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14.xml" ContentType="application/vnd.openxmlformats-officedocument.drawingml.chart+xml"/>
  <Override PartName="/xl/pivotTables/pivotTable6.xml" ContentType="application/vnd.openxmlformats-officedocument.spreadsheetml.pivotTable+xml"/>
  <Override PartName="/xl/drawings/drawing5.xml" ContentType="application/vnd.openxmlformats-officedocument.drawing+xml"/>
  <Override PartName="/xl/charts/chart15.xml" ContentType="application/vnd.openxmlformats-officedocument.drawingml.chart+xml"/>
  <Override PartName="/xl/pivotTables/pivotTable7.xml" ContentType="application/vnd.openxmlformats-officedocument.spreadsheetml.pivotTable+xml"/>
  <Override PartName="/xl/drawings/drawing6.xml" ContentType="application/vnd.openxmlformats-officedocument.drawing+xml"/>
  <Override PartName="/xl/charts/chart16.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D:\Arastu_D\Jain University\4th sem\Data Analytics Using Excel\"/>
    </mc:Choice>
  </mc:AlternateContent>
  <xr:revisionPtr revIDLastSave="0" documentId="13_ncr:1_{7F8A7809-F6A2-4B76-9B67-F49251BE3826}" xr6:coauthVersionLast="47" xr6:coauthVersionMax="47" xr10:uidLastSave="{00000000-0000-0000-0000-000000000000}"/>
  <bookViews>
    <workbookView xWindow="-110" yWindow="-110" windowWidth="19420" windowHeight="10300" firstSheet="15" activeTab="18" xr2:uid="{5D91231C-81A8-4D2B-AFEB-AC5AB5EF539C}"/>
  </bookViews>
  <sheets>
    <sheet name="Dashboard" sheetId="13" r:id="rId1"/>
    <sheet name="Renewable Energy" sheetId="1" r:id="rId2"/>
    <sheet name="Investment" sheetId="8" r:id="rId3"/>
    <sheet name="Capacity by Year" sheetId="3" r:id="rId4"/>
    <sheet name="Capacity by Region" sheetId="4" r:id="rId5"/>
    <sheet name="Capacity by Region Alt" sheetId="22" r:id="rId6"/>
    <sheet name="2000" sheetId="11" r:id="rId7"/>
    <sheet name="2010" sheetId="10" r:id="rId8"/>
    <sheet name="2019" sheetId="9" r:id="rId9"/>
    <sheet name="RE vs Non-RE" sheetId="5" r:id="rId10"/>
    <sheet name="Jobs" sheetId="15" r:id="rId11"/>
    <sheet name="Consumption" sheetId="17" r:id="rId12"/>
    <sheet name="Small Multiples" sheetId="19" r:id="rId13"/>
    <sheet name="Generation vs" sheetId="20" r:id="rId14"/>
    <sheet name="Generation Renews" sheetId="21" r:id="rId15"/>
    <sheet name="Renewable Investment" sheetId="7" r:id="rId16"/>
    <sheet name="Jobs Data" sheetId="14" r:id="rId17"/>
    <sheet name="World Consumption" sheetId="16" r:id="rId18"/>
    <sheet name="Map-Coordinates" sheetId="23" r:id="rId19"/>
  </sheets>
  <definedNames>
    <definedName name="Capacity" localSheetId="5">tblRE[Electricity Capacity (MW)]</definedName>
    <definedName name="Capacity">tblRE[Electricity Capacity (MW)]</definedName>
    <definedName name="Slicer_Region1">#N/A</definedName>
    <definedName name="Slicer_Year">#N/A</definedName>
    <definedName name="Slicer_Year1">#N/A</definedName>
    <definedName name="Tech" localSheetId="5">tblRE[Main Technology]</definedName>
    <definedName name="Tech">tblRE[Main Technology]</definedName>
    <definedName name="Year" localSheetId="5">tblRE[Year]</definedName>
    <definedName name="Year">tblRE[Year]</definedName>
  </definedNames>
  <calcPr calcId="191029"/>
  <pivotCaches>
    <pivotCache cacheId="0" r:id="rId20"/>
    <pivotCache cacheId="1" r:id="rId21"/>
    <pivotCache cacheId="2" r:id="rId22"/>
    <pivotCache cacheId="3" r:id="rId23"/>
  </pivotCaches>
  <extLs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6" i="22" l="1"/>
  <c r="D225" i="22"/>
  <c r="D224" i="22"/>
  <c r="D223" i="22"/>
  <c r="F223" i="22" s="1"/>
  <c r="D222" i="22"/>
  <c r="D221" i="22"/>
  <c r="D220" i="22"/>
  <c r="H220" i="22" s="1"/>
  <c r="D219" i="22"/>
  <c r="E219" i="22" s="1"/>
  <c r="G219" i="22" s="1"/>
  <c r="D218" i="22"/>
  <c r="D217" i="22"/>
  <c r="D216" i="22"/>
  <c r="D215" i="22"/>
  <c r="E215" i="22" s="1"/>
  <c r="G215" i="22" s="1"/>
  <c r="D214" i="22"/>
  <c r="D213" i="22"/>
  <c r="D212" i="22"/>
  <c r="F212" i="22" s="1"/>
  <c r="D211" i="22"/>
  <c r="H211" i="22" s="1"/>
  <c r="D210" i="22"/>
  <c r="D209" i="22"/>
  <c r="D208" i="22"/>
  <c r="D207" i="22"/>
  <c r="E207" i="22" s="1"/>
  <c r="G207" i="22" s="1"/>
  <c r="D206" i="22"/>
  <c r="D205" i="22"/>
  <c r="D204" i="22"/>
  <c r="F204" i="22" s="1"/>
  <c r="D203" i="22"/>
  <c r="E203" i="22" s="1"/>
  <c r="G203" i="22" s="1"/>
  <c r="D202" i="22"/>
  <c r="D201" i="22"/>
  <c r="D200" i="22"/>
  <c r="D199" i="22"/>
  <c r="E199" i="22" s="1"/>
  <c r="G199" i="22" s="1"/>
  <c r="D198" i="22"/>
  <c r="D197" i="22"/>
  <c r="D196" i="22"/>
  <c r="E196" i="22" s="1"/>
  <c r="G196" i="22" s="1"/>
  <c r="D195" i="22"/>
  <c r="E195" i="22" s="1"/>
  <c r="G195" i="22" s="1"/>
  <c r="D194" i="22"/>
  <c r="D193" i="22"/>
  <c r="D192" i="22"/>
  <c r="D191" i="22"/>
  <c r="H191" i="22" s="1"/>
  <c r="D190" i="22"/>
  <c r="D189" i="22"/>
  <c r="D188" i="22"/>
  <c r="F188" i="22" s="1"/>
  <c r="D187" i="22"/>
  <c r="E187" i="22" s="1"/>
  <c r="G187" i="22" s="1"/>
  <c r="D186" i="22"/>
  <c r="D185" i="22"/>
  <c r="D184" i="22"/>
  <c r="D183" i="22"/>
  <c r="E183" i="22" s="1"/>
  <c r="G183" i="22" s="1"/>
  <c r="D182" i="22"/>
  <c r="D181" i="22"/>
  <c r="D180" i="22"/>
  <c r="E180" i="22" s="1"/>
  <c r="G180" i="22" s="1"/>
  <c r="D179" i="22"/>
  <c r="E179" i="22" s="1"/>
  <c r="G179" i="22" s="1"/>
  <c r="D178" i="22"/>
  <c r="D177" i="22"/>
  <c r="D176" i="22"/>
  <c r="D175" i="22"/>
  <c r="H175" i="22" s="1"/>
  <c r="D174" i="22"/>
  <c r="D173" i="22"/>
  <c r="D172" i="22"/>
  <c r="E172" i="22" s="1"/>
  <c r="G172" i="22" s="1"/>
  <c r="D171" i="22"/>
  <c r="H171" i="22" s="1"/>
  <c r="D170" i="22"/>
  <c r="D169" i="22"/>
  <c r="D168" i="22"/>
  <c r="D167" i="22"/>
  <c r="E167" i="22" s="1"/>
  <c r="G167" i="22" s="1"/>
  <c r="D166" i="22"/>
  <c r="D165" i="22"/>
  <c r="D164" i="22"/>
  <c r="E164" i="22" s="1"/>
  <c r="G164" i="22" s="1"/>
  <c r="D163" i="22"/>
  <c r="E163" i="22" s="1"/>
  <c r="G163" i="22" s="1"/>
  <c r="D162" i="22"/>
  <c r="D161" i="22"/>
  <c r="D160" i="22"/>
  <c r="D159" i="22"/>
  <c r="F159" i="22" s="1"/>
  <c r="D158" i="22"/>
  <c r="D157" i="22"/>
  <c r="D156" i="22"/>
  <c r="F156" i="22" s="1"/>
  <c r="D155" i="22"/>
  <c r="F155" i="22" s="1"/>
  <c r="D154" i="22"/>
  <c r="D153" i="22"/>
  <c r="D152" i="22"/>
  <c r="D151" i="22"/>
  <c r="E151" i="22" s="1"/>
  <c r="G151" i="22" s="1"/>
  <c r="D150" i="22"/>
  <c r="D149" i="22"/>
  <c r="D148" i="22"/>
  <c r="E148" i="22" s="1"/>
  <c r="G148" i="22" s="1"/>
  <c r="D147" i="22"/>
  <c r="E147" i="22" s="1"/>
  <c r="G147" i="22" s="1"/>
  <c r="D146" i="22"/>
  <c r="D145" i="22"/>
  <c r="D144" i="22"/>
  <c r="D143" i="22"/>
  <c r="F143" i="22" s="1"/>
  <c r="D142" i="22"/>
  <c r="D141" i="22"/>
  <c r="D140" i="22"/>
  <c r="H140" i="22" s="1"/>
  <c r="D139" i="22"/>
  <c r="H139" i="22" s="1"/>
  <c r="D138" i="22"/>
  <c r="D137" i="22"/>
  <c r="D136" i="22"/>
  <c r="D135" i="22"/>
  <c r="E135" i="22" s="1"/>
  <c r="G135" i="22" s="1"/>
  <c r="D134" i="22"/>
  <c r="D133" i="22"/>
  <c r="D132" i="22"/>
  <c r="E132" i="22" s="1"/>
  <c r="G132" i="22" s="1"/>
  <c r="D131" i="22"/>
  <c r="E131" i="22" s="1"/>
  <c r="G131" i="22" s="1"/>
  <c r="D130" i="22"/>
  <c r="D129" i="22"/>
  <c r="D128" i="22"/>
  <c r="D127" i="22"/>
  <c r="H127" i="22" s="1"/>
  <c r="D126" i="22"/>
  <c r="D125" i="22"/>
  <c r="D124" i="22"/>
  <c r="F124" i="22" s="1"/>
  <c r="D123" i="22"/>
  <c r="F123" i="22" s="1"/>
  <c r="D122" i="22"/>
  <c r="D121" i="22"/>
  <c r="D120" i="22"/>
  <c r="D119" i="22"/>
  <c r="E119" i="22" s="1"/>
  <c r="G119" i="22" s="1"/>
  <c r="D118" i="22"/>
  <c r="D117" i="22"/>
  <c r="D116" i="22"/>
  <c r="F116" i="22" s="1"/>
  <c r="D115" i="22"/>
  <c r="E115" i="22" s="1"/>
  <c r="G115" i="22" s="1"/>
  <c r="D114" i="22"/>
  <c r="D113" i="22"/>
  <c r="D112" i="22"/>
  <c r="D111" i="22"/>
  <c r="F111" i="22" s="1"/>
  <c r="D110" i="22"/>
  <c r="D109" i="22"/>
  <c r="D108" i="22"/>
  <c r="H108" i="22" s="1"/>
  <c r="D107" i="22"/>
  <c r="E107" i="22" s="1"/>
  <c r="G107" i="22" s="1"/>
  <c r="D106" i="22"/>
  <c r="D105" i="22"/>
  <c r="D104" i="22"/>
  <c r="D103" i="22"/>
  <c r="E103" i="22" s="1"/>
  <c r="G103" i="22" s="1"/>
  <c r="D102" i="22"/>
  <c r="D101" i="22"/>
  <c r="D100" i="22"/>
  <c r="H100" i="22" s="1"/>
  <c r="D99" i="22"/>
  <c r="E99" i="22" s="1"/>
  <c r="G99" i="22" s="1"/>
  <c r="D98" i="22"/>
  <c r="D97" i="22"/>
  <c r="D96" i="22"/>
  <c r="D95" i="22"/>
  <c r="F95" i="22" s="1"/>
  <c r="D94" i="22"/>
  <c r="D93" i="22"/>
  <c r="D92" i="22"/>
  <c r="F92" i="22" s="1"/>
  <c r="D91" i="22"/>
  <c r="E91" i="22" s="1"/>
  <c r="G91" i="22" s="1"/>
  <c r="D90" i="22"/>
  <c r="D89" i="22"/>
  <c r="D88" i="22"/>
  <c r="D87" i="22"/>
  <c r="H87" i="22" s="1"/>
  <c r="D86" i="22"/>
  <c r="D85" i="22"/>
  <c r="D84" i="22"/>
  <c r="E84" i="22" s="1"/>
  <c r="G84" i="22" s="1"/>
  <c r="D83" i="22"/>
  <c r="E83" i="22" s="1"/>
  <c r="G83" i="22" s="1"/>
  <c r="D82" i="22"/>
  <c r="D81" i="22"/>
  <c r="D80" i="22"/>
  <c r="D79" i="22"/>
  <c r="F79" i="22" s="1"/>
  <c r="D78" i="22"/>
  <c r="D77" i="22"/>
  <c r="D76" i="22"/>
  <c r="H76" i="22" s="1"/>
  <c r="D75" i="22"/>
  <c r="F75" i="22" s="1"/>
  <c r="D74" i="22"/>
  <c r="D73" i="22"/>
  <c r="D72" i="22"/>
  <c r="D71" i="22"/>
  <c r="E71" i="22" s="1"/>
  <c r="G71" i="22" s="1"/>
  <c r="D70" i="22"/>
  <c r="D69" i="22"/>
  <c r="D68" i="22"/>
  <c r="E68" i="22" s="1"/>
  <c r="G68" i="22" s="1"/>
  <c r="D67" i="22"/>
  <c r="F67" i="22" s="1"/>
  <c r="D66" i="22"/>
  <c r="D65" i="22"/>
  <c r="D64" i="22"/>
  <c r="D63" i="22"/>
  <c r="E63" i="22" s="1"/>
  <c r="G63" i="22" s="1"/>
  <c r="D62" i="22"/>
  <c r="D61" i="22"/>
  <c r="D60" i="22"/>
  <c r="F60" i="22" s="1"/>
  <c r="D59" i="22"/>
  <c r="E59" i="22" s="1"/>
  <c r="G59" i="22" s="1"/>
  <c r="D58" i="22"/>
  <c r="H58" i="22" s="1"/>
  <c r="D57" i="22"/>
  <c r="D56" i="22"/>
  <c r="D55" i="22"/>
  <c r="E55" i="22" s="1"/>
  <c r="G55" i="22" s="1"/>
  <c r="D54" i="22"/>
  <c r="D53" i="22"/>
  <c r="E53" i="22" s="1"/>
  <c r="G53" i="22" s="1"/>
  <c r="D52" i="22"/>
  <c r="E52" i="22" s="1"/>
  <c r="G52" i="22" s="1"/>
  <c r="D51" i="22"/>
  <c r="H51" i="22" s="1"/>
  <c r="D50" i="22"/>
  <c r="D49" i="22"/>
  <c r="D48" i="22"/>
  <c r="H48" i="22" s="1"/>
  <c r="D47" i="22"/>
  <c r="E47" i="22" s="1"/>
  <c r="G47" i="22" s="1"/>
  <c r="D46" i="22"/>
  <c r="D45" i="22"/>
  <c r="F45" i="22" s="1"/>
  <c r="D44" i="22"/>
  <c r="H44" i="22" s="1"/>
  <c r="D43" i="22"/>
  <c r="H43" i="22" s="1"/>
  <c r="D42" i="22"/>
  <c r="E42" i="22" s="1"/>
  <c r="G42" i="22" s="1"/>
  <c r="D41" i="22"/>
  <c r="D40" i="22"/>
  <c r="H40" i="22" s="1"/>
  <c r="D39" i="22"/>
  <c r="F39" i="22" s="1"/>
  <c r="D38" i="22"/>
  <c r="E38" i="22" s="1"/>
  <c r="G38" i="22" s="1"/>
  <c r="D37" i="22"/>
  <c r="F37" i="22" s="1"/>
  <c r="D36" i="22"/>
  <c r="F36" i="22" s="1"/>
  <c r="D35" i="22"/>
  <c r="E35" i="22" s="1"/>
  <c r="G35" i="22" s="1"/>
  <c r="D34" i="22"/>
  <c r="H34" i="22" s="1"/>
  <c r="D33" i="22"/>
  <c r="D32" i="22"/>
  <c r="E32" i="22" s="1"/>
  <c r="G32" i="22" s="1"/>
  <c r="D31" i="22"/>
  <c r="E31" i="22" s="1"/>
  <c r="G31" i="22" s="1"/>
  <c r="D30" i="22"/>
  <c r="E30" i="22" s="1"/>
  <c r="G30" i="22" s="1"/>
  <c r="D29" i="22"/>
  <c r="E29" i="22" s="1"/>
  <c r="G29" i="22" s="1"/>
  <c r="D28" i="22"/>
  <c r="E28" i="22" s="1"/>
  <c r="G28" i="22" s="1"/>
  <c r="D27" i="22"/>
  <c r="H27" i="22" s="1"/>
  <c r="D26" i="22"/>
  <c r="H26" i="22" s="1"/>
  <c r="D25" i="22"/>
  <c r="D24" i="22"/>
  <c r="E24" i="22" s="1"/>
  <c r="G24" i="22" s="1"/>
  <c r="D23" i="22"/>
  <c r="F23" i="22" s="1"/>
  <c r="D22" i="22"/>
  <c r="E22" i="22" s="1"/>
  <c r="G22" i="22" s="1"/>
  <c r="D21" i="22"/>
  <c r="F21" i="22" s="1"/>
  <c r="D20" i="22"/>
  <c r="E20" i="22" s="1"/>
  <c r="G20" i="22" s="1"/>
  <c r="D19" i="22"/>
  <c r="F19" i="22" s="1"/>
  <c r="D18" i="22"/>
  <c r="H18" i="22" s="1"/>
  <c r="D17" i="22"/>
  <c r="D16" i="22"/>
  <c r="E16" i="22" s="1"/>
  <c r="G16" i="22" s="1"/>
  <c r="D15" i="22"/>
  <c r="F15" i="22" s="1"/>
  <c r="D14" i="22"/>
  <c r="F14" i="22" s="1"/>
  <c r="D13" i="22"/>
  <c r="E13" i="22" s="1"/>
  <c r="G13" i="22" s="1"/>
  <c r="D12" i="22"/>
  <c r="F12" i="22" s="1"/>
  <c r="D11" i="22"/>
  <c r="F11" i="22" s="1"/>
  <c r="D10" i="22"/>
  <c r="E10" i="22" s="1"/>
  <c r="G10" i="22" s="1"/>
  <c r="D9" i="22"/>
  <c r="D8" i="22"/>
  <c r="E8" i="22" s="1"/>
  <c r="G8" i="22" s="1"/>
  <c r="D7" i="22"/>
  <c r="E7" i="22" s="1"/>
  <c r="G7" i="22" s="1"/>
  <c r="D6" i="22"/>
  <c r="H6" i="22" s="1"/>
  <c r="D5" i="22"/>
  <c r="H5" i="22" s="1"/>
  <c r="H47" i="22"/>
  <c r="F47" i="22"/>
  <c r="F71" i="22"/>
  <c r="E79" i="22"/>
  <c r="G79" i="22"/>
  <c r="H103" i="22"/>
  <c r="E111" i="22"/>
  <c r="G111" i="22" s="1"/>
  <c r="H135" i="22"/>
  <c r="E159" i="22"/>
  <c r="G159" i="22"/>
  <c r="H167" i="22"/>
  <c r="E50" i="22"/>
  <c r="G50" i="22" s="1"/>
  <c r="F50" i="22"/>
  <c r="H50" i="22"/>
  <c r="E58" i="22"/>
  <c r="G58" i="22" s="1"/>
  <c r="F58" i="22"/>
  <c r="H66" i="22"/>
  <c r="E66" i="22"/>
  <c r="G66" i="22" s="1"/>
  <c r="F66" i="22"/>
  <c r="E74" i="22"/>
  <c r="G74" i="22"/>
  <c r="F74" i="22"/>
  <c r="H74" i="22"/>
  <c r="E82" i="22"/>
  <c r="G82" i="22" s="1"/>
  <c r="F82" i="22"/>
  <c r="H82" i="22"/>
  <c r="E90" i="22"/>
  <c r="G90" i="22"/>
  <c r="F90" i="22"/>
  <c r="H90" i="22"/>
  <c r="H98" i="22"/>
  <c r="E98" i="22"/>
  <c r="G98" i="22"/>
  <c r="F98" i="22"/>
  <c r="E106" i="22"/>
  <c r="G106" i="22"/>
  <c r="F106" i="22"/>
  <c r="H106" i="22"/>
  <c r="E114" i="22"/>
  <c r="G114" i="22" s="1"/>
  <c r="F114" i="22"/>
  <c r="H114" i="22"/>
  <c r="E122" i="22"/>
  <c r="G122" i="22" s="1"/>
  <c r="F122" i="22"/>
  <c r="H122" i="22"/>
  <c r="E75" i="22"/>
  <c r="G75" i="22" s="1"/>
  <c r="E211" i="22"/>
  <c r="G211" i="22" s="1"/>
  <c r="H68" i="22"/>
  <c r="E92" i="22"/>
  <c r="G92" i="22" s="1"/>
  <c r="E108" i="22"/>
  <c r="G108" i="22" s="1"/>
  <c r="E124" i="22"/>
  <c r="G124" i="22" s="1"/>
  <c r="E140" i="22"/>
  <c r="G140" i="22" s="1"/>
  <c r="F140" i="22"/>
  <c r="E156" i="22"/>
  <c r="G156" i="22" s="1"/>
  <c r="F180" i="22"/>
  <c r="H180" i="22"/>
  <c r="H53" i="22"/>
  <c r="F61" i="22"/>
  <c r="H61" i="22"/>
  <c r="E61" i="22"/>
  <c r="G61" i="22"/>
  <c r="E69" i="22"/>
  <c r="G69" i="22" s="1"/>
  <c r="F69" i="22"/>
  <c r="H69" i="22"/>
  <c r="E77" i="22"/>
  <c r="G77" i="22" s="1"/>
  <c r="F77" i="22"/>
  <c r="H77" i="22"/>
  <c r="E85" i="22"/>
  <c r="G85" i="22" s="1"/>
  <c r="F85" i="22"/>
  <c r="H85" i="22"/>
  <c r="E93" i="22"/>
  <c r="G93" i="22" s="1"/>
  <c r="F93" i="22"/>
  <c r="H93" i="22"/>
  <c r="F101" i="22"/>
  <c r="H101" i="22"/>
  <c r="E101" i="22"/>
  <c r="G101" i="22" s="1"/>
  <c r="E109" i="22"/>
  <c r="G109" i="22" s="1"/>
  <c r="F109" i="22"/>
  <c r="H109" i="22"/>
  <c r="H117" i="22"/>
  <c r="E117" i="22"/>
  <c r="G117" i="22"/>
  <c r="F117" i="22"/>
  <c r="E125" i="22"/>
  <c r="G125" i="22" s="1"/>
  <c r="H125" i="22"/>
  <c r="F125" i="22"/>
  <c r="E133" i="22"/>
  <c r="G133" i="22" s="1"/>
  <c r="F133" i="22"/>
  <c r="H133" i="22"/>
  <c r="E141" i="22"/>
  <c r="G141" i="22" s="1"/>
  <c r="F141" i="22"/>
  <c r="H141" i="22"/>
  <c r="E149" i="22"/>
  <c r="G149" i="22" s="1"/>
  <c r="F149" i="22"/>
  <c r="H149" i="22"/>
  <c r="E157" i="22"/>
  <c r="G157" i="22" s="1"/>
  <c r="F157" i="22"/>
  <c r="H157" i="22"/>
  <c r="F165" i="22"/>
  <c r="E165" i="22"/>
  <c r="G165" i="22" s="1"/>
  <c r="H165" i="22"/>
  <c r="E173" i="22"/>
  <c r="G173" i="22" s="1"/>
  <c r="F173" i="22"/>
  <c r="H173" i="22"/>
  <c r="E181" i="22"/>
  <c r="G181" i="22" s="1"/>
  <c r="F181" i="22"/>
  <c r="H181" i="22"/>
  <c r="E189" i="22"/>
  <c r="G189" i="22"/>
  <c r="F189" i="22"/>
  <c r="H189" i="22"/>
  <c r="E197" i="22"/>
  <c r="G197" i="22" s="1"/>
  <c r="H197" i="22"/>
  <c r="F197" i="22"/>
  <c r="F205" i="22"/>
  <c r="E205" i="22"/>
  <c r="G205" i="22"/>
  <c r="H205" i="22"/>
  <c r="F213" i="22"/>
  <c r="E213" i="22"/>
  <c r="G213" i="22"/>
  <c r="H213" i="22"/>
  <c r="E221" i="22"/>
  <c r="G221" i="22" s="1"/>
  <c r="F221" i="22"/>
  <c r="H221" i="22"/>
  <c r="F76" i="22"/>
  <c r="E76" i="22"/>
  <c r="G76" i="22" s="1"/>
  <c r="E100" i="22"/>
  <c r="G100" i="22" s="1"/>
  <c r="E116" i="22"/>
  <c r="G116" i="22" s="1"/>
  <c r="H116" i="22"/>
  <c r="F132" i="22"/>
  <c r="F148" i="22"/>
  <c r="H148" i="22"/>
  <c r="F164" i="22"/>
  <c r="F172" i="22"/>
  <c r="E188" i="22"/>
  <c r="G188" i="22" s="1"/>
  <c r="F196" i="22"/>
  <c r="H204" i="22"/>
  <c r="E212" i="22"/>
  <c r="G212" i="22" s="1"/>
  <c r="F22" i="22"/>
  <c r="H22" i="22"/>
  <c r="F30" i="22"/>
  <c r="H30" i="22"/>
  <c r="F38" i="22"/>
  <c r="E46" i="22"/>
  <c r="G46" i="22" s="1"/>
  <c r="F46" i="22"/>
  <c r="H46" i="22"/>
  <c r="E54" i="22"/>
  <c r="G54" i="22" s="1"/>
  <c r="H54" i="22"/>
  <c r="F54" i="22"/>
  <c r="E62" i="22"/>
  <c r="G62" i="22" s="1"/>
  <c r="F62" i="22"/>
  <c r="H62" i="22"/>
  <c r="H70" i="22"/>
  <c r="E70" i="22"/>
  <c r="G70" i="22" s="1"/>
  <c r="F70" i="22"/>
  <c r="E78" i="22"/>
  <c r="G78" i="22" s="1"/>
  <c r="F78" i="22"/>
  <c r="H78" i="22"/>
  <c r="F86" i="22"/>
  <c r="E86" i="22"/>
  <c r="G86" i="22"/>
  <c r="H86" i="22"/>
  <c r="E94" i="22"/>
  <c r="G94" i="22" s="1"/>
  <c r="F94" i="22"/>
  <c r="H94" i="22"/>
  <c r="F102" i="22"/>
  <c r="E102" i="22"/>
  <c r="G102" i="22" s="1"/>
  <c r="H102" i="22"/>
  <c r="E110" i="22"/>
  <c r="G110" i="22" s="1"/>
  <c r="F110" i="22"/>
  <c r="H110" i="22"/>
  <c r="F118" i="22"/>
  <c r="E118" i="22"/>
  <c r="G118" i="22" s="1"/>
  <c r="H118" i="22"/>
  <c r="H126" i="22"/>
  <c r="F126" i="22"/>
  <c r="E126" i="22"/>
  <c r="G126" i="22" s="1"/>
  <c r="F134" i="22"/>
  <c r="H134" i="22"/>
  <c r="E134" i="22"/>
  <c r="G134" i="22" s="1"/>
  <c r="E142" i="22"/>
  <c r="G142" i="22" s="1"/>
  <c r="F142" i="22"/>
  <c r="H142" i="22"/>
  <c r="F150" i="22"/>
  <c r="E150" i="22"/>
  <c r="G150" i="22" s="1"/>
  <c r="H150" i="22"/>
  <c r="E158" i="22"/>
  <c r="G158" i="22" s="1"/>
  <c r="F158" i="22"/>
  <c r="H158" i="22"/>
  <c r="F166" i="22"/>
  <c r="E166" i="22"/>
  <c r="G166" i="22" s="1"/>
  <c r="H166" i="22"/>
  <c r="E174" i="22"/>
  <c r="G174" i="22" s="1"/>
  <c r="F174" i="22"/>
  <c r="H174" i="22"/>
  <c r="F182" i="22"/>
  <c r="E182" i="22"/>
  <c r="G182" i="22" s="1"/>
  <c r="H182" i="22"/>
  <c r="F190" i="22"/>
  <c r="H190" i="22"/>
  <c r="E190" i="22"/>
  <c r="G190" i="22" s="1"/>
  <c r="E198" i="22"/>
  <c r="G198" i="22" s="1"/>
  <c r="F198" i="22"/>
  <c r="H198" i="22"/>
  <c r="E206" i="22"/>
  <c r="G206" i="22" s="1"/>
  <c r="F206" i="22"/>
  <c r="H206" i="22"/>
  <c r="E214" i="22"/>
  <c r="G214" i="22" s="1"/>
  <c r="F214" i="22"/>
  <c r="H214" i="22"/>
  <c r="E222" i="22"/>
  <c r="G222" i="22" s="1"/>
  <c r="F222" i="22"/>
  <c r="H222" i="22"/>
  <c r="F191" i="22"/>
  <c r="F199" i="22"/>
  <c r="H207" i="22"/>
  <c r="H215" i="22"/>
  <c r="H223" i="22"/>
  <c r="E223" i="22"/>
  <c r="G223" i="22" s="1"/>
  <c r="H63" i="22"/>
  <c r="H95" i="22"/>
  <c r="E95" i="22"/>
  <c r="G95" i="22" s="1"/>
  <c r="E127" i="22"/>
  <c r="G127" i="22" s="1"/>
  <c r="H143" i="22"/>
  <c r="E143" i="22"/>
  <c r="G143" i="22" s="1"/>
  <c r="F40" i="22"/>
  <c r="E48" i="22"/>
  <c r="G48" i="22" s="1"/>
  <c r="F48" i="22"/>
  <c r="E56" i="22"/>
  <c r="G56" i="22" s="1"/>
  <c r="H56" i="22"/>
  <c r="F56" i="22"/>
  <c r="E64" i="22"/>
  <c r="G64" i="22"/>
  <c r="H64" i="22"/>
  <c r="F64" i="22"/>
  <c r="H72" i="22"/>
  <c r="F72" i="22"/>
  <c r="E72" i="22"/>
  <c r="G72" i="22" s="1"/>
  <c r="E80" i="22"/>
  <c r="G80" i="22" s="1"/>
  <c r="F80" i="22"/>
  <c r="H80" i="22"/>
  <c r="E88" i="22"/>
  <c r="G88" i="22" s="1"/>
  <c r="F88" i="22"/>
  <c r="H88" i="22"/>
  <c r="E96" i="22"/>
  <c r="G96" i="22" s="1"/>
  <c r="F96" i="22"/>
  <c r="H96" i="22"/>
  <c r="E104" i="22"/>
  <c r="G104" i="22" s="1"/>
  <c r="H104" i="22"/>
  <c r="F104" i="22"/>
  <c r="E112" i="22"/>
  <c r="G112" i="22"/>
  <c r="H112" i="22"/>
  <c r="F112" i="22"/>
  <c r="E120" i="22"/>
  <c r="G120" i="22" s="1"/>
  <c r="H120" i="22"/>
  <c r="F120" i="22"/>
  <c r="E128" i="22"/>
  <c r="G128" i="22" s="1"/>
  <c r="F128" i="22"/>
  <c r="H128" i="22"/>
  <c r="E136" i="22"/>
  <c r="G136" i="22" s="1"/>
  <c r="F136" i="22"/>
  <c r="H136" i="22"/>
  <c r="E144" i="22"/>
  <c r="G144" i="22" s="1"/>
  <c r="H144" i="22"/>
  <c r="F144" i="22"/>
  <c r="F152" i="22"/>
  <c r="H152" i="22"/>
  <c r="E152" i="22"/>
  <c r="G152" i="22" s="1"/>
  <c r="E160" i="22"/>
  <c r="G160" i="22" s="1"/>
  <c r="F160" i="22"/>
  <c r="H160" i="22"/>
  <c r="E168" i="22"/>
  <c r="G168" i="22" s="1"/>
  <c r="H168" i="22"/>
  <c r="F168" i="22"/>
  <c r="E176" i="22"/>
  <c r="G176" i="22" s="1"/>
  <c r="F176" i="22"/>
  <c r="H176" i="22"/>
  <c r="E184" i="22"/>
  <c r="G184" i="22" s="1"/>
  <c r="F184" i="22"/>
  <c r="H184" i="22"/>
  <c r="E192" i="22"/>
  <c r="G192" i="22"/>
  <c r="F192" i="22"/>
  <c r="H192" i="22"/>
  <c r="E200" i="22"/>
  <c r="G200" i="22" s="1"/>
  <c r="F200" i="22"/>
  <c r="H200" i="22"/>
  <c r="E208" i="22"/>
  <c r="G208" i="22" s="1"/>
  <c r="H208" i="22"/>
  <c r="F208" i="22"/>
  <c r="E216" i="22"/>
  <c r="G216" i="22" s="1"/>
  <c r="F216" i="22"/>
  <c r="H216" i="22"/>
  <c r="F224" i="22"/>
  <c r="H224" i="22"/>
  <c r="E224" i="22"/>
  <c r="G224" i="22" s="1"/>
  <c r="H55" i="22"/>
  <c r="E87" i="22"/>
  <c r="G87" i="22" s="1"/>
  <c r="H119" i="22"/>
  <c r="H151" i="22"/>
  <c r="F151" i="22"/>
  <c r="H9" i="22"/>
  <c r="E9" i="22"/>
  <c r="G9" i="22" s="1"/>
  <c r="F9" i="22"/>
  <c r="E17" i="22"/>
  <c r="G17" i="22" s="1"/>
  <c r="F17" i="22"/>
  <c r="H17" i="22"/>
  <c r="H25" i="22"/>
  <c r="F25" i="22"/>
  <c r="E25" i="22"/>
  <c r="G25" i="22" s="1"/>
  <c r="E33" i="22"/>
  <c r="G33" i="22" s="1"/>
  <c r="F33" i="22"/>
  <c r="H33" i="22"/>
  <c r="E41" i="22"/>
  <c r="G41" i="22" s="1"/>
  <c r="F41" i="22"/>
  <c r="H41" i="22"/>
  <c r="E49" i="22"/>
  <c r="G49" i="22" s="1"/>
  <c r="F49" i="22"/>
  <c r="H49" i="22"/>
  <c r="F57" i="22"/>
  <c r="H57" i="22"/>
  <c r="E57" i="22"/>
  <c r="G57" i="22" s="1"/>
  <c r="E65" i="22"/>
  <c r="G65" i="22" s="1"/>
  <c r="F65" i="22"/>
  <c r="H65" i="22"/>
  <c r="E73" i="22"/>
  <c r="G73" i="22" s="1"/>
  <c r="F73" i="22"/>
  <c r="H73" i="22"/>
  <c r="H81" i="22"/>
  <c r="E81" i="22"/>
  <c r="G81" i="22" s="1"/>
  <c r="F81" i="22"/>
  <c r="F89" i="22"/>
  <c r="H89" i="22"/>
  <c r="E89" i="22"/>
  <c r="G89" i="22" s="1"/>
  <c r="E97" i="22"/>
  <c r="G97" i="22" s="1"/>
  <c r="F97" i="22"/>
  <c r="H97" i="22"/>
  <c r="F105" i="22"/>
  <c r="E105" i="22"/>
  <c r="G105" i="22" s="1"/>
  <c r="H105" i="22"/>
  <c r="H113" i="22"/>
  <c r="F113" i="22"/>
  <c r="E113" i="22"/>
  <c r="G113" i="22" s="1"/>
  <c r="F121" i="22"/>
  <c r="H121" i="22"/>
  <c r="E121" i="22"/>
  <c r="G121" i="22" s="1"/>
  <c r="H129" i="22"/>
  <c r="E129" i="22"/>
  <c r="G129" i="22" s="1"/>
  <c r="F129" i="22"/>
  <c r="F137" i="22"/>
  <c r="E137" i="22"/>
  <c r="G137" i="22" s="1"/>
  <c r="H137" i="22"/>
  <c r="E145" i="22"/>
  <c r="G145" i="22" s="1"/>
  <c r="F145" i="22"/>
  <c r="H145" i="22"/>
  <c r="F153" i="22"/>
  <c r="E153" i="22"/>
  <c r="G153" i="22" s="1"/>
  <c r="H153" i="22"/>
  <c r="E161" i="22"/>
  <c r="G161" i="22" s="1"/>
  <c r="F161" i="22"/>
  <c r="H161" i="22"/>
  <c r="F169" i="22"/>
  <c r="E169" i="22"/>
  <c r="G169" i="22" s="1"/>
  <c r="H169" i="22"/>
  <c r="F177" i="22"/>
  <c r="H177" i="22"/>
  <c r="E177" i="22"/>
  <c r="G177" i="22" s="1"/>
  <c r="F185" i="22"/>
  <c r="E185" i="22"/>
  <c r="G185" i="22" s="1"/>
  <c r="H185" i="22"/>
  <c r="E193" i="22"/>
  <c r="G193" i="22" s="1"/>
  <c r="H193" i="22"/>
  <c r="F193" i="22"/>
  <c r="F201" i="22"/>
  <c r="E201" i="22"/>
  <c r="G201" i="22" s="1"/>
  <c r="H201" i="22"/>
  <c r="E209" i="22"/>
  <c r="G209" i="22" s="1"/>
  <c r="F209" i="22"/>
  <c r="H209" i="22"/>
  <c r="E217" i="22"/>
  <c r="G217" i="22"/>
  <c r="F217" i="22"/>
  <c r="H217" i="22"/>
  <c r="E225" i="22"/>
  <c r="G225" i="22" s="1"/>
  <c r="F225" i="22"/>
  <c r="H225" i="22"/>
  <c r="F130" i="22"/>
  <c r="H130" i="22"/>
  <c r="E130" i="22"/>
  <c r="G130" i="22" s="1"/>
  <c r="E138" i="22"/>
  <c r="G138" i="22" s="1"/>
  <c r="H138" i="22"/>
  <c r="F138" i="22"/>
  <c r="H146" i="22"/>
  <c r="E146" i="22"/>
  <c r="G146" i="22" s="1"/>
  <c r="F146" i="22"/>
  <c r="E154" i="22"/>
  <c r="G154" i="22" s="1"/>
  <c r="H154" i="22"/>
  <c r="F154" i="22"/>
  <c r="E162" i="22"/>
  <c r="G162" i="22"/>
  <c r="H162" i="22"/>
  <c r="F162" i="22"/>
  <c r="E170" i="22"/>
  <c r="G170" i="22" s="1"/>
  <c r="F170" i="22"/>
  <c r="H170" i="22"/>
  <c r="E178" i="22"/>
  <c r="G178" i="22" s="1"/>
  <c r="F178" i="22"/>
  <c r="H178" i="22"/>
  <c r="E186" i="22"/>
  <c r="G186" i="22" s="1"/>
  <c r="F186" i="22"/>
  <c r="H186" i="22"/>
  <c r="E194" i="22"/>
  <c r="G194" i="22" s="1"/>
  <c r="F194" i="22"/>
  <c r="H194" i="22"/>
  <c r="E202" i="22"/>
  <c r="G202" i="22" s="1"/>
  <c r="F202" i="22"/>
  <c r="H202" i="22"/>
  <c r="E210" i="22"/>
  <c r="G210" i="22" s="1"/>
  <c r="F210" i="22"/>
  <c r="H210" i="22"/>
  <c r="E218" i="22"/>
  <c r="G218" i="22" s="1"/>
  <c r="H218" i="22"/>
  <c r="F218" i="22"/>
  <c r="E226" i="22"/>
  <c r="G226" i="22" s="1"/>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L1" i="1" s="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F55" i="22" l="1"/>
  <c r="F63" i="22"/>
  <c r="F215" i="22"/>
  <c r="H199" i="22"/>
  <c r="E204" i="22"/>
  <c r="G204" i="22" s="1"/>
  <c r="H172" i="22"/>
  <c r="F100" i="22"/>
  <c r="H124" i="22"/>
  <c r="H92" i="22"/>
  <c r="F171" i="22"/>
  <c r="H159" i="22"/>
  <c r="H111" i="22"/>
  <c r="H79" i="22"/>
  <c r="H187" i="22"/>
  <c r="F119" i="22"/>
  <c r="F127" i="22"/>
  <c r="H196" i="22"/>
  <c r="H132" i="22"/>
  <c r="H31" i="22"/>
  <c r="E155" i="22"/>
  <c r="G155" i="22" s="1"/>
  <c r="F167" i="22"/>
  <c r="F135" i="22"/>
  <c r="F103" i="22"/>
  <c r="H71" i="22"/>
  <c r="F139" i="22"/>
  <c r="F175" i="22"/>
  <c r="F183" i="22"/>
  <c r="H39" i="22"/>
  <c r="F207" i="22"/>
  <c r="E191" i="22"/>
  <c r="G191" i="22" s="1"/>
  <c r="H212" i="22"/>
  <c r="H164" i="22"/>
  <c r="H84" i="22"/>
  <c r="E220" i="22"/>
  <c r="G220" i="22" s="1"/>
  <c r="H156" i="22"/>
  <c r="F108" i="22"/>
  <c r="F68" i="22"/>
  <c r="E123" i="22"/>
  <c r="G123" i="22" s="1"/>
  <c r="E175" i="22"/>
  <c r="G175" i="22" s="1"/>
  <c r="F87" i="22"/>
  <c r="H183" i="22"/>
  <c r="E39" i="22"/>
  <c r="G39" i="22" s="1"/>
  <c r="H188" i="22"/>
  <c r="F84" i="22"/>
  <c r="F220" i="22"/>
  <c r="H107" i="22"/>
  <c r="H91" i="22"/>
  <c r="H203" i="22"/>
  <c r="F187" i="22"/>
  <c r="E171" i="22"/>
  <c r="G171" i="22" s="1"/>
  <c r="H155" i="22"/>
  <c r="H131" i="22"/>
  <c r="H115" i="22"/>
  <c r="F99" i="22"/>
  <c r="H83" i="22"/>
  <c r="F219" i="22"/>
  <c r="F203" i="22"/>
  <c r="F163" i="22"/>
  <c r="F147" i="22"/>
  <c r="F131" i="22"/>
  <c r="F115" i="22"/>
  <c r="H99" i="22"/>
  <c r="F83" i="22"/>
  <c r="E67" i="22"/>
  <c r="G67" i="22" s="1"/>
  <c r="H219" i="22"/>
  <c r="H179" i="22"/>
  <c r="H163" i="22"/>
  <c r="H147" i="22"/>
  <c r="H67" i="22"/>
  <c r="H195" i="22"/>
  <c r="F179" i="22"/>
  <c r="F211" i="22"/>
  <c r="F195" i="22"/>
  <c r="H123" i="22"/>
  <c r="F107" i="22"/>
  <c r="F91" i="22"/>
  <c r="H75" i="22"/>
  <c r="H59" i="22"/>
  <c r="E139" i="22"/>
  <c r="G139" i="22" s="1"/>
  <c r="F59" i="22"/>
  <c r="H8" i="22"/>
  <c r="F53" i="22"/>
  <c r="E51" i="22"/>
  <c r="G51" i="22" s="1"/>
  <c r="H35" i="22"/>
  <c r="E40" i="22"/>
  <c r="G40" i="22" s="1"/>
  <c r="L5" i="1"/>
  <c r="P1" i="1"/>
  <c r="F32" i="22"/>
  <c r="F24" i="22"/>
  <c r="E43" i="22"/>
  <c r="G43" i="22" s="1"/>
  <c r="F16" i="22"/>
  <c r="F35" i="22"/>
  <c r="M4" i="1" a="1"/>
  <c r="M4" i="1" s="1"/>
  <c r="O4" i="1" a="1"/>
  <c r="O4" i="1" s="1"/>
  <c r="N4" i="1" a="1"/>
  <c r="N4" i="1" s="1"/>
  <c r="F27" i="22"/>
  <c r="H19" i="22"/>
  <c r="F51" i="22"/>
  <c r="H16" i="22"/>
  <c r="H38" i="22"/>
  <c r="E37" i="22"/>
  <c r="G37" i="22" s="1"/>
  <c r="F43" i="22"/>
  <c r="E36" i="22"/>
  <c r="G36" i="22" s="1"/>
  <c r="E60" i="22"/>
  <c r="G60" i="22" s="1"/>
  <c r="H52" i="22"/>
  <c r="F52" i="22"/>
  <c r="H60" i="22"/>
  <c r="E23" i="22"/>
  <c r="G23" i="22" s="1"/>
  <c r="H32" i="22"/>
  <c r="F31" i="22"/>
  <c r="F34" i="22"/>
  <c r="H23" i="22"/>
  <c r="F8" i="22"/>
  <c r="E15" i="22"/>
  <c r="G15" i="22" s="1"/>
  <c r="F5" i="22"/>
  <c r="H42" i="22"/>
  <c r="E14" i="22"/>
  <c r="G14" i="22" s="1"/>
  <c r="F44" i="22"/>
  <c r="F42" i="22"/>
  <c r="E6" i="22"/>
  <c r="G6" i="22" s="1"/>
  <c r="H24" i="22"/>
  <c r="F6" i="22"/>
  <c r="E44" i="22"/>
  <c r="G44" i="22" s="1"/>
  <c r="H36" i="22"/>
  <c r="E34" i="22"/>
  <c r="G34" i="22" s="1"/>
  <c r="H15" i="22"/>
  <c r="H37" i="22"/>
  <c r="H14" i="22"/>
  <c r="E45" i="22"/>
  <c r="G45" i="22" s="1"/>
  <c r="E27" i="22"/>
  <c r="G27" i="22" s="1"/>
  <c r="H45" i="22"/>
  <c r="F13" i="22"/>
  <c r="H21" i="22"/>
  <c r="E5" i="22"/>
  <c r="G5" i="22" s="1"/>
  <c r="H29" i="22"/>
  <c r="E19" i="22"/>
  <c r="G19" i="22" s="1"/>
  <c r="F26" i="22"/>
  <c r="F29" i="22"/>
  <c r="E21" i="22"/>
  <c r="G21" i="22" s="1"/>
  <c r="H28" i="22"/>
  <c r="E26" i="22"/>
  <c r="G26" i="22" s="1"/>
  <c r="H11" i="22"/>
  <c r="H7" i="22"/>
  <c r="E11" i="22"/>
  <c r="G11" i="22" s="1"/>
  <c r="F7" i="22"/>
  <c r="F28" i="22"/>
  <c r="E12" i="22"/>
  <c r="G12" i="22" s="1"/>
  <c r="H13" i="22"/>
  <c r="F18" i="22"/>
  <c r="E18" i="22"/>
  <c r="G18" i="22" s="1"/>
  <c r="F20" i="22"/>
  <c r="H20" i="22"/>
  <c r="F10" i="22"/>
  <c r="H12" i="22"/>
  <c r="H10" i="22"/>
  <c r="O5" i="1" l="1" a="1"/>
  <c r="O5" i="1" s="1"/>
  <c r="O6" i="1" s="1"/>
  <c r="M5" i="1" a="1"/>
  <c r="M5" i="1" s="1"/>
  <c r="M6" i="1" s="1"/>
  <c r="N5" i="1" a="1"/>
  <c r="N5" i="1" s="1"/>
  <c r="N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<sst xmlns="http://schemas.openxmlformats.org/spreadsheetml/2006/main" count="168693" uniqueCount="4900">
  <si>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</si>
  <si>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</si>
  <si>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</si>
  <si>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</si>
  <si>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</si>
  <si>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</si>
  <si>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</si>
  <si>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</si>
  <si>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</si>
  <si>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</si>
  <si>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</si>
  <si>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</si>
  <si>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</si>
  <si>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</si>
  <si>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</si>
  <si>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</si>
  <si>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</si>
  <si>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</si>
  <si>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</si>
  <si>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</si>
  <si>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</si>
  <si>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</si>
  <si>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</si>
  <si>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</si>
  <si>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</si>
  <si>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</si>
  <si>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</si>
  <si>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</si>
  <si>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</si>
  <si>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</si>
  <si>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</si>
  <si>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</si>
  <si>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</si>
  <si>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</si>
  <si>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</si>
  <si>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</si>
  <si>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</si>
  <si>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</si>
  <si>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</si>
  <si>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</si>
  <si>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</si>
  <si>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</si>
  <si>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</si>
  <si>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</si>
  <si>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</si>
  <si>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</si>
  <si>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</si>
  <si>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</si>
  <si>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</si>
  <si>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</si>
  <si>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</si>
  <si>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</si>
  <si>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</si>
  <si>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</si>
  <si>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</si>
  <si>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</si>
  <si>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</si>
  <si>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</si>
  <si>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</si>
  <si>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</si>
  <si>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</si>
  <si>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</si>
  <si>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</si>
  <si>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</si>
  <si>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</si>
  <si>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</si>
  <si>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</si>
  <si>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</si>
  <si>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</si>
  <si>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</si>
  <si>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</si>
  <si>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</si>
  <si>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</si>
  <si>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</si>
  <si>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</si>
  <si>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</si>
  <si>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</si>
  <si>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</si>
  <si>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</si>
  <si>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</si>
  <si>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</si>
  <si>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</si>
  <si>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</si>
  <si>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</si>
  <si>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</si>
  <si>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</si>
  <si>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</si>
  <si>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</si>
  <si>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</si>
  <si>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</si>
  <si>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</si>
  <si>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</si>
  <si>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</si>
  <si>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</si>
  <si>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</si>
  <si>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</si>
  <si>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</si>
  <si>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</si>
  <si>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</si>
  <si>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</si>
  <si>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</si>
  <si>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</si>
  <si>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</si>
  <si>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</si>
  <si>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</si>
  <si>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</si>
  <si>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</si>
  <si>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</si>
  <si>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</si>
  <si>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</si>
  <si>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</si>
  <si>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</si>
  <si>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</si>
  <si>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</si>
  <si>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</si>
  <si>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</si>
  <si>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</si>
  <si>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</si>
  <si>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</si>
  <si>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</si>
  <si>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</si>
  <si>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</si>
  <si>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</si>
  <si>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</si>
  <si>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</si>
  <si>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</si>
  <si>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</si>
  <si>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</si>
  <si>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</si>
  <si>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</si>
  <si>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</si>
  <si>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</si>
  <si>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</si>
  <si>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</si>
  <si>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</si>
  <si>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</si>
  <si>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</si>
  <si>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</si>
  <si>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</si>
  <si>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</si>
  <si>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</si>
  <si>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</si>
  <si>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</si>
  <si>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</si>
  <si>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</si>
  <si>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</si>
  <si>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</si>
  <si>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</si>
  <si>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</si>
  <si>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</si>
  <si>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</si>
  <si>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</si>
  <si>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</si>
  <si>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</si>
  <si>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</si>
  <si>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</si>
  <si>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</si>
  <si>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</si>
  <si>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</si>
  <si>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</si>
  <si>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</si>
  <si>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</si>
  <si>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</si>
  <si>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</si>
  <si>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</si>
  <si>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</si>
  <si>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</si>
  <si>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</si>
  <si>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</si>
  <si>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</si>
  <si>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</si>
  <si>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</si>
  <si>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</si>
  <si>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</si>
  <si>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</si>
  <si>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</si>
  <si>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</si>
  <si>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</si>
  <si>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</si>
  <si>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</si>
  <si>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</si>
  <si>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</si>
  <si>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</si>
  <si>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</si>
  <si>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</si>
  <si>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</si>
  <si>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</si>
  <si>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</si>
  <si>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</si>
  <si>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</si>
  <si>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</si>
  <si>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</si>
  <si>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</si>
  <si>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</si>
  <si>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</si>
  <si>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</si>
  <si>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</si>
  <si>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</si>
  <si>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</si>
  <si>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</si>
  <si>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</si>
  <si>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</si>
  <si>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</si>
  <si>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</si>
  <si>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</si>
  <si>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</si>
  <si>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</si>
  <si>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</si>
  <si>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</si>
  <si>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</si>
  <si>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</si>
  <si>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</si>
  <si>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</si>
  <si>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</si>
  <si>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</si>
  <si>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</si>
  <si>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</si>
  <si>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</si>
  <si>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</si>
  <si>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</si>
  <si>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</si>
  <si>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</si>
  <si>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</si>
  <si>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</si>
  <si>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</si>
  <si>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</si>
  <si>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</si>
  <si>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</si>
  <si>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</si>
  <si>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</si>
  <si>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</si>
  <si>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</si>
  <si>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</si>
  <si>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</si>
  <si>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</si>
  <si>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</si>
  <si>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</si>
  <si>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</si>
  <si>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</si>
  <si>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</si>
  <si>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</si>
  <si>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</si>
  <si>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</si>
  <si>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</si>
  <si>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</si>
  <si>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</si>
  <si>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</si>
  <si>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</si>
  <si>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</si>
  <si>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</si>
  <si>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</si>
  <si>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</si>
  <si>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</si>
  <si>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</si>
  <si>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</si>
  <si>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</si>
  <si>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</si>
  <si>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</si>
  <si>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</si>
  <si>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</si>
  <si>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</si>
  <si>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</si>
  <si>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</si>
  <si>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</si>
  <si>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</si>
  <si>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</si>
  <si>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</si>
  <si>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</si>
  <si>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</si>
  <si>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</si>
  <si>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</si>
  <si>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</si>
  <si>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</si>
  <si>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</si>
  <si>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</si>
  <si>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</si>
  <si>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</si>
  <si>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</si>
  <si>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</si>
  <si>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</si>
  <si>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</si>
  <si>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</si>
  <si>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</si>
  <si>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</si>
  <si>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</si>
  <si>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</si>
  <si>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</si>
  <si>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</si>
  <si>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</si>
  <si>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</si>
  <si>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</si>
  <si>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</si>
  <si>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</si>
  <si>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</si>
  <si>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</si>
  <si>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</si>
  <si>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</si>
  <si>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</si>
  <si>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</si>
  <si>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</si>
  <si>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</si>
  <si>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</si>
  <si>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</si>
  <si>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</si>
  <si>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</si>
  <si>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</si>
  <si>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</si>
  <si>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</si>
  <si>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</si>
  <si>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</si>
  <si>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</si>
  <si>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</si>
  <si>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</si>
  <si>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</si>
  <si>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</si>
  <si>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</si>
  <si>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</si>
  <si>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</si>
  <si>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</si>
  <si>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</si>
  <si>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</si>
  <si>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</si>
  <si>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</si>
  <si>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</si>
  <si>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</si>
  <si>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</si>
  <si>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</si>
  <si>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</si>
  <si>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</si>
  <si>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</si>
  <si>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</si>
  <si>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</si>
  <si>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</si>
  <si>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</si>
  <si>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</si>
  <si>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</si>
  <si>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</si>
  <si>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</si>
  <si>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</si>
  <si>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</si>
  <si>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</si>
  <si>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</si>
  <si>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</si>
  <si>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</si>
  <si>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</si>
  <si>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</si>
  <si>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</si>
  <si>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</si>
  <si>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</si>
  <si>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</si>
  <si>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</si>
  <si>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</si>
  <si>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</si>
  <si>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</si>
  <si>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</si>
  <si>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</si>
  <si>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</si>
  <si>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</si>
  <si>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</si>
  <si>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</si>
  <si>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</si>
  <si>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</si>
  <si>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</si>
  <si>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</si>
  <si>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</si>
  <si>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</si>
  <si>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</si>
  <si>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</si>
  <si>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</si>
  <si>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</si>
  <si>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</si>
  <si>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</si>
  <si>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</si>
  <si>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</si>
  <si>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</si>
  <si>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</si>
  <si>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</si>
  <si>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</si>
  <si>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</si>
  <si>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</si>
  <si>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</si>
  <si>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</si>
  <si>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</si>
  <si>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</si>
  <si>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</si>
  <si>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</si>
  <si>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</si>
  <si>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</si>
  <si>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</si>
  <si>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</si>
  <si>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</si>
  <si>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</si>
  <si>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</si>
  <si>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</si>
  <si>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</si>
  <si>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</si>
  <si>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</si>
  <si>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</si>
  <si>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</si>
  <si>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</si>
  <si>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</si>
  <si>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</si>
  <si>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</si>
  <si>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</si>
  <si>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</si>
  <si>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</si>
  <si>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</si>
  <si>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</si>
  <si>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</si>
  <si>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</si>
  <si>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</si>
  <si>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</si>
  <si>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</si>
  <si>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</si>
  <si>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</si>
  <si>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</si>
  <si>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</si>
  <si>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</si>
  <si>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</si>
  <si>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</si>
  <si>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</si>
  <si>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</si>
  <si>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</si>
  <si>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</si>
  <si>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</si>
  <si>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</si>
  <si>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</si>
  <si>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</si>
  <si>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</si>
  <si>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</si>
  <si>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</si>
  <si>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</si>
  <si>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</si>
  <si>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</si>
  <si>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</si>
  <si>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</si>
  <si>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</si>
  <si>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</si>
  <si>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</si>
  <si>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</si>
  <si>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</si>
  <si>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</si>
  <si>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</si>
  <si>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</si>
  <si>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</si>
  <si>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</si>
  <si>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</si>
  <si>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</si>
  <si>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</si>
  <si>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</si>
  <si>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</si>
  <si>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</si>
  <si>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</si>
  <si>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</si>
  <si>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</si>
  <si>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</si>
  <si>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</si>
  <si>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</si>
  <si>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</si>
  <si>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</si>
  <si>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</si>
  <si>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</si>
  <si>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</si>
  <si>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</si>
  <si>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</si>
  <si>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</si>
  <si>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</si>
  <si>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</si>
  <si>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</si>
  <si>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</si>
  <si>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</si>
  <si>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</si>
  <si>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</si>
  <si>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</si>
  <si>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</si>
  <si>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</si>
  <si>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</si>
  <si>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</si>
  <si>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</si>
  <si>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</si>
  <si>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</si>
  <si>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</si>
  <si>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</si>
  <si>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</si>
  <si>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</si>
  <si>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</si>
  <si>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</si>
  <si>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</si>
  <si>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</si>
  <si>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</si>
  <si>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</si>
  <si>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</si>
  <si>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</si>
  <si>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</si>
  <si>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</si>
  <si>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</si>
  <si>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</si>
  <si>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</si>
  <si>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</si>
  <si>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</si>
  <si>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</si>
  <si>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</si>
  <si>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</si>
  <si>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</si>
  <si>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</si>
  <si>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</si>
  <si>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</si>
  <si>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</si>
  <si>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</si>
  <si>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</si>
  <si>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</si>
  <si>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</si>
  <si>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</si>
  <si>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</si>
  <si>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</si>
  <si>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</si>
  <si>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</si>
  <si>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</si>
  <si>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</si>
  <si>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</si>
  <si>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</si>
  <si>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</si>
  <si>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</si>
  <si>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</si>
  <si>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</si>
  <si>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</si>
  <si>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</si>
  <si>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</si>
  <si>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</si>
  <si>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</si>
  <si>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</si>
  <si>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</si>
  <si>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</si>
  <si>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</si>
  <si>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</si>
  <si>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</si>
  <si>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</si>
  <si>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</si>
  <si>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</si>
  <si>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</si>
  <si>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</si>
  <si>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</si>
  <si>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</si>
  <si>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</si>
  <si>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</si>
  <si>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</si>
  <si>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</si>
  <si>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</si>
  <si>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</si>
  <si>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</si>
  <si>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</si>
  <si>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</si>
  <si>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</si>
  <si>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</si>
  <si>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</si>
  <si>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</si>
  <si>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</si>
  <si>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</si>
  <si>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</si>
  <si>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</si>
  <si>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</si>
  <si>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</si>
  <si>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</si>
  <si>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</si>
  <si>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</si>
  <si>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</si>
  <si>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</si>
  <si>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</si>
  <si>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</si>
  <si>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</si>
  <si>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</si>
  <si>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</si>
  <si>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</si>
  <si>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</si>
  <si>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</si>
  <si>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</si>
  <si>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</si>
  <si>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</si>
  <si>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</si>
  <si>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</si>
  <si>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</si>
  <si>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</si>
  <si>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</si>
  <si>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</si>
  <si>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</si>
  <si>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</si>
  <si>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</si>
  <si>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</si>
  <si>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</si>
  <si>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</si>
  <si>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</si>
  <si>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</si>
  <si>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</si>
  <si>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</si>
  <si>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</si>
  <si>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</si>
  <si>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</si>
  <si>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</si>
  <si>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</si>
  <si>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</si>
  <si>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</si>
  <si>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</si>
  <si>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</si>
  <si>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</si>
  <si>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</si>
  <si>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</si>
  <si>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</si>
  <si>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</si>
  <si>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</si>
  <si>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</si>
  <si>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</si>
  <si>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</si>
  <si>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</si>
  <si>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</si>
  <si>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</si>
  <si>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</si>
  <si>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</si>
  <si>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</si>
  <si>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</si>
  <si>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</si>
  <si>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</si>
  <si>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</si>
  <si>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</si>
  <si>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</si>
  <si>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</si>
  <si>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</si>
  <si>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</si>
  <si>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</si>
  <si>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</si>
  <si>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</si>
  <si>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</si>
  <si>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</si>
  <si>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</si>
  <si>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</si>
  <si>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</si>
  <si>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</si>
  <si>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</si>
  <si>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</si>
  <si>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</si>
  <si>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</si>
  <si>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</si>
  <si>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</si>
  <si>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</si>
  <si>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</si>
  <si>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</si>
  <si>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</si>
  <si>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</si>
  <si>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</si>
  <si>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</si>
  <si>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</si>
  <si>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</si>
  <si>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</si>
  <si>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</si>
  <si>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</si>
  <si>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</si>
  <si>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</si>
  <si>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</si>
  <si>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</si>
  <si>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</si>
  <si>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</si>
  <si>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</si>
  <si>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</si>
  <si>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</si>
  <si>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</si>
  <si>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</si>
  <si>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</si>
  <si>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</si>
  <si>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</si>
  <si>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</si>
  <si>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</si>
  <si>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</si>
  <si>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</si>
  <si>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</si>
  <si>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</si>
  <si>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</si>
  <si>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</si>
  <si>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</si>
  <si>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</si>
  <si>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</si>
  <si>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</si>
  <si>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</si>
  <si>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</si>
  <si>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</si>
  <si>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</si>
  <si>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</si>
  <si>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</si>
  <si>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</si>
  <si>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</si>
  <si>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</si>
  <si>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</si>
  <si>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</si>
  <si>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</si>
  <si>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</si>
  <si>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</si>
  <si>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</si>
  <si>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</si>
  <si>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</si>
  <si>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</si>
  <si>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</si>
  <si>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</si>
  <si>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</si>
  <si>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</si>
  <si>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</si>
  <si>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</si>
  <si>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</si>
  <si>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</si>
  <si>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</si>
  <si>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</si>
  <si>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</si>
  <si>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</si>
  <si>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</si>
  <si>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</si>
  <si>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</si>
  <si>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</si>
  <si>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</si>
  <si>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</si>
  <si>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</si>
  <si>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</si>
  <si>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</si>
  <si>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</si>
  <si>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</si>
  <si>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</si>
  <si>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</si>
  <si>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</si>
  <si>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</si>
  <si>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</si>
  <si>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</si>
  <si>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</si>
  <si>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</si>
  <si>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</si>
  <si>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</si>
  <si>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</si>
  <si>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</si>
  <si>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</si>
  <si>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</si>
  <si>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</si>
  <si>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</si>
  <si>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</si>
  <si>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</si>
  <si>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</si>
  <si>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</si>
  <si>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</si>
  <si>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</si>
  <si>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</si>
  <si>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</si>
  <si>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</si>
  <si>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</si>
  <si>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</si>
  <si>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</si>
  <si>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</si>
  <si>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</si>
  <si>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</si>
  <si>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</si>
  <si>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</si>
  <si>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</si>
  <si>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</si>
  <si>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</si>
  <si>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</si>
  <si>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</si>
  <si>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</si>
  <si>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</si>
  <si>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</si>
  <si>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</si>
  <si>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</si>
  <si>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</si>
  <si>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</si>
  <si>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</si>
  <si>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</si>
  <si>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</si>
  <si>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</si>
  <si>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</si>
  <si>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</si>
  <si>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</si>
  <si>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</si>
  <si>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</si>
  <si>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</si>
  <si>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</si>
  <si>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</si>
  <si>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</si>
  <si>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</si>
  <si>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</si>
  <si>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</si>
  <si>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</si>
  <si>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</si>
  <si>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</si>
  <si>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</si>
  <si>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</si>
  <si>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</si>
  <si>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</si>
  <si>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</si>
  <si>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</si>
  <si>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</si>
  <si>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</si>
  <si>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</si>
  <si>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</si>
  <si>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</si>
  <si>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</si>
  <si>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</si>
  <si>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</si>
  <si>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</si>
  <si>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</si>
  <si>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</si>
  <si>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</si>
  <si>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</si>
  <si>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</si>
  <si>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</si>
  <si>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</si>
  <si>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</si>
  <si>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</si>
  <si>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</si>
  <si>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</si>
  <si>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</si>
  <si>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</si>
  <si>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</si>
  <si>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</si>
  <si>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</si>
  <si>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</si>
  <si>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</si>
  <si>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</si>
  <si>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</si>
  <si>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</si>
  <si>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</si>
  <si>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</si>
  <si>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</si>
  <si>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</si>
  <si>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</si>
  <si>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</si>
  <si>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</si>
  <si>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</si>
  <si>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</si>
  <si>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</si>
  <si>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</si>
  <si>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</si>
  <si>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</si>
  <si>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</si>
  <si>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</si>
  <si>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</si>
  <si>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</si>
  <si>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</si>
  <si>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</si>
  <si>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</si>
  <si>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</si>
  <si>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</si>
  <si>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</si>
  <si>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</si>
  <si>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</si>
  <si>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</si>
  <si>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</si>
  <si>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</si>
  <si>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</si>
  <si>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</si>
  <si>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</si>
  <si>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</si>
  <si>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</si>
  <si>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</si>
  <si>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</si>
  <si>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</si>
  <si>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</si>
  <si>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</si>
  <si>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</si>
  <si>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</si>
  <si>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</si>
  <si>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</si>
  <si>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</si>
  <si>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</si>
  <si>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</si>
  <si>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</si>
  <si>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</si>
  <si>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</si>
  <si>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</si>
  <si>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</si>
  <si>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</si>
  <si>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</si>
  <si>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</si>
  <si>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</si>
  <si>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</si>
  <si>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</si>
  <si>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</si>
  <si>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</si>
  <si>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</si>
  <si>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</si>
  <si>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</si>
  <si>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</si>
  <si>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</si>
  <si>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</si>
  <si>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</si>
  <si>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</si>
  <si>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</si>
  <si>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</si>
  <si>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</si>
  <si>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</si>
  <si>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</si>
  <si>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</si>
  <si>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</si>
  <si>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</si>
  <si>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</si>
  <si>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</si>
  <si>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</si>
  <si>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</si>
  <si>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</si>
  <si>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</si>
  <si>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</si>
  <si>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</si>
  <si>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</si>
  <si>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</si>
  <si>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</si>
  <si>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</si>
  <si>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</si>
  <si>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</si>
  <si>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</si>
  <si>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</si>
  <si>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</si>
  <si>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</si>
  <si>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</si>
  <si>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</si>
  <si>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</si>
  <si>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</si>
  <si>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</si>
  <si>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</si>
  <si>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</si>
  <si>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</si>
  <si>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</si>
  <si>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</si>
  <si>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</si>
  <si>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</si>
  <si>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</si>
  <si>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</si>
  <si>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</si>
  <si>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</si>
  <si>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</si>
  <si>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</si>
  <si>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</si>
  <si>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</si>
  <si>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</si>
  <si>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</si>
  <si>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</si>
  <si>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</si>
  <si>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</si>
  <si>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</si>
  <si>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</si>
  <si>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</si>
  <si>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</si>
  <si>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</si>
  <si>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</si>
  <si>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</si>
  <si>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</si>
  <si>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</si>
  <si>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</si>
  <si>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</si>
  <si>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</si>
  <si>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</si>
  <si>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</si>
  <si>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</si>
  <si>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</si>
  <si>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</si>
  <si>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</si>
  <si>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</si>
  <si>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</si>
  <si>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</si>
  <si>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</si>
  <si>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</si>
  <si>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</si>
  <si>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</si>
  <si>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</si>
  <si>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</si>
  <si>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</si>
  <si>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</si>
  <si>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</si>
  <si>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</si>
  <si>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</si>
  <si>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</si>
  <si>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</si>
  <si>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</si>
  <si>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</si>
  <si>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</si>
  <si>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</si>
  <si>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</si>
  <si>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</si>
  <si>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</si>
  <si>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</si>
  <si>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</si>
  <si>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</si>
  <si>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</si>
  <si>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</si>
  <si>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</si>
  <si>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</si>
  <si>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</si>
  <si>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</si>
  <si>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</si>
  <si>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</si>
  <si>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</si>
  <si>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</si>
  <si>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</si>
  <si>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</si>
  <si>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</si>
  <si>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</si>
  <si>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</si>
  <si>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</si>
  <si>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</si>
  <si>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</si>
  <si>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</si>
  <si>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</si>
  <si>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</si>
  <si>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</si>
  <si>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</si>
  <si>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</si>
  <si>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</si>
  <si>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</si>
  <si>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</si>
  <si>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</si>
  <si>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</si>
  <si>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</si>
  <si>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</si>
  <si>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</si>
  <si>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</si>
  <si>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</si>
  <si>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</si>
  <si>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</si>
  <si>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</si>
  <si>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</si>
  <si>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</si>
  <si>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</si>
  <si>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</si>
  <si>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</si>
  <si>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</si>
  <si>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</si>
  <si>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</si>
  <si>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</si>
  <si>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</si>
  <si>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</si>
  <si>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</si>
  <si>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</si>
  <si>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</si>
  <si>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</si>
  <si>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</si>
  <si>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</si>
  <si>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</si>
  <si>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</si>
  <si>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</si>
  <si>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</si>
  <si>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</si>
  <si>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</si>
  <si>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</si>
  <si>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</si>
  <si>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</si>
  <si>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</si>
  <si>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</si>
  <si>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</si>
  <si>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</si>
  <si>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</si>
  <si>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</si>
  <si>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</si>
  <si>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</si>
  <si>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</si>
  <si>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</si>
  <si>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</si>
  <si>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</si>
  <si>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</si>
  <si>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</si>
  <si>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</si>
  <si>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</si>
  <si>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</si>
  <si>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</si>
  <si>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</si>
  <si>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</si>
  <si>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</si>
  <si>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</si>
  <si>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</si>
  <si>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</si>
  <si>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</si>
  <si>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</si>
  <si>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</si>
  <si>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</si>
  <si>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</si>
  <si>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</si>
  <si>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</si>
  <si>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</si>
  <si>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</si>
  <si>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</si>
  <si>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</si>
  <si>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</si>
  <si>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</si>
  <si>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</si>
  <si>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</si>
  <si>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</si>
  <si>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</si>
  <si>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</si>
  <si>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</si>
  <si>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</si>
  <si>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</si>
  <si>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</si>
  <si>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</si>
  <si>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</si>
  <si>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</si>
  <si>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</si>
  <si>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</si>
  <si>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</si>
  <si>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</si>
  <si>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</si>
  <si>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</si>
  <si>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</si>
  <si>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</si>
  <si>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</si>
  <si>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</si>
  <si>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</si>
  <si>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</si>
  <si>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</si>
  <si>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</si>
  <si>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</si>
  <si>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</si>
  <si>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</si>
  <si>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</si>
  <si>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</si>
  <si>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</si>
  <si>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</si>
  <si>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</si>
  <si>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</si>
  <si>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</si>
  <si>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</si>
  <si>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</si>
  <si>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</si>
  <si>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</si>
  <si>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</si>
  <si>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</si>
  <si>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</si>
  <si>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</si>
  <si>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</si>
  <si>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</si>
  <si>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</si>
  <si>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</si>
  <si>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</si>
  <si>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</si>
  <si>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</si>
  <si>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</si>
  <si>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</si>
  <si>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</si>
  <si>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</si>
  <si>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</si>
  <si>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</si>
  <si>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</si>
  <si>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</si>
  <si>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</si>
  <si>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</si>
  <si>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</si>
  <si>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</si>
  <si>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</si>
  <si>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</si>
  <si>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</si>
  <si>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</si>
  <si>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</si>
  <si>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</si>
  <si>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</si>
  <si>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</si>
  <si>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</si>
  <si>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</si>
  <si>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</si>
  <si>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</si>
  <si>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</si>
  <si>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</si>
  <si>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</si>
  <si>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</si>
  <si>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</si>
  <si>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</si>
  <si>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</si>
  <si>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</si>
  <si>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</si>
  <si>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</si>
  <si>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</si>
  <si>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</si>
  <si>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</si>
  <si>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</si>
  <si>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</si>
  <si>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</si>
  <si>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</si>
  <si>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</si>
  <si>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</si>
  <si>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</si>
  <si>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</si>
  <si>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</si>
  <si>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</si>
  <si>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</si>
  <si>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</si>
  <si>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</si>
  <si>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</si>
  <si>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</si>
  <si>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</si>
  <si>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</si>
  <si>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</si>
  <si>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</si>
  <si>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</si>
  <si>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</si>
  <si>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</si>
  <si>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</si>
  <si>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</si>
  <si>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</si>
  <si>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</si>
  <si>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</si>
  <si>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</si>
  <si>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</si>
  <si>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</si>
  <si>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</si>
  <si>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</si>
  <si>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</si>
  <si>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</si>
  <si>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</si>
  <si>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</si>
  <si>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</si>
  <si>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</si>
  <si>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</si>
  <si>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</si>
  <si>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</si>
  <si>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</si>
  <si>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</si>
  <si>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</si>
  <si>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</si>
  <si>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</si>
  <si>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</si>
  <si>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</si>
  <si>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</si>
  <si>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</si>
  <si>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</si>
  <si>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</si>
  <si>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</si>
  <si>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</si>
  <si>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</si>
  <si>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</si>
  <si>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</si>
  <si>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</si>
  <si>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</si>
  <si>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</si>
  <si>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</si>
  <si>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</si>
  <si>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</si>
  <si>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</si>
  <si>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</si>
  <si>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</si>
  <si>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</si>
  <si>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</si>
  <si>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</si>
  <si>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</si>
  <si>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</si>
  <si>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</si>
  <si>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</si>
  <si>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</si>
  <si>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</si>
  <si>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</si>
  <si>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</si>
  <si>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</si>
  <si>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</si>
  <si>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</si>
  <si>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</si>
  <si>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</si>
  <si>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</si>
  <si>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</si>
  <si>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</si>
  <si>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</si>
  <si>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</si>
  <si>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</si>
  <si>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</si>
  <si>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</si>
  <si>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</si>
  <si>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</si>
  <si>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</si>
  <si>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</si>
  <si>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</si>
  <si>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</si>
  <si>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</si>
  <si>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</si>
  <si>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</si>
  <si>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</si>
  <si>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</si>
  <si>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</si>
  <si>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</si>
  <si>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</si>
  <si>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</si>
  <si>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</si>
  <si>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</si>
  <si>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</si>
  <si>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</si>
  <si>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</si>
  <si>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</si>
  <si>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</si>
  <si>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</si>
  <si>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</si>
  <si>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</si>
  <si>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</si>
  <si>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</si>
  <si>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</si>
  <si>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</si>
  <si>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</si>
  <si>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</si>
  <si>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</si>
  <si>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</si>
  <si>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</si>
  <si>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</si>
  <si>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</si>
  <si>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</si>
  <si>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</si>
  <si>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</si>
  <si>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</si>
  <si>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</si>
  <si>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</si>
  <si>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</si>
  <si>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</si>
  <si>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</si>
  <si>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</si>
  <si>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</si>
  <si>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</si>
  <si>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</si>
  <si>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</si>
  <si>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</si>
  <si>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</si>
  <si>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</si>
  <si>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</si>
  <si>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</si>
  <si>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</si>
  <si>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</si>
  <si>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</si>
  <si>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</si>
  <si>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</si>
  <si>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</si>
  <si>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</si>
  <si>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</si>
  <si>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</si>
  <si>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</si>
  <si>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</si>
  <si>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</si>
  <si>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</si>
  <si>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</si>
  <si>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</si>
  <si>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</si>
  <si>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</si>
  <si>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</si>
  <si>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</si>
  <si>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</si>
  <si>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</si>
  <si>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</si>
  <si>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</si>
  <si>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</si>
  <si>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</si>
  <si>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</si>
  <si>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</si>
  <si>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</si>
  <si>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</si>
  <si>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</si>
  <si>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</si>
  <si>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</si>
  <si>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</si>
  <si>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</si>
  <si>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</si>
  <si>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</si>
  <si>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</si>
  <si>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</si>
  <si>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</si>
  <si>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</si>
  <si>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</si>
  <si>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</si>
  <si>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</si>
  <si>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</si>
  <si>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</si>
  <si>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</si>
  <si>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</si>
  <si>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</si>
  <si>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</si>
  <si>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</si>
  <si>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</si>
  <si>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</si>
  <si>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</si>
  <si>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</si>
  <si>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</si>
  <si>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</si>
  <si>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</si>
  <si>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</si>
  <si>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</si>
  <si>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</si>
  <si>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</si>
  <si>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</si>
  <si>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</si>
  <si>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</si>
  <si>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</si>
  <si>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</si>
  <si>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</si>
  <si>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</si>
  <si>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</si>
  <si>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</si>
  <si>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</si>
  <si>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</si>
  <si>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</si>
  <si>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</si>
  <si>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</si>
  <si>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</si>
  <si>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</si>
  <si>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</si>
  <si>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</si>
  <si>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</si>
  <si>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</si>
  <si>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</si>
  <si>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</si>
  <si>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</si>
  <si>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</si>
  <si>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</si>
  <si>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</si>
  <si>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</si>
  <si>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</si>
  <si>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</si>
  <si>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</si>
  <si>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</si>
  <si>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</si>
  <si>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</si>
  <si>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</si>
  <si>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</si>
  <si>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</si>
  <si>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</si>
  <si>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</si>
  <si>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</si>
  <si>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</si>
  <si>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</si>
  <si>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</si>
  <si>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</si>
  <si>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</si>
  <si>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</si>
  <si>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</si>
  <si>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</si>
  <si>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</si>
  <si>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</si>
  <si>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</si>
  <si>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</si>
  <si>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</si>
  <si>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</si>
  <si>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</si>
  <si>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</si>
  <si>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</si>
  <si>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</si>
  <si>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</si>
  <si>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</si>
  <si>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</si>
  <si>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</si>
  <si>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</si>
  <si>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</si>
  <si>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</si>
  <si>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</si>
  <si>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</si>
  <si>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</si>
  <si>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</si>
  <si>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</si>
  <si>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</si>
  <si>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</si>
  <si>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</si>
  <si>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</si>
  <si>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</si>
  <si>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</si>
  <si>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</si>
  <si>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</si>
  <si>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</si>
  <si>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</si>
  <si>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</si>
  <si>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</si>
  <si>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</si>
  <si>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</si>
  <si>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</si>
  <si>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</si>
  <si>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</si>
  <si>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</si>
  <si>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</si>
  <si>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</si>
  <si>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</si>
  <si>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</si>
  <si>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</si>
  <si>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</si>
  <si>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</si>
  <si>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</si>
  <si>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</si>
  <si>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</si>
  <si>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</si>
  <si>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</si>
  <si>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</si>
  <si>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</si>
  <si>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</si>
  <si>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</si>
  <si>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</si>
  <si>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</si>
  <si>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</si>
  <si>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</si>
  <si>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</si>
  <si>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</si>
  <si>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</si>
  <si>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</si>
  <si>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</si>
  <si>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</si>
  <si>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</si>
  <si>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</si>
  <si>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</si>
  <si>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</si>
  <si>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</si>
  <si>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</si>
  <si>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</si>
  <si>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</si>
  <si>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</si>
  <si>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</si>
  <si>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</si>
  <si>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</si>
  <si>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</si>
  <si>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</si>
  <si>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</si>
  <si>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</si>
  <si>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</si>
  <si>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</si>
  <si>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</si>
  <si>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</si>
  <si>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</si>
  <si>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</si>
  <si>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</si>
  <si>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</si>
  <si>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</si>
  <si>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</si>
  <si>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</si>
  <si>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</si>
  <si>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</si>
  <si>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</si>
  <si>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</si>
  <si>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</si>
  <si>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</si>
  <si>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</si>
  <si>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</si>
  <si>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</si>
  <si>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</si>
  <si>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</si>
  <si>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</si>
  <si>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</si>
  <si>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</si>
  <si>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</si>
  <si>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</si>
  <si>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</si>
  <si>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</si>
  <si>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</si>
  <si>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</si>
  <si>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</si>
  <si>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</si>
  <si>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</si>
  <si>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</si>
  <si>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</si>
  <si>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</si>
  <si>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</si>
  <si>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</si>
  <si>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</si>
  <si>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</si>
  <si>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</si>
  <si>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</si>
  <si>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</si>
  <si>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</si>
  <si>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</si>
  <si>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</si>
  <si>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</si>
  <si>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</si>
  <si>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</si>
  <si>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</si>
  <si>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</si>
  <si>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</si>
  <si>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</si>
  <si>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</si>
  <si>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</si>
  <si>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</si>
  <si>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</si>
  <si>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</si>
  <si>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</si>
  <si>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</si>
  <si>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</si>
  <si>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</si>
  <si>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</si>
  <si>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</si>
  <si>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</si>
  <si>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</si>
  <si>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</si>
  <si>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</si>
  <si>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</si>
  <si>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</si>
  <si>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</si>
  <si>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</si>
  <si>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</si>
  <si>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</si>
  <si>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</si>
  <si>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</si>
  <si>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</si>
  <si>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</si>
  <si>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</si>
  <si>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</si>
  <si>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</si>
  <si>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</si>
  <si>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</si>
  <si>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</si>
  <si>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</si>
  <si>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</si>
  <si>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</si>
  <si>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</si>
  <si>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</si>
  <si>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</si>
  <si>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</si>
  <si>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</si>
  <si>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</si>
  <si>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</si>
  <si>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</si>
  <si>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</si>
  <si>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</si>
  <si>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</si>
  <si>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</si>
  <si>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</si>
  <si>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</si>
  <si>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</si>
  <si>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</si>
  <si>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</si>
  <si>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</si>
  <si>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</si>
  <si>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</si>
  <si>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</si>
  <si>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</si>
  <si>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</si>
  <si>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</si>
  <si>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</si>
  <si>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</si>
  <si>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</si>
  <si>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</si>
  <si>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</si>
  <si>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</si>
  <si>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</si>
  <si>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</si>
  <si>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</si>
  <si>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</si>
  <si>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</si>
  <si>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</si>
  <si>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</si>
  <si>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</si>
  <si>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</si>
  <si>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</si>
  <si>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</si>
  <si>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</si>
  <si>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</si>
  <si>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</si>
  <si>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</si>
  <si>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</si>
  <si>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</si>
  <si>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</si>
  <si>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</si>
  <si>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</si>
  <si>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</si>
  <si>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</si>
  <si>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</si>
  <si>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</si>
  <si>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</si>
  <si>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</si>
  <si>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</si>
  <si>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</si>
  <si>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</si>
  <si>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</si>
  <si>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</si>
  <si>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</si>
  <si>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</si>
  <si>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</si>
  <si>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</si>
  <si>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</si>
  <si>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</si>
  <si>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</si>
  <si>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</si>
  <si>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</si>
  <si>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</si>
  <si>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</si>
  <si>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</si>
  <si>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</si>
  <si>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</si>
  <si>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</si>
  <si>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</si>
  <si>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</si>
  <si>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</si>
  <si>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</si>
  <si>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</si>
  <si>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</si>
  <si>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</si>
  <si>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</si>
  <si>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</si>
  <si>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</si>
  <si>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</si>
  <si>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</si>
  <si>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</si>
  <si>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</si>
  <si>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</si>
  <si>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</si>
  <si>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</si>
  <si>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</si>
  <si>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</si>
  <si>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</si>
  <si>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</si>
  <si>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</si>
  <si>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</si>
  <si>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</si>
  <si>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</si>
  <si>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</si>
  <si>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</si>
  <si>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</si>
  <si>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</si>
  <si>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</si>
  <si>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</si>
  <si>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</si>
  <si>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</si>
  <si>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</si>
  <si>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</si>
  <si>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</si>
  <si>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</si>
  <si>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</si>
  <si>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</si>
  <si>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</si>
  <si>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</si>
  <si>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</si>
  <si>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</si>
  <si>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</si>
  <si>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</si>
  <si>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</si>
  <si>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</si>
  <si>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</si>
  <si>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</si>
  <si>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</si>
  <si>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</si>
  <si>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</si>
  <si>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</si>
  <si>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</si>
  <si>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</si>
  <si>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</si>
  <si>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</si>
  <si>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</si>
  <si>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</si>
  <si>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</si>
  <si>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</si>
  <si>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</si>
  <si>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</si>
  <si>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</si>
  <si>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</si>
  <si>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</si>
  <si>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</si>
  <si>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</si>
  <si>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</si>
  <si>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</si>
  <si>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</si>
  <si>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</si>
  <si>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</si>
  <si>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</si>
  <si>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</si>
  <si>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</si>
  <si>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</si>
  <si>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</si>
  <si>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</si>
  <si>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</si>
  <si>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</si>
  <si>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</si>
  <si>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</si>
  <si>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</si>
  <si>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</si>
  <si>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</si>
  <si>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</si>
  <si>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</si>
  <si>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</si>
  <si>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</si>
  <si>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</si>
  <si>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</si>
  <si>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</si>
  <si>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</si>
  <si>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</si>
  <si>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</si>
  <si>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</si>
  <si>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</si>
  <si>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</si>
  <si>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</si>
  <si>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</si>
  <si>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</si>
  <si>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</si>
  <si>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</si>
  <si>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</si>
  <si>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</si>
  <si>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</si>
  <si>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</si>
  <si>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</si>
  <si>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</si>
  <si>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</si>
  <si>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</si>
  <si>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</si>
  <si>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</si>
  <si>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</si>
  <si>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</si>
  <si>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</si>
  <si>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</si>
  <si>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</si>
  <si>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</si>
  <si>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</si>
  <si>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</si>
  <si>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</si>
  <si>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</si>
  <si>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</si>
  <si>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</si>
  <si>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</si>
  <si>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</si>
  <si>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</si>
  <si>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</si>
  <si>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</si>
  <si>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</si>
  <si>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</si>
  <si>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</si>
  <si>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</si>
  <si>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</si>
  <si>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</si>
  <si>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</si>
  <si>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</si>
  <si>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</si>
  <si>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</si>
  <si>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</si>
  <si>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</si>
  <si>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</si>
  <si>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</si>
  <si>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</si>
  <si>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</si>
  <si>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</si>
  <si>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</si>
  <si>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</si>
  <si>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</si>
  <si>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</si>
  <si>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</si>
  <si>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</si>
  <si>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</si>
  <si>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</si>
  <si>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</si>
  <si>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</si>
  <si>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</si>
  <si>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</si>
  <si>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</si>
  <si>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</si>
  <si>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</si>
  <si>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</si>
  <si>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</si>
  <si>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</si>
  <si>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</si>
  <si>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</si>
  <si>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</si>
  <si>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</si>
  <si>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</si>
  <si>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</si>
  <si>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</si>
  <si>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</si>
  <si>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</si>
  <si>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</si>
  <si>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</si>
  <si>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</si>
  <si>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</si>
  <si>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</si>
  <si>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</si>
  <si>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</si>
  <si>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</si>
  <si>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</si>
  <si>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</si>
  <si>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</si>
  <si>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</si>
  <si>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</si>
  <si>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</si>
  <si>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</si>
  <si>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</si>
  <si>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</si>
  <si>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</si>
  <si>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</si>
  <si>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</si>
  <si>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</si>
  <si>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</si>
  <si>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</si>
  <si>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</si>
  <si>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</si>
  <si>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</si>
  <si>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</si>
  <si>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</si>
  <si>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</si>
  <si>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</si>
  <si>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</si>
  <si>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</si>
  <si>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</si>
  <si>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</si>
  <si>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</si>
  <si>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</si>
  <si>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</si>
  <si>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</si>
  <si>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</si>
  <si>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</si>
  <si>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</si>
  <si>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</si>
  <si>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</si>
  <si>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</si>
  <si>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</si>
  <si>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</si>
  <si>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</si>
  <si>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</si>
  <si>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</si>
  <si>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</si>
  <si>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</si>
  <si>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</si>
  <si>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</si>
  <si>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</si>
  <si>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</si>
  <si>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</si>
  <si>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</si>
  <si>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</si>
  <si>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</si>
  <si>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</si>
  <si>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</si>
  <si>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</si>
  <si>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</si>
  <si>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</si>
  <si>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</si>
  <si>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</si>
  <si>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</si>
  <si>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</si>
  <si>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</si>
  <si>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</si>
  <si>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</si>
  <si>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</si>
  <si>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</si>
  <si>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</si>
  <si>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</si>
  <si>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</si>
  <si>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</si>
  <si>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</si>
  <si>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</si>
  <si>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</si>
  <si>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</si>
  <si>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</si>
  <si>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</si>
  <si>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</si>
  <si>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</si>
  <si>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</si>
  <si>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</si>
  <si>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</si>
  <si>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</si>
  <si>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</si>
  <si>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</si>
  <si>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</si>
  <si>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</si>
  <si>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</si>
  <si>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</si>
  <si>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</si>
  <si>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</si>
  <si>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</si>
  <si>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</si>
  <si>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</si>
  <si>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</si>
  <si>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</si>
  <si>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</si>
  <si>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</si>
  <si>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</si>
  <si>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</si>
  <si>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</si>
  <si>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</si>
  <si>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</si>
  <si>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</si>
  <si>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</si>
  <si>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</si>
  <si>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</si>
  <si>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</si>
  <si>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</si>
  <si>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</si>
  <si>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</si>
  <si>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</si>
  <si>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</si>
  <si>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</si>
  <si>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</si>
  <si>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</si>
  <si>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</si>
  <si>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</si>
  <si>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</si>
  <si>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</si>
  <si>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</si>
  <si>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</si>
  <si>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</si>
  <si>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</si>
  <si>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</si>
  <si>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</si>
  <si>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</si>
  <si>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</si>
  <si>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</si>
  <si>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</si>
  <si>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</si>
  <si>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</si>
  <si>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</si>
  <si>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</si>
  <si>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</si>
  <si>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</si>
  <si>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</si>
  <si>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</si>
  <si>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</si>
  <si>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</si>
  <si>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</si>
  <si>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</si>
  <si>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</si>
  <si>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</si>
  <si>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</si>
  <si>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</si>
  <si>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</si>
  <si>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</si>
  <si>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</si>
  <si>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</si>
  <si>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</si>
  <si>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</si>
  <si>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</si>
  <si>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</si>
  <si>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</si>
  <si>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</si>
  <si>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</si>
  <si>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</si>
  <si>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</si>
  <si>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</si>
  <si>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</si>
  <si>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</si>
  <si>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</si>
  <si>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</si>
  <si>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</si>
  <si>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</si>
  <si>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</si>
  <si>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</si>
  <si>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</si>
  <si>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</si>
  <si>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</si>
  <si>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</si>
  <si>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</si>
  <si>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</si>
  <si>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</si>
  <si>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</si>
  <si>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</si>
  <si>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</si>
  <si>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</si>
  <si>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</si>
  <si>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</si>
  <si>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</si>
  <si>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</si>
  <si>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</si>
  <si>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</si>
  <si>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</si>
  <si>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</si>
  <si>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</si>
  <si>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</si>
  <si>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</si>
  <si>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</si>
  <si>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</si>
  <si>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</si>
  <si>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</si>
  <si>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</si>
  <si>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</si>
  <si>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</si>
  <si>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</si>
  <si>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</si>
  <si>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</si>
  <si>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</si>
  <si>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</si>
  <si>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</si>
  <si>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</si>
  <si>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</si>
  <si>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</si>
  <si>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</si>
  <si>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</si>
  <si>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</si>
  <si>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</si>
  <si>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</si>
  <si>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</si>
  <si>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</si>
  <si>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</si>
  <si>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</si>
  <si>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</si>
  <si>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</si>
  <si>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</si>
  <si>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</si>
  <si>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</si>
  <si>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</si>
  <si>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</si>
  <si>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</si>
  <si>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</si>
  <si>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</si>
  <si>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</si>
  <si>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</si>
  <si>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</si>
  <si>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</si>
  <si>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</si>
  <si>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</si>
  <si>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</si>
  <si>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</si>
  <si>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</si>
  <si>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</si>
  <si>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</si>
  <si>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</si>
  <si>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</si>
  <si>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</si>
  <si>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</si>
  <si>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</si>
  <si>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</si>
  <si>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</si>
  <si>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</si>
  <si>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</si>
  <si>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</si>
  <si>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</si>
  <si>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</si>
  <si>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</si>
  <si>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</si>
  <si>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</si>
  <si>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</si>
  <si>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</si>
  <si>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</si>
  <si>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</si>
  <si>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</si>
  <si>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</si>
  <si>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</si>
  <si>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</si>
  <si>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</si>
  <si>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</si>
  <si>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</si>
  <si>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</si>
  <si>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</si>
  <si>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</si>
  <si>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</si>
  <si>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</si>
  <si>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</si>
  <si>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</si>
  <si>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</si>
  <si>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</si>
  <si>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</si>
  <si>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</si>
  <si>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</si>
  <si>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</si>
  <si>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</si>
  <si>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</si>
  <si>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</si>
  <si>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</si>
  <si>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</si>
  <si>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</si>
  <si>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</si>
  <si>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</si>
  <si>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</si>
  <si>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</si>
  <si>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</si>
  <si>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</si>
  <si>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</si>
  <si>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</si>
  <si>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</si>
  <si>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</si>
  <si>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</si>
  <si>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</si>
  <si>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</si>
  <si>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</si>
  <si>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</si>
  <si>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</si>
  <si>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</si>
  <si>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</si>
  <si>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</si>
  <si>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</si>
  <si>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</si>
  <si>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</si>
  <si>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</si>
  <si>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</si>
  <si>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</si>
  <si>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</si>
  <si>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</si>
  <si>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</si>
  <si>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</si>
  <si>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</si>
  <si>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</si>
  <si>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</si>
  <si>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</si>
  <si>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</si>
  <si>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</si>
  <si>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</si>
  <si>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</si>
  <si>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</si>
  <si>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</si>
  <si>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</si>
  <si>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</si>
  <si>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</si>
  <si>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</si>
  <si>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</si>
  <si>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</si>
  <si>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</si>
  <si>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</si>
  <si>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</si>
  <si>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</si>
  <si>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</si>
  <si>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</si>
  <si>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</si>
  <si>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</si>
  <si>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</si>
  <si>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</si>
  <si>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</si>
  <si>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</si>
  <si>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</si>
  <si>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</si>
  <si>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</si>
  <si>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</si>
  <si>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</si>
  <si>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</si>
  <si>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</si>
  <si>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</si>
  <si>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</si>
  <si>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</si>
  <si>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</si>
  <si>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</si>
  <si>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</si>
  <si>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</si>
  <si>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</si>
  <si>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</si>
  <si>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</si>
  <si>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</si>
  <si>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</si>
  <si>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</si>
  <si>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</si>
  <si>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</si>
  <si>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</si>
  <si>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</si>
  <si>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</si>
  <si>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</si>
  <si>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</si>
  <si>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</si>
  <si>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</si>
  <si>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</si>
  <si>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</si>
  <si>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</si>
  <si>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</si>
  <si>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</si>
  <si>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</si>
  <si>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</si>
  <si>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</si>
  <si>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</si>
  <si>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</si>
  <si>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</si>
  <si>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</si>
  <si>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</si>
  <si>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</si>
  <si>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</si>
  <si>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</si>
  <si>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</si>
  <si>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</si>
  <si>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</si>
  <si>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</si>
  <si>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</si>
  <si>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</si>
  <si>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</si>
  <si>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</si>
  <si>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</si>
  <si>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</si>
  <si>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</si>
  <si>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</si>
  <si>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</si>
  <si>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</si>
  <si>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</si>
  <si>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</si>
  <si>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</si>
  <si>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</si>
  <si>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</si>
  <si>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</si>
  <si>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</si>
  <si>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</si>
  <si>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</si>
  <si>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</si>
  <si>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</si>
  <si>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</si>
  <si>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</si>
  <si>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</si>
  <si>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</si>
  <si>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</si>
  <si>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</si>
  <si>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</si>
  <si>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</si>
  <si>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</si>
  <si>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</si>
  <si>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</si>
  <si>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</si>
  <si>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</si>
  <si>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</si>
  <si>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</si>
  <si>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</si>
  <si>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</si>
  <si>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</si>
  <si>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</si>
  <si>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</si>
  <si>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</si>
  <si>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</si>
  <si>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</si>
  <si>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</si>
  <si>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</si>
  <si>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</si>
  <si>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</si>
  <si>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</si>
  <si>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</si>
  <si>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</si>
  <si>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</si>
  <si>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</si>
  <si>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</si>
  <si>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</si>
  <si>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</si>
  <si>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</si>
  <si>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</si>
  <si>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</si>
  <si>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</si>
  <si>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</si>
  <si>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</si>
  <si>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</si>
  <si>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</si>
  <si>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</si>
  <si>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</si>
  <si>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</si>
  <si>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</si>
  <si>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</si>
  <si>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</si>
  <si>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</si>
  <si>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</si>
  <si>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</si>
  <si>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</si>
  <si>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</si>
  <si>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</si>
  <si>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</si>
  <si>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</si>
  <si>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</si>
  <si>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</si>
  <si>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</si>
  <si>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</si>
  <si>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</si>
  <si>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</si>
  <si>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</si>
  <si>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</si>
  <si>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</si>
  <si>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</si>
  <si>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</si>
  <si>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</si>
  <si>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</si>
  <si>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</si>
  <si>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</si>
  <si>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</si>
  <si>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</si>
  <si>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</si>
  <si>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</si>
  <si>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</si>
  <si>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</si>
  <si>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</si>
  <si>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</si>
  <si>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</si>
  <si>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</si>
  <si>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</si>
  <si>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</si>
  <si>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</si>
  <si>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</si>
  <si>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</si>
  <si>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</si>
  <si>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</si>
  <si>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</si>
  <si>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</si>
  <si>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</si>
  <si>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</si>
  <si>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</si>
  <si>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</si>
  <si>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</si>
  <si>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</si>
  <si>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</si>
  <si>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</si>
  <si>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</si>
  <si>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</si>
  <si>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</si>
  <si>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</si>
  <si>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</si>
  <si>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</si>
  <si>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</si>
  <si>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</si>
  <si>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</si>
  <si>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</si>
  <si>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</si>
  <si>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</si>
  <si>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</si>
  <si>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</si>
  <si>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</si>
  <si>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</si>
  <si>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</si>
  <si>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</si>
  <si>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</si>
  <si>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</si>
  <si>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</si>
  <si>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</si>
  <si>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</si>
  <si>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</si>
  <si>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</si>
  <si>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</si>
  <si>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</si>
  <si>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</si>
  <si>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</si>
  <si>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</si>
  <si>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</si>
  <si>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</si>
  <si>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</si>
  <si>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</si>
  <si>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</si>
  <si>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</si>
  <si>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</si>
  <si>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</si>
  <si>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</si>
  <si>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</si>
  <si>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</si>
  <si>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</si>
  <si>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</si>
  <si>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</si>
  <si>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</si>
  <si>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</si>
  <si>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</si>
  <si>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</si>
  <si>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</si>
  <si>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</si>
  <si>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</si>
  <si>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</si>
  <si>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</si>
  <si>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</si>
  <si>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</si>
  <si>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</si>
  <si>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</si>
  <si>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</si>
  <si>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</si>
  <si>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</si>
  <si>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</si>
  <si>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</si>
  <si>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</si>
  <si>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</si>
  <si>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</si>
  <si>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</si>
  <si>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</si>
  <si>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</si>
  <si>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</si>
  <si>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</si>
  <si>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</si>
  <si>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</si>
  <si>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</si>
  <si>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</si>
  <si>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</si>
  <si>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</si>
  <si>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</si>
  <si>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</si>
  <si>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</si>
  <si>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</si>
  <si>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</si>
  <si>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</si>
  <si>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</si>
  <si>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</si>
  <si>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</si>
  <si>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</si>
  <si>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</si>
  <si>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</si>
  <si>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</si>
  <si>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</si>
  <si>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</si>
  <si>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</si>
  <si>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</si>
  <si>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</si>
  <si>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</si>
  <si>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</si>
  <si>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</si>
  <si>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</si>
  <si>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</si>
  <si>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</si>
  <si>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</si>
  <si>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</si>
  <si>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</si>
  <si>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</si>
  <si>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</si>
  <si>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</si>
  <si>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</si>
  <si>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</si>
  <si>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</si>
  <si>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</si>
  <si>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</si>
  <si>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</si>
  <si>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</si>
  <si>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</si>
  <si>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</si>
  <si>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</si>
  <si>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</si>
  <si>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</si>
  <si>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</si>
  <si>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</si>
  <si>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</si>
  <si>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</si>
  <si>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</si>
  <si>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</si>
  <si>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</si>
  <si>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</si>
  <si>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</si>
  <si>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</si>
  <si>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</si>
  <si>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</si>
  <si>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</si>
  <si>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</si>
  <si>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</si>
  <si>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</si>
  <si>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</si>
  <si>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</si>
  <si>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</si>
  <si>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</si>
  <si>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</si>
  <si>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</si>
  <si>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</si>
  <si>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</si>
  <si>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</si>
  <si>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</si>
  <si>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</si>
  <si>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</si>
  <si>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</si>
  <si>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</si>
  <si>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</si>
  <si>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</si>
  <si>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</si>
  <si>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</si>
  <si>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</si>
  <si>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</si>
  <si>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</si>
  <si>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</si>
  <si>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</si>
  <si>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</si>
  <si>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</si>
  <si>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</si>
  <si>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</si>
  <si>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</si>
  <si>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</si>
  <si>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</si>
  <si>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</si>
  <si>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</si>
  <si>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</si>
  <si>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</si>
  <si>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</si>
  <si>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</si>
  <si>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</si>
  <si>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</si>
  <si>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</si>
  <si>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</si>
  <si>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</si>
  <si>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</si>
  <si>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</si>
  <si>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</si>
  <si>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</si>
  <si>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</si>
  <si>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</si>
  <si>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</si>
  <si>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</si>
  <si>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</si>
  <si>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</si>
  <si>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</si>
  <si>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</si>
  <si>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</si>
  <si>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</si>
  <si>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</si>
  <si>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</si>
  <si>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</si>
  <si>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</si>
  <si>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</si>
  <si>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</si>
  <si>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</si>
  <si>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</si>
  <si>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</si>
  <si>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</si>
  <si>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</si>
  <si>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</si>
  <si>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</si>
  <si>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</si>
  <si>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</si>
  <si>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</si>
  <si>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</si>
  <si>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</si>
  <si>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</si>
  <si>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</si>
  <si>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</si>
  <si>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</si>
  <si>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</si>
  <si>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</si>
  <si>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</si>
  <si>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</si>
  <si>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</si>
  <si>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</si>
  <si>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</si>
  <si>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</si>
  <si>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</si>
  <si>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</si>
  <si>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</si>
  <si>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</si>
  <si>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</si>
  <si>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</si>
  <si>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</si>
  <si>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</si>
  <si>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</si>
  <si>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</si>
  <si>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</si>
  <si>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</si>
  <si>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</si>
  <si>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</si>
  <si>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</si>
  <si>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</si>
  <si>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</si>
  <si>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</si>
  <si>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</si>
  <si>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</si>
  <si>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</si>
  <si>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</si>
  <si>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</si>
  <si>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</si>
  <si>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</si>
  <si>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</si>
  <si>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</si>
  <si>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</si>
  <si>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</si>
  <si>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</si>
  <si>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</si>
  <si>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</si>
  <si>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</si>
  <si>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</si>
  <si>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</si>
  <si>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</si>
  <si>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</si>
  <si>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</si>
  <si>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</si>
  <si>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</si>
  <si>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</si>
  <si>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</si>
  <si>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</si>
  <si>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</si>
  <si>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</si>
  <si>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</si>
  <si>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</si>
  <si>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</si>
  <si>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</si>
  <si>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</si>
  <si>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</si>
  <si>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</si>
  <si>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</si>
  <si>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</si>
  <si>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</si>
  <si>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</si>
  <si>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</si>
  <si>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</si>
  <si>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</si>
  <si>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</si>
  <si>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</si>
  <si>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</si>
  <si>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</si>
  <si>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</si>
  <si>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</si>
  <si>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</si>
  <si>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</si>
  <si>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</si>
  <si>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</si>
  <si>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</si>
  <si>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</si>
  <si>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</si>
  <si>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</si>
  <si>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</si>
  <si>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</si>
  <si>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</si>
  <si>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</si>
  <si>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</si>
  <si>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</si>
  <si>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</si>
  <si>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</si>
  <si>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</si>
  <si>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</si>
  <si>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</si>
  <si>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</si>
  <si>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</si>
  <si>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</si>
  <si>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</si>
  <si>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</si>
  <si>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</si>
  <si>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</si>
  <si>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</si>
  <si>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</si>
  <si>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</si>
  <si>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</si>
  <si>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</si>
  <si>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</si>
  <si>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</si>
  <si>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</si>
  <si>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</si>
  <si>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</si>
  <si>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</si>
  <si>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</si>
  <si>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</si>
  <si>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</si>
  <si>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</si>
  <si>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</si>
  <si>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</si>
  <si>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</si>
  <si>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</si>
  <si>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</si>
  <si>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</si>
  <si>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</si>
  <si>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</si>
  <si>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</si>
  <si>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</si>
  <si>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</si>
  <si>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</si>
  <si>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</si>
  <si>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</si>
  <si>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</si>
  <si>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</si>
  <si>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</si>
  <si>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</si>
  <si>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</si>
  <si>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</si>
  <si>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</si>
  <si>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</si>
  <si>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</si>
  <si>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</si>
  <si>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</si>
  <si>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</si>
  <si>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</si>
  <si>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</si>
  <si>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</si>
  <si>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</si>
  <si>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</si>
  <si>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</si>
  <si>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</si>
  <si>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</si>
  <si>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</si>
  <si>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</si>
  <si>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</si>
  <si>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</si>
  <si>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</si>
  <si>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</si>
  <si>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</si>
  <si>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</si>
  <si>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</si>
  <si>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</si>
  <si>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</si>
  <si>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</si>
  <si>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</si>
  <si>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</si>
  <si>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</si>
  <si>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</si>
  <si>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</si>
  <si>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</si>
  <si>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</si>
  <si>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</si>
  <si>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</si>
  <si>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</si>
  <si>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</si>
  <si>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</si>
  <si>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</si>
  <si>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</si>
  <si>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</si>
  <si>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</si>
  <si>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</si>
  <si>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</si>
  <si>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</si>
  <si>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</si>
  <si>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</si>
  <si>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</si>
  <si>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</si>
  <si>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</si>
  <si>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</si>
  <si>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</si>
  <si>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</si>
  <si>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</si>
  <si>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</si>
  <si>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</si>
  <si>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</si>
  <si>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</si>
  <si>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</si>
  <si>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</si>
  <si>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</si>
  <si>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</si>
  <si>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</si>
  <si>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</si>
  <si>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</si>
  <si>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</si>
  <si>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</si>
  <si>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</si>
  <si>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</si>
  <si>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</si>
  <si>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</si>
  <si>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</si>
  <si>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</si>
  <si>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</si>
  <si>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</si>
  <si>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</si>
  <si>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</si>
  <si>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</si>
  <si>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</si>
  <si>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</si>
  <si>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</si>
  <si>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</si>
  <si>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</si>
  <si>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</si>
  <si>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</si>
  <si>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</si>
  <si>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</si>
  <si>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</si>
  <si>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</si>
  <si>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</si>
  <si>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</si>
  <si>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</si>
  <si>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</si>
  <si>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</si>
  <si>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</si>
  <si>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</si>
  <si>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</si>
  <si>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</si>
  <si>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</si>
  <si>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</si>
  <si>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</si>
  <si>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</si>
  <si>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</si>
  <si>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</si>
  <si>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</si>
  <si>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</si>
  <si>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</si>
  <si>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</si>
  <si>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</si>
  <si>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</si>
  <si>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</si>
  <si>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</si>
  <si>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</si>
  <si>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</si>
  <si>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</si>
  <si>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</si>
  <si>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</si>
  <si>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</si>
  <si>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</si>
  <si>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</si>
  <si>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</si>
  <si>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</si>
  <si>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</si>
  <si>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</si>
  <si>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</si>
  <si>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</si>
  <si>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</si>
  <si>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</si>
  <si>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</si>
  <si>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</si>
  <si>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</si>
  <si>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</si>
  <si>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</si>
  <si>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</si>
  <si>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</si>
  <si>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</si>
  <si>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</si>
  <si>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</si>
  <si>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</si>
  <si>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</si>
  <si>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</si>
  <si>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</si>
  <si>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</si>
  <si>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</si>
  <si>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</si>
  <si>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</si>
  <si>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</si>
  <si>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</si>
  <si>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</si>
  <si>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</si>
  <si>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</si>
  <si>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</si>
  <si>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</si>
  <si>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</si>
  <si>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</si>
  <si>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</si>
  <si>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</si>
  <si>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</si>
  <si>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</si>
  <si>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</si>
  <si>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</si>
  <si>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</si>
  <si>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</si>
  <si>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</si>
  <si>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</si>
  <si>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</si>
  <si>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</si>
  <si>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</si>
  <si>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</si>
  <si>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</si>
  <si>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</si>
  <si>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</si>
  <si>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</si>
  <si>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</si>
  <si>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</si>
  <si>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</si>
  <si>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</si>
  <si>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</si>
  <si>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</si>
  <si>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</si>
  <si>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</si>
  <si>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</si>
  <si>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</si>
  <si>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</si>
  <si>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</si>
  <si>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</si>
  <si>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</si>
  <si>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</si>
  <si>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</si>
  <si>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</si>
  <si>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</si>
  <si>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</si>
  <si>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</si>
  <si>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</si>
  <si>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</si>
  <si>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</si>
  <si>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</si>
  <si>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</si>
  <si>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</si>
  <si>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</si>
  <si>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</si>
  <si>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</si>
  <si>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</si>
  <si>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</si>
  <si>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</si>
  <si>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</si>
  <si>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</si>
  <si>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</si>
  <si>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</si>
  <si>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</si>
  <si>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</si>
  <si>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</si>
  <si>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</si>
  <si>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</si>
  <si>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</si>
  <si>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</si>
  <si>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</si>
  <si>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</si>
  <si>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</si>
  <si>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</si>
  <si>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</si>
  <si>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</si>
  <si>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</si>
  <si>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</si>
  <si>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</si>
  <si>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</si>
  <si>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</si>
  <si>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</si>
  <si>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</si>
  <si>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</si>
  <si>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</si>
  <si>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</si>
  <si>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</si>
  <si>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</si>
  <si>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</si>
  <si>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</si>
  <si>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</si>
  <si>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</si>
  <si>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</si>
  <si>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</si>
  <si>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</si>
  <si>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</si>
  <si>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</si>
  <si>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</si>
  <si>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</si>
  <si>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</si>
  <si>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</si>
  <si>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</si>
  <si>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</si>
  <si>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</si>
  <si>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</si>
  <si>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</si>
  <si>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</si>
  <si>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</si>
  <si>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</si>
  <si>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</si>
  <si>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</si>
  <si>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</si>
  <si>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</si>
  <si>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</si>
  <si>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</si>
  <si>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</si>
  <si>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</si>
  <si>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</si>
  <si>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</si>
  <si>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</si>
  <si>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</si>
  <si>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</si>
  <si>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</si>
  <si>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</si>
  <si>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</si>
  <si>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</si>
  <si>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</si>
  <si>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</si>
  <si>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</si>
  <si>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</si>
  <si>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</si>
  <si>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</si>
  <si>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</si>
  <si>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</si>
  <si>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</si>
  <si>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</si>
  <si>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</si>
  <si>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</si>
  <si>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</si>
  <si>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</si>
  <si>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</si>
  <si>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</si>
  <si>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</si>
  <si>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</si>
  <si>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</si>
  <si>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</si>
  <si>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</si>
  <si>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</si>
  <si>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</si>
  <si>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</si>
  <si>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</si>
  <si>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</si>
  <si>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</si>
  <si>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</si>
  <si>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</si>
  <si>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</si>
  <si>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</si>
  <si>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</si>
  <si>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</si>
  <si>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</si>
  <si>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</si>
  <si>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</si>
  <si>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</si>
  <si>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</si>
  <si>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</si>
  <si>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</si>
  <si>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</si>
  <si>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</si>
  <si>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</si>
  <si>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</si>
  <si>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</si>
  <si>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</si>
  <si>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</si>
  <si>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</si>
  <si>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</si>
  <si>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</si>
  <si>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</si>
  <si>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</si>
  <si>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</si>
  <si>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</si>
  <si>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</si>
  <si>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</si>
  <si>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</si>
  <si>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</si>
  <si>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</si>
  <si>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</si>
  <si>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</si>
  <si>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</si>
  <si>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</si>
  <si>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</si>
  <si>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</si>
  <si>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</si>
  <si>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</si>
  <si>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</si>
  <si>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</si>
  <si>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</si>
  <si>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</si>
  <si>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</si>
  <si>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</si>
  <si>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</si>
  <si>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</si>
  <si>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</si>
  <si>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</si>
  <si>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</si>
  <si>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</si>
  <si>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</si>
  <si>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</si>
  <si>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</si>
  <si>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</si>
  <si>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</si>
  <si>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</si>
  <si>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</si>
  <si>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</si>
  <si>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</si>
  <si>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</si>
  <si>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</si>
  <si>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</si>
  <si>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</si>
  <si>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</si>
  <si>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</si>
  <si>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</si>
  <si>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</si>
  <si>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</si>
  <si>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</si>
  <si>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</si>
  <si>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</si>
  <si>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</si>
  <si>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</si>
  <si>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</si>
  <si>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</si>
  <si>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</si>
  <si>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</si>
  <si>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</si>
  <si>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</si>
  <si>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</si>
  <si>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</si>
  <si>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</si>
  <si>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</si>
  <si>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</si>
  <si>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</si>
  <si>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</si>
  <si>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</si>
  <si>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</si>
  <si>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</si>
  <si>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</si>
  <si>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</si>
  <si>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</si>
  <si>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</si>
  <si>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</si>
  <si>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</si>
  <si>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</si>
  <si>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</si>
  <si>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</si>
  <si>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</si>
  <si>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</si>
  <si>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</si>
  <si>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</si>
  <si>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</si>
  <si>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</si>
  <si>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</si>
  <si>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</si>
  <si>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</si>
  <si>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</si>
  <si>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</si>
  <si>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</si>
  <si>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</si>
  <si>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</si>
  <si>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</si>
  <si>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</si>
  <si>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</si>
  <si>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</si>
  <si>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</si>
  <si>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</si>
  <si>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</si>
  <si>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</si>
  <si>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</si>
  <si>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</si>
  <si>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</si>
  <si>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</si>
  <si>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</si>
  <si>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</si>
  <si>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</si>
  <si>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</si>
  <si>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</si>
  <si>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</si>
  <si>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</si>
  <si>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</si>
  <si>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</si>
  <si>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</si>
  <si>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</si>
  <si>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</si>
  <si>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</si>
  <si>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</si>
  <si>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</si>
  <si>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</si>
  <si>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</si>
  <si>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</si>
  <si>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</si>
  <si>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</si>
  <si>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</si>
  <si>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</si>
  <si>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</si>
  <si>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</si>
  <si>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</si>
  <si>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</si>
  <si>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</si>
  <si>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</si>
  <si>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</si>
  <si>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</si>
  <si>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</si>
  <si>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</si>
  <si>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</si>
  <si>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</si>
  <si>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</si>
  <si>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</si>
  <si>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</si>
  <si>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</si>
  <si>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</si>
  <si>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</si>
  <si>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</si>
  <si>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</si>
  <si>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</si>
  <si>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</si>
  <si>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</si>
  <si>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</si>
  <si>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</si>
  <si>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</si>
  <si>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</si>
  <si>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</si>
  <si>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</si>
  <si>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</si>
  <si>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</si>
  <si>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</si>
  <si>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</si>
  <si>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</si>
  <si>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</si>
  <si>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</si>
  <si>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</si>
  <si>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</si>
  <si>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</si>
  <si>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</si>
  <si>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</si>
  <si>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</si>
  <si>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</si>
  <si>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</si>
  <si>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</si>
  <si>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</si>
  <si>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</si>
  <si>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</si>
  <si>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</si>
  <si>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</si>
  <si>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</si>
  <si>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</si>
  <si>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</si>
  <si>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</si>
  <si>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</si>
  <si>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</si>
  <si>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</si>
  <si>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</si>
  <si>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</si>
  <si>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</si>
  <si>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</si>
  <si>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</si>
  <si>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</si>
  <si>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</si>
  <si>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</si>
  <si>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</si>
  <si>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</si>
  <si>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</si>
  <si>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</si>
  <si>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</si>
  <si>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</si>
  <si>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</si>
  <si>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</si>
  <si>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</si>
  <si>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</si>
  <si>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</si>
  <si>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</si>
  <si>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</si>
  <si>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</si>
  <si>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</si>
  <si>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</si>
  <si>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</si>
  <si>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</si>
  <si>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</si>
  <si>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</si>
  <si>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</si>
  <si>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</si>
  <si>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</si>
  <si>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</si>
  <si>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</si>
  <si>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</si>
  <si>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</si>
  <si>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</si>
  <si>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</si>
  <si>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</si>
  <si>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</si>
  <si>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</si>
  <si>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</si>
  <si>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</si>
  <si>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</si>
  <si>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</si>
  <si>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</si>
  <si>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</si>
  <si>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</si>
  <si>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</si>
  <si>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</si>
  <si>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</si>
  <si>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</si>
  <si>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</si>
  <si>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</si>
  <si>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</si>
  <si>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</si>
  <si>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</si>
  <si>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</si>
  <si>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</si>
  <si>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</si>
  <si>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</si>
  <si>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</si>
  <si>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</si>
  <si>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</si>
  <si>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</si>
  <si>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</si>
  <si>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</si>
  <si>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</si>
  <si>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</si>
  <si>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</si>
  <si>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</si>
  <si>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</si>
  <si>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</si>
  <si>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</si>
  <si>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</si>
  <si>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</si>
  <si>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</si>
  <si>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</si>
  <si>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</si>
  <si>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</si>
  <si>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</si>
  <si>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</si>
  <si>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</si>
  <si>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</si>
  <si>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</si>
  <si>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</si>
  <si>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</si>
  <si>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</si>
  <si>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</si>
  <si>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</si>
  <si>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</si>
  <si>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</si>
  <si>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</si>
  <si>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</si>
  <si>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</si>
  <si>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</si>
  <si>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</si>
  <si>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</si>
  <si>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</si>
  <si>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</si>
  <si>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</si>
  <si>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</si>
  <si>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</si>
  <si>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</si>
  <si>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</si>
  <si>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</si>
  <si>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</si>
  <si>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</si>
  <si>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</si>
  <si>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</si>
  <si>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</si>
  <si>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</si>
  <si>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</si>
  <si>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</si>
  <si>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</si>
  <si>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</si>
  <si>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</si>
  <si>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</si>
  <si>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</si>
  <si>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</si>
  <si>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</si>
  <si>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</si>
  <si>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</si>
  <si>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</si>
  <si>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</si>
  <si>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</si>
  <si>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</si>
  <si>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</si>
  <si>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</si>
  <si>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</si>
  <si>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</si>
  <si>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</si>
  <si>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</si>
  <si>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</si>
  <si>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</si>
  <si>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</si>
  <si>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</si>
  <si>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</si>
  <si>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</si>
  <si>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</si>
  <si>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</si>
  <si>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</si>
  <si>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</si>
  <si>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</si>
  <si>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</si>
  <si>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</si>
  <si>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</si>
  <si>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</si>
  <si>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</si>
  <si>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</si>
  <si>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</si>
  <si>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</si>
  <si>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</si>
  <si>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</si>
  <si>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</si>
  <si>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</si>
  <si>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</si>
  <si>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</si>
  <si>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</si>
  <si>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</si>
  <si>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</si>
  <si>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</si>
  <si>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</si>
  <si>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</si>
  <si>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</si>
  <si>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</si>
  <si>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</si>
  <si>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</si>
  <si>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</si>
  <si>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</si>
  <si>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</si>
  <si>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</si>
  <si>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</si>
  <si>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</si>
  <si>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</si>
  <si>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</si>
  <si>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</si>
  <si>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</si>
  <si>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</si>
  <si>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</si>
  <si>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</si>
  <si>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</si>
  <si>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</si>
  <si>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</si>
  <si>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</si>
  <si>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</si>
  <si>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</si>
  <si>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</si>
  <si>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</si>
  <si>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</si>
  <si>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</si>
  <si>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</si>
  <si>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</si>
  <si>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</si>
  <si>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</si>
  <si>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</si>
  <si>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</si>
  <si>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</si>
  <si>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</si>
  <si>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</si>
  <si>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</si>
  <si>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</si>
  <si>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</si>
  <si>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</si>
  <si>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</si>
  <si>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</si>
  <si>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</si>
  <si>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</si>
  <si>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</si>
  <si>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</si>
  <si>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</si>
  <si>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</si>
  <si>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</si>
  <si>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</si>
  <si>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</si>
  <si>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</si>
  <si>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</si>
  <si>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</si>
  <si>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</si>
  <si>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</si>
  <si>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</si>
  <si>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</si>
  <si>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</si>
  <si>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</si>
  <si>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</si>
  <si>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</si>
  <si>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</si>
  <si>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</si>
  <si>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</si>
  <si>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</si>
  <si>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</si>
  <si>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</si>
  <si>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</si>
  <si>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</si>
  <si>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</si>
  <si>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</si>
  <si>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</si>
  <si>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</si>
  <si>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</si>
  <si>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</si>
  <si>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</si>
  <si>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</si>
  <si>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</si>
  <si>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</si>
  <si>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</si>
  <si>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</si>
  <si>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</si>
  <si>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</si>
  <si>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</si>
  <si>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</si>
  <si>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</si>
  <si>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</si>
  <si>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</si>
  <si>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</si>
  <si>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</si>
  <si>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</si>
  <si>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</si>
  <si>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</si>
  <si>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</si>
  <si>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</si>
  <si>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</si>
  <si>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</si>
  <si>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</si>
  <si>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</si>
  <si>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</si>
  <si>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</si>
  <si>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</si>
  <si>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</si>
  <si>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</si>
  <si>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</si>
  <si>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</si>
  <si>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</si>
  <si>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</si>
  <si>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</si>
  <si>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</si>
  <si>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</si>
  <si>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</si>
  <si>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</si>
  <si>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</si>
  <si>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</si>
  <si>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</si>
  <si>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</si>
  <si>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</si>
  <si>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</si>
  <si>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</si>
  <si>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</si>
  <si>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</si>
  <si>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</si>
  <si>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</si>
  <si>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</si>
  <si>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</si>
  <si>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</si>
  <si>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</si>
  <si>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</si>
  <si>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</si>
  <si>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</si>
  <si>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</si>
  <si>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</si>
  <si>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</si>
  <si>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</si>
  <si>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</si>
  <si>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</si>
  <si>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</si>
  <si>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</si>
  <si>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</si>
  <si>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</si>
  <si>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</si>
  <si>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</si>
  <si>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</si>
  <si>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</si>
  <si>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</si>
  <si>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</si>
  <si>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</si>
  <si>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</si>
  <si>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</si>
  <si>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</si>
  <si>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</si>
  <si>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</si>
  <si>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</si>
  <si>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</si>
  <si>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</si>
  <si>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</si>
  <si>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</si>
  <si>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</si>
  <si>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</si>
  <si>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</si>
  <si>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</si>
  <si>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</si>
  <si>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</si>
  <si>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</si>
  <si>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</si>
  <si>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</si>
  <si>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</si>
  <si>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</si>
  <si>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</si>
  <si>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</si>
  <si>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</si>
  <si>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</si>
  <si>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</si>
  <si>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</si>
  <si>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</si>
  <si>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</si>
  <si>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</si>
  <si>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</si>
  <si>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</si>
  <si>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</si>
  <si>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</si>
  <si>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</si>
  <si>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</si>
  <si>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</si>
  <si>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</si>
  <si>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</si>
  <si>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</si>
  <si>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</si>
  <si>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</si>
  <si>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</si>
  <si>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</si>
  <si>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</si>
  <si>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</si>
  <si>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</si>
  <si>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</si>
  <si>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</si>
  <si>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</si>
  <si>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</si>
  <si>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</si>
  <si>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</si>
  <si>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</si>
  <si>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</si>
  <si>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</si>
  <si>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</si>
  <si>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</si>
  <si>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</si>
  <si>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</si>
  <si>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</si>
  <si>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</si>
  <si>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</si>
  <si>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</si>
  <si>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</si>
  <si>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</si>
  <si>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</si>
  <si>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</si>
  <si>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</si>
  <si>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</si>
  <si>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</si>
  <si>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</si>
  <si>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</si>
  <si>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</si>
  <si>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</si>
  <si>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</si>
  <si>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</si>
  <si>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</si>
  <si>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</si>
  <si>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</si>
  <si>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</si>
  <si>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</si>
  <si>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</si>
  <si>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</si>
  <si>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</si>
  <si>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</si>
  <si>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</si>
  <si>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</si>
  <si>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</si>
  <si>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</si>
  <si>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</si>
  <si>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</si>
  <si>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</si>
  <si>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</si>
  <si>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</si>
  <si>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</si>
  <si>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</si>
  <si>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</si>
  <si>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</si>
  <si>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</si>
  <si>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</si>
  <si>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</si>
  <si>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</si>
  <si>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</si>
  <si>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</si>
  <si>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</si>
  <si>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</si>
  <si>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</si>
  <si>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</si>
  <si>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</si>
  <si>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</si>
  <si>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</si>
  <si>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</si>
  <si>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</si>
  <si>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</si>
  <si>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</si>
  <si>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</si>
  <si>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</si>
  <si>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</si>
  <si>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</si>
  <si>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</si>
  <si>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</si>
  <si>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</si>
  <si>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</si>
  <si>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</si>
  <si>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</si>
  <si>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</si>
  <si>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</si>
  <si>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</si>
  <si>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</si>
  <si>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</si>
  <si>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</si>
  <si>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</si>
  <si>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</si>
  <si>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</si>
  <si>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</si>
  <si>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</si>
  <si>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</si>
  <si>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</si>
  <si>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</si>
  <si>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</si>
  <si>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</si>
  <si>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</si>
  <si>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</si>
  <si>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</si>
  <si>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</si>
  <si>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</si>
  <si>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</si>
  <si>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</si>
  <si>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</si>
  <si>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</si>
  <si>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</si>
  <si>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</si>
  <si>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</si>
  <si>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</si>
  <si>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</si>
  <si>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</si>
  <si>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</si>
  <si>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</si>
  <si>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</si>
  <si>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</si>
  <si>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</si>
  <si>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</si>
  <si>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</si>
  <si>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</si>
  <si>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</si>
  <si>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</si>
  <si>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</si>
  <si>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</si>
  <si>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</si>
  <si>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</si>
  <si>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</si>
  <si>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</si>
  <si>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</si>
  <si>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</si>
  <si>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</si>
  <si>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</si>
  <si>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</si>
  <si>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</si>
  <si>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</si>
  <si>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</si>
  <si>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</si>
  <si>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</si>
  <si>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</si>
  <si>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</si>
  <si>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</si>
  <si>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</si>
  <si>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</si>
  <si>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</si>
  <si>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</si>
  <si>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</si>
  <si>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</si>
  <si>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</si>
  <si>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</si>
  <si>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</si>
  <si>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</si>
  <si>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</si>
  <si>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</si>
  <si>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</si>
  <si>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</si>
  <si>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</si>
  <si>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</si>
  <si>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</si>
  <si>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</si>
  <si>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</si>
  <si>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</si>
  <si>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</si>
  <si>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</si>
  <si>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</si>
  <si>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</si>
  <si>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</si>
  <si>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</si>
  <si>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</si>
  <si>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</si>
  <si>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</si>
  <si>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</si>
  <si>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</si>
  <si>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</si>
  <si>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</si>
  <si>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</si>
  <si>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</si>
  <si>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</si>
  <si>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</si>
  <si>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</si>
  <si>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</si>
  <si>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</si>
  <si>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</si>
  <si>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</si>
  <si>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</si>
  <si>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</si>
  <si>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</si>
  <si>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</si>
  <si>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</si>
  <si>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</si>
  <si>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</si>
  <si>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</si>
  <si>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</si>
  <si>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</si>
  <si>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</si>
  <si>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</si>
  <si>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</si>
  <si>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</si>
  <si>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</si>
  <si>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</si>
  <si>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</si>
  <si>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</si>
  <si>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</si>
  <si>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</si>
  <si>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</si>
  <si>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</si>
  <si>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</si>
  <si>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</si>
  <si>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</si>
  <si>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</si>
  <si>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</si>
  <si>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</si>
  <si>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</si>
  <si>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</si>
  <si>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</si>
  <si>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</si>
  <si>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</si>
  <si>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</si>
  <si>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</si>
  <si>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</si>
  <si>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</si>
  <si>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</si>
  <si>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</si>
  <si>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</si>
  <si>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</si>
  <si>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</si>
  <si>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</si>
  <si>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</si>
  <si>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</si>
  <si>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</si>
  <si>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</si>
  <si>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</si>
  <si>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</si>
  <si>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</si>
  <si>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</si>
  <si>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</si>
  <si>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</si>
  <si>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</si>
  <si>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</si>
  <si>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</si>
  <si>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</si>
  <si>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</si>
  <si>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</si>
  <si>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</si>
  <si>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</si>
  <si>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</si>
  <si>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</si>
  <si>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</si>
  <si>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</si>
  <si>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</si>
  <si>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</si>
  <si>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</si>
  <si>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</si>
  <si>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</si>
  <si>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</si>
  <si>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</si>
  <si>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</si>
  <si>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</si>
  <si>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</si>
  <si>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</si>
  <si>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</si>
  <si>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</si>
  <si>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</si>
  <si>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</si>
  <si>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</si>
  <si>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</si>
  <si>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</si>
  <si>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</si>
  <si>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</si>
  <si>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</si>
  <si>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</si>
  <si>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</si>
  <si>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</si>
  <si>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</si>
  <si>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</si>
  <si>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</si>
  <si>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</si>
  <si>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</si>
  <si>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</si>
  <si>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</si>
  <si>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</si>
  <si>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</si>
  <si>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</si>
  <si>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</si>
  <si>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</si>
  <si>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</si>
  <si>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</si>
  <si>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</si>
  <si>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</si>
  <si>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</si>
  <si>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</si>
  <si>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</si>
  <si>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</si>
  <si>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</si>
  <si>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</si>
  <si>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</si>
  <si>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</si>
  <si>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</si>
  <si>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</si>
  <si>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</si>
  <si>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</si>
  <si>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</si>
  <si>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</si>
  <si>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</si>
  <si>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</si>
  <si>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</si>
  <si>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</si>
  <si>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</si>
  <si>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</si>
  <si>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</si>
  <si>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</si>
  <si>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</si>
  <si>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</si>
  <si>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</si>
  <si>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</si>
  <si>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</si>
  <si>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</si>
  <si>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</si>
  <si>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</si>
  <si>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</si>
  <si>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</si>
  <si>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</si>
  <si>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</si>
  <si>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</si>
  <si>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</si>
  <si>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</si>
  <si>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</si>
  <si>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</si>
  <si>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</si>
  <si>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</si>
  <si>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</si>
  <si>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</si>
  <si>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</si>
  <si>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</si>
  <si>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</si>
  <si>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</si>
  <si>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</si>
  <si>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</si>
  <si>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</si>
  <si>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</si>
  <si>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</si>
  <si>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</si>
  <si>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</si>
  <si>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</si>
  <si>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</si>
  <si>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</si>
  <si>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</si>
  <si>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</si>
  <si>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</si>
  <si>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</si>
  <si>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</si>
  <si>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</si>
  <si>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</si>
  <si>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</si>
  <si>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</si>
  <si>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</si>
  <si>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</si>
  <si>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</si>
  <si>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</si>
  <si>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</si>
  <si>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</si>
  <si>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</si>
  <si>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</si>
  <si>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</si>
  <si>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</si>
  <si>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</si>
  <si>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</si>
  <si>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</si>
  <si>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</si>
  <si>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</si>
  <si>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</si>
  <si>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</si>
  <si>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</si>
  <si>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</si>
  <si>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</si>
  <si>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</si>
  <si>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</si>
  <si>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</si>
  <si>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</si>
  <si>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</si>
  <si>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</si>
  <si>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</si>
  <si>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</si>
  <si>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</si>
  <si>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</si>
  <si>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</si>
  <si>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</si>
  <si>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</si>
  <si>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</si>
  <si>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</si>
  <si>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</si>
  <si>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</si>
  <si>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</si>
  <si>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</si>
  <si>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</si>
  <si>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</si>
  <si>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</si>
  <si>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</si>
  <si>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</si>
  <si>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</si>
  <si>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</si>
  <si>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</si>
  <si>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</si>
  <si>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</si>
  <si>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</si>
  <si>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</si>
  <si>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</si>
  <si>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</si>
  <si>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</si>
  <si>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</si>
  <si>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</si>
  <si>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</si>
  <si>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</si>
  <si>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</si>
  <si>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</si>
  <si>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</si>
  <si>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</si>
  <si>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</si>
  <si>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</si>
  <si>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</si>
  <si>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</si>
  <si>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</si>
  <si>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</si>
  <si>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</si>
  <si>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</si>
  <si>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</si>
  <si>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</si>
  <si>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</si>
  <si>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</si>
  <si>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</si>
  <si>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</si>
  <si>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</si>
  <si>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</si>
  <si>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</si>
  <si>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</si>
  <si>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</si>
  <si>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</si>
  <si>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</si>
  <si>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</si>
  <si>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</si>
  <si>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</si>
  <si>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</si>
  <si>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</si>
  <si>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</si>
  <si>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</si>
  <si>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</si>
  <si>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</si>
  <si>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</si>
  <si>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</si>
  <si>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</si>
  <si>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</si>
  <si>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</si>
  <si>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</si>
  <si>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</si>
  <si>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</si>
  <si>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</si>
  <si>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</si>
  <si>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</si>
  <si>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</si>
  <si>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</si>
  <si>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</si>
  <si>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</si>
  <si>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</si>
  <si>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</si>
  <si>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</si>
  <si>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</si>
  <si>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</si>
  <si>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</si>
  <si>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</si>
  <si>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</si>
  <si>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</si>
  <si>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</si>
  <si>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</si>
  <si>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</si>
  <si>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</si>
  <si>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</si>
  <si>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</si>
  <si>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</si>
  <si>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</si>
  <si>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</si>
  <si>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</si>
  <si>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</si>
  <si>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</si>
  <si>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</si>
  <si>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</si>
  <si>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</si>
  <si>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</si>
  <si>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</si>
  <si>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</si>
  <si>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</si>
  <si>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</si>
  <si>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</si>
  <si>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</si>
  <si>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</si>
  <si>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</si>
  <si>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</si>
  <si>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</si>
  <si>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</si>
  <si>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</si>
  <si>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</si>
  <si>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</si>
  <si>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</si>
  <si>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</si>
  <si>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</si>
  <si>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</si>
  <si>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</si>
  <si>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</si>
  <si>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</si>
  <si>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</si>
  <si>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</si>
  <si>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</si>
  <si>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</si>
  <si>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</si>
  <si>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</si>
  <si>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</si>
  <si>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</si>
  <si>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</si>
  <si>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</si>
  <si>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</si>
  <si>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</si>
  <si>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</si>
  <si>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</si>
  <si>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</si>
  <si>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</si>
  <si>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</si>
  <si>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</si>
  <si>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</si>
  <si>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</si>
  <si>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</si>
  <si>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</si>
  <si>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</si>
  <si>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</si>
  <si>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</si>
  <si>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</si>
  <si>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</si>
  <si>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</si>
  <si>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</si>
  <si>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</si>
  <si>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</si>
  <si>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</si>
  <si>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</si>
  <si>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</si>
  <si>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</si>
  <si>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</si>
  <si>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</si>
  <si>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</si>
  <si>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</si>
  <si>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</si>
  <si>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</si>
  <si>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</si>
  <si>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</si>
  <si>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</si>
  <si>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</si>
  <si>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</si>
  <si>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</si>
  <si>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</si>
  <si>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</si>
  <si>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</si>
  <si>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</si>
  <si>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</si>
  <si>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</si>
  <si>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</si>
  <si>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</si>
  <si>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</si>
  <si>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</si>
  <si>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</si>
  <si>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</si>
  <si>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</si>
  <si>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</si>
  <si>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</si>
  <si>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</si>
  <si>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</si>
  <si>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</si>
  <si>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</si>
  <si>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</si>
  <si>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</si>
  <si>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</si>
  <si>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</si>
  <si>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</si>
  <si>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</si>
  <si>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</si>
  <si>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</si>
  <si>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</si>
  <si>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</si>
  <si>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</si>
  <si>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</si>
  <si>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</si>
  <si>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</si>
  <si>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</si>
  <si>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</si>
  <si>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</si>
  <si>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</si>
  <si>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</si>
  <si>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</si>
  <si>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</si>
  <si>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</si>
  <si>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</si>
  <si>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</si>
  <si>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</si>
  <si>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</si>
  <si>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</si>
  <si>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</si>
  <si>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</si>
  <si>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</si>
  <si>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</si>
  <si>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</si>
  <si>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</si>
  <si>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</si>
  <si>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</si>
  <si>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</si>
  <si>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</si>
  <si>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</si>
  <si>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</si>
  <si>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</si>
  <si>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</si>
  <si>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</si>
  <si>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</si>
  <si>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</si>
  <si>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</si>
  <si>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</si>
  <si>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</si>
  <si>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</si>
  <si>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</si>
  <si>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</si>
  <si>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</si>
  <si>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</si>
  <si>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</si>
  <si>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</si>
  <si>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</si>
  <si>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</si>
  <si>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</si>
  <si>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</si>
  <si>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</si>
  <si>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</si>
  <si>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</si>
  <si>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</si>
  <si>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</si>
  <si>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</si>
  <si>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</si>
  <si>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</si>
  <si>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</si>
  <si>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</si>
  <si>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</si>
  <si>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</si>
  <si>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</si>
  <si>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</si>
  <si>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</si>
  <si>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</si>
  <si>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</si>
  <si>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</si>
  <si>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</si>
  <si>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</si>
  <si>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</si>
  <si>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</si>
  <si>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</si>
  <si>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</si>
  <si>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</si>
  <si>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</si>
  <si>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</si>
  <si>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</si>
  <si>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</si>
  <si>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</si>
  <si>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</si>
  <si>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</si>
  <si>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</si>
  <si>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</si>
  <si>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</si>
  <si>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</si>
  <si>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</si>
  <si>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</si>
  <si>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</si>
  <si>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</si>
  <si>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</si>
  <si>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</si>
  <si>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</si>
  <si>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</si>
  <si>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</si>
  <si>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</si>
  <si>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</si>
  <si>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</si>
  <si>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</si>
  <si>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</si>
  <si>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</si>
  <si>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</si>
  <si>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</si>
  <si>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</si>
  <si>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</si>
  <si>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</si>
  <si>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</si>
  <si>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</si>
  <si>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</si>
  <si>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</si>
  <si>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</si>
  <si>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</si>
  <si>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</si>
  <si>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</si>
  <si>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</si>
  <si>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</si>
  <si>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</si>
  <si>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</si>
  <si>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</si>
  <si>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</si>
  <si>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</si>
  <si>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</si>
  <si>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</si>
  <si>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</si>
  <si>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</si>
  <si>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</si>
  <si>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</si>
  <si>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</si>
  <si>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</si>
  <si>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</si>
  <si>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</si>
  <si>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</si>
  <si>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</si>
  <si>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</si>
  <si>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</si>
  <si>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</si>
  <si>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</si>
  <si>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</si>
  <si>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</si>
  <si>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</si>
  <si>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</si>
  <si>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</si>
  <si>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</si>
  <si>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</si>
  <si>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</si>
  <si>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</si>
  <si>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</si>
  <si>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</si>
  <si>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</si>
  <si>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</si>
  <si>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</si>
  <si>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</si>
  <si>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</si>
  <si>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</si>
  <si>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</si>
  <si>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</si>
  <si>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</si>
  <si>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</si>
  <si>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</si>
  <si>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</si>
  <si>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</si>
  <si>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</si>
  <si>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</si>
  <si>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</si>
  <si>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</si>
  <si>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</si>
  <si>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</si>
  <si>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</si>
  <si>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</si>
  <si>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</si>
  <si>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</si>
  <si>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</si>
  <si>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</si>
  <si>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</si>
  <si>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</si>
  <si>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</si>
  <si>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</si>
  <si>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</si>
  <si>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</si>
  <si>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</si>
  <si>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</si>
  <si>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</si>
  <si>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</si>
  <si>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</si>
  <si>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</si>
  <si>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</si>
  <si>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</si>
  <si>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</si>
  <si>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</si>
  <si>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</si>
  <si>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</si>
  <si>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</si>
  <si>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</si>
  <si>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</si>
  <si>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</si>
  <si>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</si>
  <si>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</si>
  <si>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</si>
  <si>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</si>
  <si>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</si>
  <si>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</si>
  <si>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</si>
  <si>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</si>
  <si>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</si>
  <si>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</si>
  <si>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</si>
  <si>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</si>
  <si>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</si>
  <si>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</si>
  <si>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</si>
  <si>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</si>
  <si>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</si>
  <si>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</si>
  <si>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</si>
  <si>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</si>
  <si>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</si>
  <si>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</si>
  <si>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</si>
  <si>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</si>
  <si>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</si>
  <si>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</si>
  <si>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</si>
  <si>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</si>
  <si>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</si>
  <si>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</si>
  <si>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</si>
  <si>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</si>
  <si>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</si>
  <si>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</si>
  <si>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</si>
  <si>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</si>
  <si>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</si>
  <si>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</si>
  <si>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</si>
  <si>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</si>
  <si>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</si>
  <si>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</si>
  <si>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</si>
  <si>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</si>
  <si>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</si>
  <si>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</si>
  <si>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</si>
  <si>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</si>
  <si>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</si>
  <si>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</si>
  <si>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</si>
  <si>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</si>
  <si>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</si>
  <si>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</si>
  <si>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</si>
  <si>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</si>
  <si>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</si>
  <si>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</si>
  <si>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</si>
  <si>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</si>
  <si>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</si>
  <si>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</si>
  <si>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</si>
  <si>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</si>
  <si>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</si>
  <si>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</si>
  <si>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</si>
  <si>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</si>
  <si>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</si>
  <si>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</si>
  <si>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</si>
  <si>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</si>
  <si>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</si>
  <si>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</si>
  <si>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</si>
  <si>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</si>
  <si>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</si>
  <si>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</si>
  <si>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</si>
  <si>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</si>
  <si>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</si>
  <si>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</si>
  <si>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</si>
  <si>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</si>
  <si>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</si>
  <si>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</si>
  <si>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</si>
  <si>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</si>
  <si>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</si>
  <si>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</si>
  <si>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</si>
  <si>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</si>
  <si>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</si>
  <si>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</si>
  <si>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</si>
  <si>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</si>
  <si>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</si>
  <si>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</si>
  <si>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</si>
  <si>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</si>
  <si>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</si>
  <si>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</si>
  <si>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</si>
  <si>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</si>
  <si>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</si>
  <si>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</si>
  <si>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</si>
  <si>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</si>
  <si>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</si>
  <si>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</si>
  <si>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</si>
  <si>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</si>
  <si>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</si>
  <si>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</si>
  <si>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</si>
  <si>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</si>
  <si>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</si>
  <si>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</si>
  <si>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</si>
  <si>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</si>
  <si>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</si>
  <si>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</si>
  <si>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</si>
  <si>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</si>
  <si>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</si>
  <si>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</si>
  <si>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</si>
  <si>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</si>
  <si>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</si>
  <si>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</si>
  <si>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</si>
  <si>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</si>
  <si>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</si>
  <si>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</si>
  <si>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</si>
  <si>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</si>
  <si>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</si>
  <si>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</si>
  <si>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</si>
  <si>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</si>
  <si>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</si>
  <si>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</si>
  <si>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</si>
  <si>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</si>
  <si>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</si>
  <si>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</si>
  <si>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</si>
  <si>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</si>
  <si>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</si>
  <si>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</si>
  <si>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</si>
  <si>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</si>
  <si>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</si>
  <si>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</si>
  <si>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</si>
  <si>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</si>
  <si>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</si>
  <si>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</si>
  <si>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</si>
  <si>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</si>
  <si>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</si>
  <si>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</si>
  <si>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</si>
  <si>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</si>
  <si>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</si>
  <si>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</si>
  <si>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</si>
  <si>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</si>
  <si>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</si>
  <si>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</si>
  <si>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</si>
  <si>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</si>
  <si>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</si>
  <si>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</si>
  <si>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</si>
  <si>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</si>
  <si>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</si>
  <si>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</si>
  <si>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</si>
  <si>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</si>
  <si>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</si>
  <si>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</si>
  <si>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</si>
  <si>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</si>
  <si>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</si>
  <si>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</si>
  <si>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</si>
  <si>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</si>
  <si>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</si>
  <si>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</si>
  <si>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</si>
  <si>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</si>
  <si>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</si>
  <si>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</si>
  <si>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</si>
  <si>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</si>
  <si>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</si>
  <si>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</si>
  <si>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</si>
  <si>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</si>
  <si>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</si>
  <si>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</si>
  <si>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</si>
  <si>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</si>
  <si>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</si>
  <si>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</si>
  <si>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</si>
  <si>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</si>
  <si>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</si>
  <si>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</si>
  <si>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</si>
  <si>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</si>
  <si>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</si>
  <si>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</si>
  <si>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</si>
  <si>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</si>
  <si>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</si>
  <si>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</si>
  <si>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</si>
  <si>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</si>
  <si>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</si>
  <si>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</si>
  <si>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</si>
  <si>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</si>
  <si>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</si>
  <si>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</si>
  <si>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</si>
  <si>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</si>
  <si>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</si>
  <si>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</si>
  <si>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</si>
  <si>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</si>
  <si>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</si>
  <si>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</si>
  <si>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</si>
  <si>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</si>
  <si>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</si>
  <si>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</si>
  <si>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</si>
  <si>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</si>
  <si>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</si>
  <si>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</si>
  <si>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</si>
  <si>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</si>
  <si>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</si>
  <si>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</si>
  <si>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</si>
  <si>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</si>
  <si>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</si>
  <si>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</si>
  <si>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</si>
  <si>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</si>
  <si>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</si>
  <si>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</si>
  <si>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</si>
  <si>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</si>
  <si>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</si>
  <si>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</si>
  <si>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</si>
  <si>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</si>
  <si>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</si>
  <si>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</si>
  <si>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</si>
  <si>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</si>
  <si>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</si>
  <si>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</si>
  <si>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</si>
  <si>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</si>
  <si>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</si>
  <si>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</si>
  <si>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</si>
  <si>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</si>
  <si>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</si>
  <si>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</si>
  <si>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</si>
  <si>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</si>
  <si>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</si>
  <si>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</si>
  <si>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</si>
  <si>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</si>
  <si>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</si>
  <si>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</si>
  <si>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</si>
  <si>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</si>
  <si>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</si>
  <si>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</si>
  <si>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</si>
  <si>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</si>
  <si>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</si>
  <si>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</si>
  <si>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</si>
  <si>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</si>
  <si>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</si>
  <si>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</si>
  <si>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</si>
  <si>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</si>
  <si>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</si>
  <si>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</si>
  <si>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</si>
  <si>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</si>
  <si>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</si>
  <si>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</si>
  <si>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</si>
  <si>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</si>
  <si>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</si>
  <si>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</si>
  <si>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</si>
  <si>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</si>
  <si>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</si>
  <si>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</si>
  <si>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</si>
  <si>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</si>
  <si>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</si>
  <si>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</si>
  <si>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</si>
  <si>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</si>
  <si>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</si>
  <si>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</si>
  <si>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</si>
  <si>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</si>
  <si>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</si>
  <si>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</si>
  <si>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</si>
  <si>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</si>
  <si>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</si>
  <si>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</si>
  <si>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</si>
  <si>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</si>
  <si>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</si>
  <si>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</si>
  <si>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</si>
  <si>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</si>
  <si>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</si>
  <si>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</si>
  <si>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</si>
  <si>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</si>
  <si>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</si>
  <si>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</si>
  <si>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</si>
  <si>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</si>
  <si>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</si>
  <si>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</si>
  <si>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</si>
  <si>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</si>
  <si>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</si>
  <si>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</si>
  <si>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</si>
  <si>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</si>
  <si>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</si>
  <si>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</si>
  <si>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</si>
  <si>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</si>
  <si>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</si>
  <si>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</si>
  <si>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</si>
  <si>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</si>
  <si>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</si>
  <si>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</si>
  <si>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</si>
  <si>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</si>
  <si>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</si>
  <si>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</si>
  <si>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</si>
  <si>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</si>
  <si>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</si>
  <si>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</si>
  <si>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</si>
  <si>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</si>
  <si>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</si>
  <si>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</si>
  <si>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</si>
  <si>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</si>
  <si>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</si>
  <si>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</si>
  <si>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</si>
  <si>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</si>
  <si>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</si>
  <si>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</si>
  <si>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</si>
  <si>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</si>
  <si>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</si>
  <si>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</si>
  <si>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</si>
  <si>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</si>
  <si>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</si>
  <si>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</si>
  <si>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</si>
  <si>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</si>
  <si>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</si>
  <si>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</si>
  <si>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</si>
  <si>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</si>
  <si>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</si>
  <si>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</si>
  <si>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</si>
  <si>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</si>
  <si>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</si>
  <si>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</si>
  <si>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</si>
  <si>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</si>
  <si>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</si>
  <si>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</si>
  <si>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</si>
  <si>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</si>
  <si>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</si>
  <si>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</si>
  <si>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</si>
  <si>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</si>
  <si>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</si>
  <si>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</si>
  <si>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</si>
  <si>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</si>
  <si>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</si>
  <si>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</si>
  <si>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</si>
  <si>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</si>
  <si>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</si>
  <si>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</si>
  <si>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</si>
  <si>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</si>
  <si>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</si>
  <si>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</si>
  <si>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</si>
  <si>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</si>
  <si>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</si>
  <si>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</si>
  <si>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</si>
  <si>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</si>
  <si>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</si>
  <si>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</si>
  <si>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</si>
  <si>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</si>
  <si>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</si>
  <si>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</si>
  <si>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</si>
  <si>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</si>
  <si>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</si>
  <si>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</si>
  <si>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</si>
  <si>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</si>
  <si>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</si>
  <si>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</si>
  <si>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</si>
  <si>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</si>
  <si>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</si>
  <si>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</si>
  <si>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</si>
  <si>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</si>
  <si>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</si>
  <si>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</si>
  <si>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</si>
  <si>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</si>
  <si>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</si>
  <si>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</si>
  <si>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</si>
  <si>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</si>
  <si>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</si>
  <si>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</si>
  <si>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</si>
  <si>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</si>
  <si>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</si>
  <si>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</si>
  <si>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</si>
  <si>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</si>
  <si>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</si>
  <si>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</si>
  <si>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</si>
  <si>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</si>
  <si>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</si>
  <si>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</si>
  <si>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</si>
  <si>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</si>
  <si>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</si>
  <si>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</si>
  <si>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</si>
  <si>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</si>
  <si>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</si>
  <si>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</si>
  <si>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</si>
  <si>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</si>
  <si>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</si>
  <si>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</si>
  <si>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</si>
  <si>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</si>
  <si>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</si>
  <si>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</si>
  <si>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</si>
  <si>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</si>
  <si>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</si>
  <si>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</si>
  <si>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</si>
  <si>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</si>
  <si>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</si>
  <si>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</si>
  <si>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</si>
  <si>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</si>
  <si>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</si>
  <si>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</si>
  <si>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</si>
  <si>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</si>
  <si>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</si>
  <si>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</si>
  <si>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</si>
  <si>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</si>
  <si>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</si>
  <si>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</si>
  <si>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</si>
  <si>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</si>
  <si>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</si>
  <si>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</si>
  <si>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</si>
  <si>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</si>
  <si>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</si>
  <si>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</si>
  <si>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</si>
  <si>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</si>
  <si>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</si>
  <si>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</si>
  <si>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</si>
  <si>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</si>
  <si>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</si>
  <si>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</si>
  <si>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</si>
  <si>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</si>
  <si>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</si>
  <si>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</si>
  <si>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</si>
  <si>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</si>
  <si>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</si>
  <si>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</si>
  <si>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</si>
  <si>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</si>
  <si>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</si>
  <si>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</si>
  <si>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</si>
  <si>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</si>
  <si>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</si>
  <si>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</si>
  <si>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</si>
  <si>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</si>
  <si>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</si>
  <si>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</si>
  <si>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</si>
  <si>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</si>
  <si>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</si>
  <si>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</si>
  <si>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BMU</t>
  </si>
  <si>
    <t>GIB</t>
  </si>
  <si>
    <t>EL</t>
  </si>
  <si>
    <t>GGY</t>
  </si>
  <si>
    <t>VAT</t>
  </si>
  <si>
    <t>IMN</t>
  </si>
  <si>
    <t>JEY</t>
  </si>
  <si>
    <t>LIE</t>
  </si>
  <si>
    <t>MCO</t>
  </si>
  <si>
    <t>MNP</t>
  </si>
  <si>
    <t>SMR</t>
  </si>
  <si>
    <t>Code</t>
  </si>
  <si>
    <t>Sum of Bottom</t>
  </si>
  <si>
    <t>Sum of Top</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</si>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</sst>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2">
    <xf numFmtId="0" fontId="0" fillId="0" borderId="0" xfId="0"/>
    <xf numFmtId="0" fontId="1" fillId="0" borderId="0" xfId="1"/>
    <xf numFmtId="0" fontId="2" fillId="0" borderId="0" xfId="0" applyFont="1"/>
    <xf numFmtId="0" fontId="3" fillId="0" borderId="0" xfId="2"/>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6" fillId="2" borderId="0" xfId="0" applyFont="1" applyFill="1" applyAlignment="1">
      <alignment horizontal="center"/>
    </xf>
    <xf numFmtId="0" fontId="0" fillId="0" borderId="0" xfId="0" applyNumberFormat="1"/>
  </cellXfs>
  <cellStyles count="5">
    <cellStyle name="Accent1" xfId="4" builtinId="29"/>
    <cellStyle name="Hyperlink" xfId="2" builtinId="8"/>
    <cellStyle name="Normal" xfId="0" builtinId="0"/>
    <cellStyle name="Percent" xfId="3" builtinId="5"/>
    <cellStyle name="Title" xfId="1" builtinId="15"/>
  </cellStyles>
  <dxfs count="14">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diagonalUp="0" diagonalDown="0">
        <left/>
        <right/>
        <top/>
        <bottom/>
        <vertical/>
        <horizontal/>
      </border>
    </dxf>
    <dxf>
      <font>
        <sz val="12"/>
        <color theme="1"/>
      </font>
      <fill>
        <patternFill>
          <bgColor theme="1"/>
        </patternFill>
      </fill>
      <border diagonalUp="0" diagonalDown="0">
        <left/>
        <right/>
        <top/>
        <bottom/>
        <vertical/>
        <horizontal/>
      </border>
    </dxf>
    <dxf>
      <font>
        <color theme="0"/>
      </font>
    </dxf>
    <dxf>
      <font>
        <color theme="0"/>
      </font>
      <fill>
        <patternFill>
          <bgColor theme="1"/>
        </patternFill>
      </fill>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Dark" pivot="0" table="0" count="8" xr9:uid="{73BBA43A-FA99-4CF8-ACF6-1CA784C81BF9}">
      <tableStyleElement type="wholeTable" dxfId="13"/>
      <tableStyleElement type="headerRow" dxfId="12"/>
    </tableStyle>
    <tableStyle name="Slicer Style 1" pivot="0" table="0" count="4" xr9:uid="{63A120E2-2FFB-434E-8940-AA80A269082B}">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10">
        <dxf>
          <font>
            <color theme="0"/>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1"/>
            </patternFill>
          </fill>
          <border diagonalUp="0" diagonalDown="0">
            <left/>
            <right/>
            <top/>
            <bottom/>
            <vertical/>
            <horizontal/>
          </border>
        </dxf>
        <dxf>
          <font>
            <color theme="0"/>
          </font>
          <fill>
            <patternFill patternType="solid">
              <fgColor auto="1"/>
              <bgColor theme="1"/>
            </patternFill>
          </fill>
          <border diagonalUp="0" diagonalDown="0">
            <left/>
            <right/>
            <top/>
            <bottom/>
            <vertical/>
            <horizontal/>
          </border>
        </dxf>
        <dxf>
          <font>
            <color theme="5" tint="-0.249977111117893"/>
          </font>
          <fill>
            <patternFill patternType="solid">
              <fgColor theme="5" tint="0.59999389629810485"/>
              <bgColor theme="1"/>
            </patternFill>
          </fill>
          <border diagonalUp="0" diagonalDown="0">
            <left/>
            <right/>
            <top/>
            <bottom/>
            <vertical/>
            <horizontal/>
          </border>
        </dxf>
        <dxf>
          <font>
            <color theme="0"/>
          </font>
          <fill>
            <patternFill patternType="solid">
              <fgColor theme="5"/>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34998626667073579"/>
            </patternFill>
          </fill>
          <border diagonalUp="0" diagonalDown="0">
            <left/>
            <right/>
            <top/>
            <bottom/>
            <vertical/>
            <horizontal/>
          </border>
        </dxf>
        <dxf>
          <fill>
            <patternFill>
              <bgColor theme="4"/>
            </patternFill>
          </fill>
        </dxf>
        <dxf>
          <fill>
            <patternFill>
              <bgColor theme="1"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s>
        </x14:slicerStyle>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theme" Target="theme/theme1.xml"/><Relationship Id="rId30" Type="http://schemas.openxmlformats.org/officeDocument/2006/relationships/sheetMetadata" Target="metadata.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16.svg"/></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20.png"/></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6.svg"/></Relationships>
</file>

<file path=xl/charts/_rels/chart12.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20.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image" Target="../media/image16.svg"/></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[21BTRCS239_Arastu_Thakur_Project_Renewable_Energy.xlsm]Capacity by Year!pvt_RE_Year</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A93D-4638-851C-723F9B666C65}"/>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A93D-4638-851C-723F9B666C65}"/>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A93D-4638-851C-723F9B666C65}"/>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A93D-4638-851C-723F9B666C65}"/>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407B-4A8D-B656-5D60C7B6F03D}"/>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[21BTRCS239_Arastu_Thakur_Project_Renewable_Energy.xlsm]Consumption!PivotTable13</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268C-4043-B94F-E8677F95B5B9}"/>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268C-4043-B94F-E8677F95B5B9}"/>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268C-4043-B94F-E8677F95B5B9}"/>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268C-4043-B94F-E8677F95B5B9}"/>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268C-4043-B94F-E8677F95B5B9}"/>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[21BTRCS239_Arastu_Thakur_Project_Renewable_Energy.xlsm]2019!PivotTable9</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
        <c:idx val="57"/>
        <c:spPr>
          <a:ln w="6350">
            <a:noFill/>
          </a:ln>
        </c:spPr>
        <c:marker>
          <c:symbol val="none"/>
        </c:marker>
        <c:dLbl>
          <c:idx val="0"/>
          <c:delete val="1"/>
          <c:extLst>
            <c:ext xmlns:c15="http://schemas.microsoft.com/office/drawing/2012/chart" uri="{CE6537A1-D6FC-4f65-9D91-7224C49458BB}"/>
          </c:extLst>
        </c:dLbl>
      </c:pivotFmt>
      <c:pivotFmt>
        <c:idx val="58"/>
        <c:spPr>
          <a:solidFill>
            <a:schemeClr val="accent1"/>
          </a:solidFill>
          <a:ln w="6350">
            <a:noFill/>
          </a:ln>
          <a:effectLst/>
        </c:spPr>
      </c:pivotFmt>
      <c:pivotFmt>
        <c:idx val="59"/>
        <c:spPr>
          <a:solidFill>
            <a:schemeClr val="accent1">
              <a:lumMod val="20000"/>
              <a:lumOff val="80000"/>
            </a:schemeClr>
          </a:solidFill>
          <a:ln w="6350">
            <a:noFill/>
          </a:ln>
          <a:effectLst/>
        </c:spPr>
      </c:pivotFmt>
      <c:pivotFmt>
        <c:idx val="60"/>
        <c:spPr>
          <a:ln w="6350">
            <a:noFill/>
          </a:ln>
        </c:spPr>
        <c:marker>
          <c:symbol val="none"/>
        </c:marker>
        <c:dLbl>
          <c:idx val="0"/>
          <c:delete val="1"/>
          <c:extLst>
            <c:ext xmlns:c15="http://schemas.microsoft.com/office/drawing/2012/chart" uri="{CE6537A1-D6FC-4f65-9D91-7224C49458BB}"/>
          </c:extLst>
        </c:dLbl>
      </c:pivotFmt>
      <c:pivotFmt>
        <c:idx val="61"/>
        <c:spPr>
          <a:solidFill>
            <a:schemeClr val="accent1"/>
          </a:solidFill>
          <a:ln w="6350">
            <a:noFill/>
          </a:ln>
          <a:effectLst/>
        </c:spPr>
      </c:pivotFmt>
      <c:pivotFmt>
        <c:idx val="62"/>
        <c:spPr>
          <a:solidFill>
            <a:schemeClr val="accent1">
              <a:lumMod val="20000"/>
              <a:lumOff val="80000"/>
            </a:schemeClr>
          </a:solidFill>
          <a:ln w="6350">
            <a:noFill/>
          </a:ln>
          <a:effectLst/>
        </c:spPr>
      </c:pivotFmt>
      <c:pivotFmt>
        <c:idx val="63"/>
        <c:spPr>
          <a:ln w="6350">
            <a:noFill/>
          </a:ln>
        </c:spPr>
        <c:marker>
          <c:symbol val="none"/>
        </c:marker>
        <c:dLbl>
          <c:idx val="0"/>
          <c:delete val="1"/>
          <c:extLst>
            <c:ext xmlns:c15="http://schemas.microsoft.com/office/drawing/2012/chart" uri="{CE6537A1-D6FC-4f65-9D91-7224C49458BB}"/>
          </c:extLst>
        </c:dLbl>
      </c:pivotFmt>
      <c:pivotFmt>
        <c:idx val="64"/>
        <c:spPr>
          <a:solidFill>
            <a:schemeClr val="accent1"/>
          </a:solidFill>
          <a:ln w="6350">
            <a:noFill/>
          </a:ln>
          <a:effectLst/>
        </c:spPr>
      </c:pivotFmt>
      <c:pivotFmt>
        <c:idx val="65"/>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719B-4CE1-807B-6A82CEB8A46B}"/>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719B-4CE1-807B-6A82CEB8A46B}"/>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719B-4CE1-807B-6A82CEB8A46B}"/>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[21BTRCS239_Arastu_Thakur_Project_Renewable_Energy.xlsm]2010!PivotTable10</c:name>
    <c:fmtId val="10"/>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
        <c:idx val="57"/>
        <c:spPr>
          <a:ln w="6350">
            <a:noFill/>
          </a:ln>
        </c:spPr>
        <c:marker>
          <c:symbol val="none"/>
        </c:marker>
        <c:dLbl>
          <c:idx val="0"/>
          <c:delete val="1"/>
          <c:extLst>
            <c:ext xmlns:c15="http://schemas.microsoft.com/office/drawing/2012/chart" uri="{CE6537A1-D6FC-4f65-9D91-7224C49458BB}"/>
          </c:extLst>
        </c:dLbl>
      </c:pivotFmt>
      <c:pivotFmt>
        <c:idx val="58"/>
        <c:spPr>
          <a:solidFill>
            <a:schemeClr val="accent1"/>
          </a:solidFill>
          <a:ln w="6350">
            <a:noFill/>
          </a:ln>
          <a:effectLst/>
        </c:spPr>
      </c:pivotFmt>
      <c:pivotFmt>
        <c:idx val="59"/>
        <c:spPr>
          <a:solidFill>
            <a:schemeClr val="accent1">
              <a:lumMod val="20000"/>
              <a:lumOff val="80000"/>
            </a:schemeClr>
          </a:solidFill>
          <a:ln w="6350">
            <a:noFill/>
          </a:ln>
          <a:effectLst/>
        </c:spPr>
      </c:pivotFmt>
      <c:pivotFmt>
        <c:idx val="60"/>
        <c:spPr>
          <a:ln w="6350">
            <a:noFill/>
          </a:ln>
        </c:spPr>
        <c:marker>
          <c:symbol val="none"/>
        </c:marker>
        <c:dLbl>
          <c:idx val="0"/>
          <c:delete val="1"/>
          <c:extLst>
            <c:ext xmlns:c15="http://schemas.microsoft.com/office/drawing/2012/chart" uri="{CE6537A1-D6FC-4f65-9D91-7224C49458BB}"/>
          </c:extLst>
        </c:dLbl>
      </c:pivotFmt>
      <c:pivotFmt>
        <c:idx val="61"/>
        <c:spPr>
          <a:solidFill>
            <a:schemeClr val="accent1"/>
          </a:solidFill>
          <a:ln w="6350">
            <a:noFill/>
          </a:ln>
          <a:effectLst/>
        </c:spPr>
      </c:pivotFmt>
      <c:pivotFmt>
        <c:idx val="62"/>
        <c:spPr>
          <a:solidFill>
            <a:schemeClr val="accent1">
              <a:lumMod val="20000"/>
              <a:lumOff val="80000"/>
            </a:schemeClr>
          </a:solidFill>
          <a:ln w="6350">
            <a:noFill/>
          </a:ln>
          <a:effectLst/>
        </c:spPr>
      </c:pivotFmt>
      <c:pivotFmt>
        <c:idx val="63"/>
        <c:spPr>
          <a:ln w="6350">
            <a:noFill/>
          </a:ln>
        </c:spPr>
        <c:marker>
          <c:symbol val="none"/>
        </c:marker>
        <c:dLbl>
          <c:idx val="0"/>
          <c:delete val="1"/>
          <c:extLst>
            <c:ext xmlns:c15="http://schemas.microsoft.com/office/drawing/2012/chart" uri="{CE6537A1-D6FC-4f65-9D91-7224C49458BB}"/>
          </c:extLst>
        </c:dLbl>
      </c:pivotFmt>
      <c:pivotFmt>
        <c:idx val="64"/>
        <c:spPr>
          <a:solidFill>
            <a:schemeClr val="accent1"/>
          </a:solidFill>
          <a:ln w="6350">
            <a:noFill/>
          </a:ln>
          <a:effectLst/>
        </c:spPr>
      </c:pivotFmt>
      <c:pivotFmt>
        <c:idx val="65"/>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C032-4688-8276-47F0CAFE31CD}"/>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C032-4688-8276-47F0CAFE31CD}"/>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C032-4688-8276-47F0CAFE31CD}"/>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[21BTRCS239_Arastu_Thakur_Project_Renewable_Energy.xlsm]2000!PivotTable11</c:name>
    <c:fmtId val="3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manualLayout>
          <c:layoutTarget val="inner"/>
          <c:xMode val="edge"/>
          <c:yMode val="edge"/>
          <c:x val="0.13048901529084667"/>
          <c:y val="0.19378641590366677"/>
          <c:w val="0.71292416636013733"/>
          <c:h val="0.66080710689871258"/>
        </c:manualLayout>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00E6-470A-9DAD-103C612C177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00E6-470A-9DAD-103C612C177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00E6-470A-9DAD-103C612C177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[21BTRCS239_Arastu_Thakur_Project_Renewable_Energy.xlsm]Jobs!PivotTable12</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17352000</c:v>
                </c:pt>
              </c:numCache>
            </c:numRef>
          </c:val>
          <c:extLst>
            <c:ext xmlns:c16="http://schemas.microsoft.com/office/drawing/2014/chart" uri="{C3380CC4-5D6E-409C-BE32-E72D297353CC}">
              <c16:uniqueId val="{00000039-BEEE-4B38-8C2B-8B8382A7B98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22240000</c:v>
                </c:pt>
              </c:numCache>
            </c:numRef>
          </c:val>
          <c:extLst>
            <c:ext xmlns:c16="http://schemas.microsoft.com/office/drawing/2014/chart" uri="{C3380CC4-5D6E-409C-BE32-E72D297353CC}">
              <c16:uniqueId val="{0000003A-BEEE-4B38-8C2B-8B8382A7B982}"/>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12519000</c:v>
                </c:pt>
              </c:numCache>
            </c:numRef>
          </c:val>
          <c:extLst>
            <c:ext xmlns:c16="http://schemas.microsoft.com/office/drawing/2014/chart" uri="{C3380CC4-5D6E-409C-BE32-E72D297353CC}">
              <c16:uniqueId val="{0000003B-BEEE-4B38-8C2B-8B8382A7B982}"/>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6410000</c:v>
                </c:pt>
              </c:numCache>
            </c:numRef>
          </c:val>
          <c:extLst>
            <c:ext xmlns:c16="http://schemas.microsoft.com/office/drawing/2014/chart" uri="{C3380CC4-5D6E-409C-BE32-E72D297353CC}">
              <c16:uniqueId val="{0000003C-BEEE-4B38-8C2B-8B8382A7B982}"/>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1194000</c:v>
                </c:pt>
              </c:numCache>
            </c:numRef>
          </c:val>
          <c:extLst>
            <c:ext xmlns:c16="http://schemas.microsoft.com/office/drawing/2014/chart" uri="{C3380CC4-5D6E-409C-BE32-E72D297353CC}">
              <c16:uniqueId val="{0000003D-BEEE-4B38-8C2B-8B8382A7B98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96374412"/>
          <c:h val="0.103687361660437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[21BTRCS239_Arastu_Thakur_Project_Renewable_Energy.xlsm]Investment!pvt_Investment</c:name>
    <c:fmtId val="30"/>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pivotFmt>
      <c:pivotFmt>
        <c:idx val="4"/>
        <c:spPr>
          <a:blipFill>
            <a:blip xmlns:r="http://schemas.openxmlformats.org/officeDocument/2006/relationships" r:embed="rId4"/>
            <a:stretch>
              <a:fillRect/>
            </a:stretch>
          </a:blipFill>
          <a:ln>
            <a:noFill/>
          </a:ln>
          <a:effectLst/>
        </c:spPr>
        <c:marker>
          <c:symbol val="none"/>
        </c:marker>
      </c:pivotFmt>
      <c:pivotFmt>
        <c:idx val="5"/>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Argentina</c:v>
                </c:pt>
                <c:pt idx="1">
                  <c:v>Brazil</c:v>
                </c:pt>
                <c:pt idx="2">
                  <c:v>Nigeria</c:v>
                </c:pt>
                <c:pt idx="3">
                  <c:v>Pakistan</c:v>
                </c:pt>
                <c:pt idx="4">
                  <c:v>UK</c:v>
                </c:pt>
              </c:strCache>
            </c:strRef>
          </c:cat>
          <c:val>
            <c:numRef>
              <c:f>Investment!$B$4:$B$9</c:f>
              <c:numCache>
                <c:formatCode>0</c:formatCode>
                <c:ptCount val="5"/>
                <c:pt idx="0">
                  <c:v>5720.8063826866564</c:v>
                </c:pt>
                <c:pt idx="1">
                  <c:v>13038.600475808398</c:v>
                </c:pt>
                <c:pt idx="2">
                  <c:v>6019.5874000733065</c:v>
                </c:pt>
                <c:pt idx="3">
                  <c:v>7119.6622933040926</c:v>
                </c:pt>
                <c:pt idx="4">
                  <c:v>6557.1123275587343</c:v>
                </c:pt>
              </c:numCache>
            </c:numRef>
          </c:val>
          <c:extLst>
            <c:ext xmlns:c16="http://schemas.microsoft.com/office/drawing/2014/chart" uri="{C3380CC4-5D6E-409C-BE32-E72D297353CC}">
              <c16:uniqueId val="{00000000-0E1E-48E6-AA82-502D29BDC48E}"/>
            </c:ext>
          </c:extLst>
        </c:ser>
        <c:dLbls>
          <c:dLblPos val="ctr"/>
          <c:showLegendKey val="0"/>
          <c:showVal val="1"/>
          <c:showCatName val="0"/>
          <c:showSerName val="0"/>
          <c:showPercent val="0"/>
          <c:showBubbleSize val="0"/>
        </c:dLbls>
        <c:gapWidth val="5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Argentina</c:v>
                </c:pt>
                <c:pt idx="1">
                  <c:v>Brazil</c:v>
                </c:pt>
                <c:pt idx="2">
                  <c:v>Nigeria</c:v>
                </c:pt>
                <c:pt idx="3">
                  <c:v>Pakistan</c:v>
                </c:pt>
                <c:pt idx="4">
                  <c:v>UK</c:v>
                </c:pt>
              </c:strCache>
            </c:strRef>
          </c:cat>
          <c:val>
            <c:numRef>
              <c:f>Investment!$C$4:$C$9</c:f>
              <c:numCache>
                <c:formatCode>0</c:formatCode>
                <c:ptCount val="5"/>
                <c:pt idx="0">
                  <c:v>4920.8063826866564</c:v>
                </c:pt>
                <c:pt idx="1">
                  <c:v>12238.600475808398</c:v>
                </c:pt>
                <c:pt idx="2">
                  <c:v>5219.5874000733065</c:v>
                </c:pt>
                <c:pt idx="3">
                  <c:v>6319.6622933040926</c:v>
                </c:pt>
                <c:pt idx="4">
                  <c:v>5757.1123275587343</c:v>
                </c:pt>
              </c:numCache>
            </c:numRef>
          </c:val>
          <c:extLst>
            <c:ext xmlns:c16="http://schemas.microsoft.com/office/drawing/2014/chart" uri="{C3380CC4-5D6E-409C-BE32-E72D297353CC}">
              <c16:uniqueId val="{00000001-0E1E-48E6-AA82-502D29BDC48E}"/>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Argentina</c:v>
                </c:pt>
                <c:pt idx="1">
                  <c:v>Brazil</c:v>
                </c:pt>
                <c:pt idx="2">
                  <c:v>Nigeria</c:v>
                </c:pt>
                <c:pt idx="3">
                  <c:v>Pakistan</c:v>
                </c:pt>
                <c:pt idx="4">
                  <c:v>UK</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0E1E-48E6-AA82-502D29BDC48E}"/>
            </c:ext>
          </c:extLst>
        </c:ser>
        <c:dLbls>
          <c:showLegendKey val="0"/>
          <c:showVal val="0"/>
          <c:showCatName val="0"/>
          <c:showSerName val="0"/>
          <c:showPercent val="0"/>
          <c:showBubbleSize val="0"/>
        </c:dLbls>
        <c:gapWidth val="50"/>
        <c:overlap val="100"/>
        <c:axId val="1497916335"/>
        <c:axId val="149792091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1497920911"/>
        <c:scaling>
          <c:orientation val="minMax"/>
        </c:scaling>
        <c:delete val="1"/>
        <c:axPos val="r"/>
        <c:numFmt formatCode="0" sourceLinked="1"/>
        <c:majorTickMark val="out"/>
        <c:minorTickMark val="none"/>
        <c:tickLblPos val="nextTo"/>
        <c:crossAx val="1497916335"/>
        <c:crosses val="max"/>
        <c:crossBetween val="between"/>
      </c:valAx>
      <c:catAx>
        <c:axId val="1497916335"/>
        <c:scaling>
          <c:orientation val="minMax"/>
        </c:scaling>
        <c:delete val="1"/>
        <c:axPos val="b"/>
        <c:numFmt formatCode="General" sourceLinked="1"/>
        <c:majorTickMark val="out"/>
        <c:minorTickMark val="none"/>
        <c:tickLblPos val="nextTo"/>
        <c:crossAx val="149792091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[21BTRCS239_Arastu_Thakur_Project_Renewable_Energy.xlsm]Generation vs!PivotTable15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42E2-4000-B293-B22B5BCD687D}"/>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42E2-4000-B293-B22B5BCD687D}"/>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[21BTRCS239_Arastu_Thakur_Project_Renewable_Energy.xlsm]Generation Renews!PivotTable15</c:name>
    <c:fmtId val="9"/>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noFill/>
          <a:ln w="22225" cap="rnd" cmpd="sng" algn="ctr">
            <a:solidFill>
              <a:schemeClr val="accent5"/>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noFill/>
          <a:ln w="22225" cap="rnd" cmpd="sng" algn="ctr">
            <a:solidFill>
              <a:schemeClr val="accent3"/>
            </a:solidFill>
            <a:miter lim="800000"/>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noFill/>
          <a:ln w="22225" cap="rnd" cmpd="sng" algn="ctr">
            <a:solidFill>
              <a:schemeClr val="accent5"/>
            </a:solidFill>
            <a:miter lim="800000"/>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noFill/>
          <a:ln w="22225" cap="rnd" cmpd="sng" algn="ctr">
            <a:solidFill>
              <a:schemeClr val="accent5"/>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61"/>
        <c:spPr>
          <a:noFill/>
          <a:ln w="22225" cap="rnd" cmpd="sng" algn="ctr">
            <a:solidFill>
              <a:schemeClr val="accent5"/>
            </a:solidFill>
            <a:miter lim="800000"/>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63"/>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noFill/>
          <a:ln w="22225" cap="rnd" cmpd="sng" algn="ctr">
            <a:solidFill>
              <a:schemeClr val="accent3"/>
            </a:solidFill>
            <a:miter lim="800000"/>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67"/>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69"/>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1-7DDF-4FC1-ADD6-ECCCDBABCEA1}"/>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DDF-4FC1-ADD6-ECCCDBABCEA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2-7DDF-4FC1-ADD6-ECCCDBABCEA1}"/>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4-7DDF-4FC1-ADD6-ECCCDBABCEA1}"/>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DDF-4FC1-ADD6-ECCCDBABCEA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5-7DDF-4FC1-ADD6-ECCCDBABCEA1}"/>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dPt>
          <c:dLbls>
            <c:dLbl>
              <c:idx val="10"/>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6-4680-4C6E-9870-E3712EC8119A}"/>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611152286840873"/>
          <c:h val="0.3298586071586653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8727-4FB6-9639-54474E22BDC1}"/>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Argentina</c:v>
                </c:pt>
                <c:pt idx="1">
                  <c:v>Brazil</c:v>
                </c:pt>
                <c:pt idx="2">
                  <c:v>Nigeria</c:v>
                </c:pt>
                <c:pt idx="3">
                  <c:v>Pakistan</c:v>
                </c:pt>
                <c:pt idx="4">
                  <c:v>UK</c:v>
                </c:pt>
              </c:strCache>
            </c:strRef>
          </c:cat>
          <c:val>
            <c:numRef>
              <c:f>Investment!$B$4:$B$9</c:f>
              <c:numCache>
                <c:formatCode>0</c:formatCode>
                <c:ptCount val="5"/>
                <c:pt idx="0">
                  <c:v>5720.8063826866564</c:v>
                </c:pt>
                <c:pt idx="1">
                  <c:v>13038.600475808398</c:v>
                </c:pt>
                <c:pt idx="2">
                  <c:v>6019.5874000733065</c:v>
                </c:pt>
                <c:pt idx="3">
                  <c:v>7119.6622933040926</c:v>
                </c:pt>
                <c:pt idx="4">
                  <c:v>6557.1123275587343</c:v>
                </c:pt>
              </c:numCache>
            </c:numRef>
          </c:val>
          <c:extLst>
            <c:ext xmlns:c16="http://schemas.microsoft.com/office/drawing/2014/chart" uri="{C3380CC4-5D6E-409C-BE32-E72D297353CC}">
              <c16:uniqueId val="{00000000-57D4-4E91-891C-2F7EC51C2ADF}"/>
            </c:ext>
          </c:extLst>
        </c:ser>
        <c:dLbls>
          <c:dLblPos val="ctr"/>
          <c:showLegendKey val="0"/>
          <c:showVal val="1"/>
          <c:showCatName val="0"/>
          <c:showSerName val="0"/>
          <c:showPercent val="0"/>
          <c:showBubbleSize val="0"/>
        </c:dLbls>
        <c:gapWidth val="5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Argentina</c:v>
                </c:pt>
                <c:pt idx="1">
                  <c:v>Brazil</c:v>
                </c:pt>
                <c:pt idx="2">
                  <c:v>Nigeria</c:v>
                </c:pt>
                <c:pt idx="3">
                  <c:v>Pakistan</c:v>
                </c:pt>
                <c:pt idx="4">
                  <c:v>UK</c:v>
                </c:pt>
              </c:strCache>
            </c:strRef>
          </c:cat>
          <c:val>
            <c:numRef>
              <c:f>Investment!$C$4:$C$9</c:f>
              <c:numCache>
                <c:formatCode>0</c:formatCode>
                <c:ptCount val="5"/>
                <c:pt idx="0">
                  <c:v>4920.8063826866564</c:v>
                </c:pt>
                <c:pt idx="1">
                  <c:v>12238.600475808398</c:v>
                </c:pt>
                <c:pt idx="2">
                  <c:v>5219.5874000733065</c:v>
                </c:pt>
                <c:pt idx="3">
                  <c:v>6319.6622933040926</c:v>
                </c:pt>
                <c:pt idx="4">
                  <c:v>5757.1123275587343</c:v>
                </c:pt>
              </c:numCache>
            </c:numRef>
          </c:val>
          <c:extLst>
            <c:ext xmlns:c16="http://schemas.microsoft.com/office/drawing/2014/chart" uri="{C3380CC4-5D6E-409C-BE32-E72D297353CC}">
              <c16:uniqueId val="{00000001-DBAB-431D-8407-7DBC38976A4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Argentina</c:v>
                </c:pt>
                <c:pt idx="1">
                  <c:v>Brazil</c:v>
                </c:pt>
                <c:pt idx="2">
                  <c:v>Nigeria</c:v>
                </c:pt>
                <c:pt idx="3">
                  <c:v>Pakistan</c:v>
                </c:pt>
                <c:pt idx="4">
                  <c:v>UK</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DBAB-431D-8407-7DBC38976A40}"/>
            </c:ext>
          </c:extLst>
        </c:ser>
        <c:dLbls>
          <c:showLegendKey val="0"/>
          <c:showVal val="0"/>
          <c:showCatName val="0"/>
          <c:showSerName val="0"/>
          <c:showPercent val="0"/>
          <c:showBubbleSize val="0"/>
        </c:dLbls>
        <c:gapWidth val="50"/>
        <c:overlap val="100"/>
        <c:axId val="1497916335"/>
        <c:axId val="149792091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1497920911"/>
        <c:scaling>
          <c:orientation val="minMax"/>
        </c:scaling>
        <c:delete val="1"/>
        <c:axPos val="r"/>
        <c:numFmt formatCode="0" sourceLinked="1"/>
        <c:majorTickMark val="out"/>
        <c:minorTickMark val="none"/>
        <c:tickLblPos val="nextTo"/>
        <c:crossAx val="1497916335"/>
        <c:crosses val="max"/>
        <c:crossBetween val="between"/>
      </c:valAx>
      <c:catAx>
        <c:axId val="1497916335"/>
        <c:scaling>
          <c:orientation val="minMax"/>
        </c:scaling>
        <c:delete val="1"/>
        <c:axPos val="b"/>
        <c:numFmt formatCode="General" sourceLinked="1"/>
        <c:majorTickMark val="out"/>
        <c:minorTickMark val="none"/>
        <c:tickLblPos val="nextTo"/>
        <c:crossAx val="149792091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dLbls>
            <c:dLbl>
              <c:idx val="0"/>
              <c:tx>
                <c:rich>
                  <a:bodyPr/>
                  <a:lstStyle/>
                  <a:p>
                    <a:fld id="{54FB4A57-73F6-4659-9C18-D82D622876A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F08-4D43-B713-507B631BBFCB}"/>
                </c:ext>
              </c:extLst>
            </c:dLbl>
            <c:dLbl>
              <c:idx val="1"/>
              <c:tx>
                <c:rich>
                  <a:bodyPr/>
                  <a:lstStyle/>
                  <a:p>
                    <a:fld id="{D621AD01-AC41-4C1F-8303-625ABA0C4B9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F08-4D43-B713-507B631BBFCB}"/>
                </c:ext>
              </c:extLst>
            </c:dLbl>
            <c:dLbl>
              <c:idx val="2"/>
              <c:tx>
                <c:rich>
                  <a:bodyPr/>
                  <a:lstStyle/>
                  <a:p>
                    <a:fld id="{F8A0F82F-2F8E-4C24-BC8B-D8ED54530C6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F08-4D43-B713-507B631BBFCB}"/>
                </c:ext>
              </c:extLst>
            </c:dLbl>
            <c:dLbl>
              <c:idx val="3"/>
              <c:tx>
                <c:rich>
                  <a:bodyPr/>
                  <a:lstStyle/>
                  <a:p>
                    <a:fld id="{438E8317-58CE-47B2-950C-E4F2B5A4013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F08-4D43-B713-507B631BBFCB}"/>
                </c:ext>
              </c:extLst>
            </c:dLbl>
            <c:dLbl>
              <c:idx val="4"/>
              <c:tx>
                <c:rich>
                  <a:bodyPr/>
                  <a:lstStyle/>
                  <a:p>
                    <a:fld id="{34931F9C-AC36-4B89-8EA6-1C2F64196A7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F08-4D43-B713-507B631BBFCB}"/>
                </c:ext>
              </c:extLst>
            </c:dLbl>
            <c:dLbl>
              <c:idx val="5"/>
              <c:tx>
                <c:rich>
                  <a:bodyPr/>
                  <a:lstStyle/>
                  <a:p>
                    <a:fld id="{B865DDE7-1FED-4EDD-94C1-5C43FC39C95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F08-4D43-B713-507B631BBFCB}"/>
                </c:ext>
              </c:extLst>
            </c:dLbl>
            <c:dLbl>
              <c:idx val="6"/>
              <c:tx>
                <c:rich>
                  <a:bodyPr/>
                  <a:lstStyle/>
                  <a:p>
                    <a:fld id="{B0469856-B604-4B7B-A277-35647E3E651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F08-4D43-B713-507B631BBFCB}"/>
                </c:ext>
              </c:extLst>
            </c:dLbl>
            <c:dLbl>
              <c:idx val="7"/>
              <c:tx>
                <c:rich>
                  <a:bodyPr/>
                  <a:lstStyle/>
                  <a:p>
                    <a:fld id="{16494827-3E43-4AE5-9FFF-62619C1282D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F08-4D43-B713-507B631BBFCB}"/>
                </c:ext>
              </c:extLst>
            </c:dLbl>
            <c:dLbl>
              <c:idx val="8"/>
              <c:tx>
                <c:rich>
                  <a:bodyPr/>
                  <a:lstStyle/>
                  <a:p>
                    <a:fld id="{AB7EA71C-52B7-4F9F-ACE0-1E3032C7405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F08-4D43-B713-507B631BBFCB}"/>
                </c:ext>
              </c:extLst>
            </c:dLbl>
            <c:dLbl>
              <c:idx val="9"/>
              <c:tx>
                <c:rich>
                  <a:bodyPr/>
                  <a:lstStyle/>
                  <a:p>
                    <a:fld id="{CDDC0558-1D2B-4231-BBDB-5E254D6D31D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F08-4D43-B713-507B631BBFCB}"/>
                </c:ext>
              </c:extLst>
            </c:dLbl>
            <c:dLbl>
              <c:idx val="10"/>
              <c:tx>
                <c:rich>
                  <a:bodyPr/>
                  <a:lstStyle/>
                  <a:p>
                    <a:fld id="{EDAABA78-F299-4869-ACBD-54A8EEE88D9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F08-4D43-B713-507B631BBFCB}"/>
                </c:ext>
              </c:extLst>
            </c:dLbl>
            <c:dLbl>
              <c:idx val="11"/>
              <c:tx>
                <c:rich>
                  <a:bodyPr/>
                  <a:lstStyle/>
                  <a:p>
                    <a:fld id="{5C984671-91A9-4E4F-A4FD-CA8B8FDA42B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F08-4D43-B713-507B631BBFCB}"/>
                </c:ext>
              </c:extLst>
            </c:dLbl>
            <c:dLbl>
              <c:idx val="12"/>
              <c:tx>
                <c:rich>
                  <a:bodyPr/>
                  <a:lstStyle/>
                  <a:p>
                    <a:fld id="{19B9111B-3AD8-4C20-995F-57ADA1CDEE5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F08-4D43-B713-507B631BBFCB}"/>
                </c:ext>
              </c:extLst>
            </c:dLbl>
            <c:dLbl>
              <c:idx val="13"/>
              <c:tx>
                <c:rich>
                  <a:bodyPr/>
                  <a:lstStyle/>
                  <a:p>
                    <a:fld id="{7E2B822A-D74B-409A-A53F-39C8686DED3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F08-4D43-B713-507B631BBFCB}"/>
                </c:ext>
              </c:extLst>
            </c:dLbl>
            <c:dLbl>
              <c:idx val="14"/>
              <c:tx>
                <c:rich>
                  <a:bodyPr/>
                  <a:lstStyle/>
                  <a:p>
                    <a:fld id="{0A248425-C54F-4B2B-812C-F8BA2936FB2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F08-4D43-B713-507B631BBFCB}"/>
                </c:ext>
              </c:extLst>
            </c:dLbl>
            <c:dLbl>
              <c:idx val="15"/>
              <c:tx>
                <c:rich>
                  <a:bodyPr/>
                  <a:lstStyle/>
                  <a:p>
                    <a:fld id="{9EA40FD4-15E9-4FC1-A430-56E1ECAF67B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F08-4D43-B713-507B631BBFCB}"/>
                </c:ext>
              </c:extLst>
            </c:dLbl>
            <c:dLbl>
              <c:idx val="16"/>
              <c:tx>
                <c:rich>
                  <a:bodyPr/>
                  <a:lstStyle/>
                  <a:p>
                    <a:fld id="{CF4D4BC2-99D6-42E2-A97E-3C6082A3F85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F08-4D43-B713-507B631BBFCB}"/>
                </c:ext>
              </c:extLst>
            </c:dLbl>
            <c:dLbl>
              <c:idx val="17"/>
              <c:tx>
                <c:rich>
                  <a:bodyPr/>
                  <a:lstStyle/>
                  <a:p>
                    <a:fld id="{818C458B-E4D2-4DA9-8258-57123CBC43F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F08-4D43-B713-507B631BBFCB}"/>
                </c:ext>
              </c:extLst>
            </c:dLbl>
            <c:dLbl>
              <c:idx val="18"/>
              <c:tx>
                <c:rich>
                  <a:bodyPr/>
                  <a:lstStyle/>
                  <a:p>
                    <a:fld id="{33552C44-7D46-4058-9871-69F75ACE833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F08-4D43-B713-507B631BBFCB}"/>
                </c:ext>
              </c:extLst>
            </c:dLbl>
            <c:dLbl>
              <c:idx val="19"/>
              <c:tx>
                <c:rich>
                  <a:bodyPr/>
                  <a:lstStyle/>
                  <a:p>
                    <a:fld id="{AE0847E5-3E63-476A-BB58-1B34D777A3B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F08-4D43-B713-507B631BBFCB}"/>
                </c:ext>
              </c:extLst>
            </c:dLbl>
            <c:dLbl>
              <c:idx val="20"/>
              <c:tx>
                <c:rich>
                  <a:bodyPr/>
                  <a:lstStyle/>
                  <a:p>
                    <a:fld id="{7D9A97BD-D8BE-4F94-BB63-9D8578864E2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F08-4D43-B713-507B631BBFCB}"/>
                </c:ext>
              </c:extLst>
            </c:dLbl>
            <c:dLbl>
              <c:idx val="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9F08-4D43-B713-507B631BBFCB}"/>
                </c:ext>
              </c:extLst>
            </c:dLbl>
            <c:dLbl>
              <c:idx val="2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9F08-4D43-B713-507B631BBFCB}"/>
                </c:ext>
              </c:extLst>
            </c:dLbl>
            <c:dLbl>
              <c:idx val="2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9F08-4D43-B713-507B631BBFCB}"/>
                </c:ext>
              </c:extLst>
            </c:dLbl>
            <c:dLbl>
              <c:idx val="2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9F08-4D43-B713-507B631BBFCB}"/>
                </c:ext>
              </c:extLst>
            </c:dLbl>
            <c:dLbl>
              <c:idx val="2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9F08-4D43-B713-507B631BBFCB}"/>
                </c:ext>
              </c:extLst>
            </c:dLbl>
            <c:dLbl>
              <c:idx val="2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9F08-4D43-B713-507B631BBFCB}"/>
                </c:ext>
              </c:extLst>
            </c:dLbl>
            <c:dLbl>
              <c:idx val="2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9F08-4D43-B713-507B631BBFCB}"/>
                </c:ext>
              </c:extLst>
            </c:dLbl>
            <c:dLbl>
              <c:idx val="2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9F08-4D43-B713-507B631BBFCB}"/>
                </c:ext>
              </c:extLst>
            </c:dLbl>
            <c:dLbl>
              <c:idx val="2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9F08-4D43-B713-507B631BBFCB}"/>
                </c:ext>
              </c:extLst>
            </c:dLbl>
            <c:dLbl>
              <c:idx val="3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9F08-4D43-B713-507B631BBFCB}"/>
                </c:ext>
              </c:extLst>
            </c:dLbl>
            <c:dLbl>
              <c:idx val="3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9F08-4D43-B713-507B631BBFCB}"/>
                </c:ext>
              </c:extLst>
            </c:dLbl>
            <c:dLbl>
              <c:idx val="3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9F08-4D43-B713-507B631BBFCB}"/>
                </c:ext>
              </c:extLst>
            </c:dLbl>
            <c:dLbl>
              <c:idx val="3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9F08-4D43-B713-507B631BBFCB}"/>
                </c:ext>
              </c:extLst>
            </c:dLbl>
            <c:dLbl>
              <c:idx val="3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9F08-4D43-B713-507B631BBFCB}"/>
                </c:ext>
              </c:extLst>
            </c:dLbl>
            <c:dLbl>
              <c:idx val="3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9F08-4D43-B713-507B631BBFCB}"/>
                </c:ext>
              </c:extLst>
            </c:dLbl>
            <c:dLbl>
              <c:idx val="3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9F08-4D43-B713-507B631BBFCB}"/>
                </c:ext>
              </c:extLst>
            </c:dLbl>
            <c:dLbl>
              <c:idx val="3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9F08-4D43-B713-507B631BBFCB}"/>
                </c:ext>
              </c:extLst>
            </c:dLbl>
            <c:dLbl>
              <c:idx val="3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9F08-4D43-B713-507B631BBFCB}"/>
                </c:ext>
              </c:extLst>
            </c:dLbl>
            <c:dLbl>
              <c:idx val="3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9F08-4D43-B713-507B631BBFCB}"/>
                </c:ext>
              </c:extLst>
            </c:dLbl>
            <c:dLbl>
              <c:idx val="4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9F08-4D43-B713-507B631BBFCB}"/>
                </c:ext>
              </c:extLst>
            </c:dLbl>
            <c:dLbl>
              <c:idx val="4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9F08-4D43-B713-507B631BBFCB}"/>
                </c:ext>
              </c:extLst>
            </c:dLbl>
            <c:dLbl>
              <c:idx val="4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9F08-4D43-B713-507B631BBFCB}"/>
                </c:ext>
              </c:extLst>
            </c:dLbl>
            <c:dLbl>
              <c:idx val="4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9F08-4D43-B713-507B631BBFCB}"/>
                </c:ext>
              </c:extLst>
            </c:dLbl>
            <c:dLbl>
              <c:idx val="4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9F08-4D43-B713-507B631BBFCB}"/>
                </c:ext>
              </c:extLst>
            </c:dLbl>
            <c:dLbl>
              <c:idx val="4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9F08-4D43-B713-507B631BBFCB}"/>
                </c:ext>
              </c:extLst>
            </c:dLbl>
            <c:dLbl>
              <c:idx val="4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9F08-4D43-B713-507B631BBFCB}"/>
                </c:ext>
              </c:extLst>
            </c:dLbl>
            <c:dLbl>
              <c:idx val="4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9F08-4D43-B713-507B631BBFCB}"/>
                </c:ext>
              </c:extLst>
            </c:dLbl>
            <c:dLbl>
              <c:idx val="4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9F08-4D43-B713-507B631BBFCB}"/>
                </c:ext>
              </c:extLst>
            </c:dLbl>
            <c:dLbl>
              <c:idx val="4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9F08-4D43-B713-507B631BBFCB}"/>
                </c:ext>
              </c:extLst>
            </c:dLbl>
            <c:dLbl>
              <c:idx val="5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9F08-4D43-B713-507B631BBFCB}"/>
                </c:ext>
              </c:extLst>
            </c:dLbl>
            <c:dLbl>
              <c:idx val="5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9F08-4D43-B713-507B631BBFCB}"/>
                </c:ext>
              </c:extLst>
            </c:dLbl>
            <c:dLbl>
              <c:idx val="5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9F08-4D43-B713-507B631BBFCB}"/>
                </c:ext>
              </c:extLst>
            </c:dLbl>
            <c:dLbl>
              <c:idx val="5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9F08-4D43-B713-507B631BBFCB}"/>
                </c:ext>
              </c:extLst>
            </c:dLbl>
            <c:dLbl>
              <c:idx val="5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9F08-4D43-B713-507B631BBFCB}"/>
                </c:ext>
              </c:extLst>
            </c:dLbl>
            <c:dLbl>
              <c:idx val="5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9F08-4D43-B713-507B631BBFCB}"/>
                </c:ext>
              </c:extLst>
            </c:dLbl>
            <c:dLbl>
              <c:idx val="5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9F08-4D43-B713-507B631BBFCB}"/>
                </c:ext>
              </c:extLst>
            </c:dLbl>
            <c:dLbl>
              <c:idx val="5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9F08-4D43-B713-507B631BBFCB}"/>
                </c:ext>
              </c:extLst>
            </c:dLbl>
            <c:dLbl>
              <c:idx val="5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9F08-4D43-B713-507B631BBFCB}"/>
                </c:ext>
              </c:extLst>
            </c:dLbl>
            <c:dLbl>
              <c:idx val="5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9F08-4D43-B713-507B631BBFCB}"/>
                </c:ext>
              </c:extLst>
            </c:dLbl>
            <c:dLbl>
              <c:idx val="6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9F08-4D43-B713-507B631BBFCB}"/>
                </c:ext>
              </c:extLst>
            </c:dLbl>
            <c:dLbl>
              <c:idx val="6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9F08-4D43-B713-507B631BBFCB}"/>
                </c:ext>
              </c:extLst>
            </c:dLbl>
            <c:dLbl>
              <c:idx val="6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9F08-4D43-B713-507B631BBFCB}"/>
                </c:ext>
              </c:extLst>
            </c:dLbl>
            <c:dLbl>
              <c:idx val="6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9F08-4D43-B713-507B631BBFCB}"/>
                </c:ext>
              </c:extLst>
            </c:dLbl>
            <c:dLbl>
              <c:idx val="6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9F08-4D43-B713-507B631BBFCB}"/>
                </c:ext>
              </c:extLst>
            </c:dLbl>
            <c:dLbl>
              <c:idx val="6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9F08-4D43-B713-507B631BBFCB}"/>
                </c:ext>
              </c:extLst>
            </c:dLbl>
            <c:dLbl>
              <c:idx val="6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9F08-4D43-B713-507B631BBFCB}"/>
                </c:ext>
              </c:extLst>
            </c:dLbl>
            <c:dLbl>
              <c:idx val="6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9F08-4D43-B713-507B631BBFCB}"/>
                </c:ext>
              </c:extLst>
            </c:dLbl>
            <c:dLbl>
              <c:idx val="6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9F08-4D43-B713-507B631BBFCB}"/>
                </c:ext>
              </c:extLst>
            </c:dLbl>
            <c:dLbl>
              <c:idx val="6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9F08-4D43-B713-507B631BBFCB}"/>
                </c:ext>
              </c:extLst>
            </c:dLbl>
            <c:dLbl>
              <c:idx val="7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9F08-4D43-B713-507B631BBFCB}"/>
                </c:ext>
              </c:extLst>
            </c:dLbl>
            <c:dLbl>
              <c:idx val="7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9F08-4D43-B713-507B631BBFCB}"/>
                </c:ext>
              </c:extLst>
            </c:dLbl>
            <c:dLbl>
              <c:idx val="7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9F08-4D43-B713-507B631BBFCB}"/>
                </c:ext>
              </c:extLst>
            </c:dLbl>
            <c:dLbl>
              <c:idx val="7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9F08-4D43-B713-507B631BBFCB}"/>
                </c:ext>
              </c:extLst>
            </c:dLbl>
            <c:dLbl>
              <c:idx val="7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9F08-4D43-B713-507B631BBFCB}"/>
                </c:ext>
              </c:extLst>
            </c:dLbl>
            <c:dLbl>
              <c:idx val="7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9F08-4D43-B713-507B631BBFCB}"/>
                </c:ext>
              </c:extLst>
            </c:dLbl>
            <c:dLbl>
              <c:idx val="7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9F08-4D43-B713-507B631BBFCB}"/>
                </c:ext>
              </c:extLst>
            </c:dLbl>
            <c:dLbl>
              <c:idx val="7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9F08-4D43-B713-507B631BBFCB}"/>
                </c:ext>
              </c:extLst>
            </c:dLbl>
            <c:dLbl>
              <c:idx val="7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9F08-4D43-B713-507B631BBFCB}"/>
                </c:ext>
              </c:extLst>
            </c:dLbl>
            <c:dLbl>
              <c:idx val="7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9F08-4D43-B713-507B631BBFCB}"/>
                </c:ext>
              </c:extLst>
            </c:dLbl>
            <c:dLbl>
              <c:idx val="8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9F08-4D43-B713-507B631BBFCB}"/>
                </c:ext>
              </c:extLst>
            </c:dLbl>
            <c:dLbl>
              <c:idx val="8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9F08-4D43-B713-507B631BBFCB}"/>
                </c:ext>
              </c:extLst>
            </c:dLbl>
            <c:dLbl>
              <c:idx val="8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9F08-4D43-B713-507B631BBFCB}"/>
                </c:ext>
              </c:extLst>
            </c:dLbl>
            <c:dLbl>
              <c:idx val="8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9F08-4D43-B713-507B631BBFCB}"/>
                </c:ext>
              </c:extLst>
            </c:dLbl>
            <c:dLbl>
              <c:idx val="8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9F08-4D43-B713-507B631BBFCB}"/>
                </c:ext>
              </c:extLst>
            </c:dLbl>
            <c:dLbl>
              <c:idx val="8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9F08-4D43-B713-507B631BBFCB}"/>
                </c:ext>
              </c:extLst>
            </c:dLbl>
            <c:dLbl>
              <c:idx val="8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9F08-4D43-B713-507B631BBFCB}"/>
                </c:ext>
              </c:extLst>
            </c:dLbl>
            <c:dLbl>
              <c:idx val="8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9F08-4D43-B713-507B631BBFCB}"/>
                </c:ext>
              </c:extLst>
            </c:dLbl>
            <c:dLbl>
              <c:idx val="8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9F08-4D43-B713-507B631BBFCB}"/>
                </c:ext>
              </c:extLst>
            </c:dLbl>
            <c:dLbl>
              <c:idx val="8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9F08-4D43-B713-507B631BBFCB}"/>
                </c:ext>
              </c:extLst>
            </c:dLbl>
            <c:dLbl>
              <c:idx val="9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9F08-4D43-B713-507B631BBFCB}"/>
                </c:ext>
              </c:extLst>
            </c:dLbl>
            <c:dLbl>
              <c:idx val="9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9F08-4D43-B713-507B631BBFCB}"/>
                </c:ext>
              </c:extLst>
            </c:dLbl>
            <c:dLbl>
              <c:idx val="9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9F08-4D43-B713-507B631BBFCB}"/>
                </c:ext>
              </c:extLst>
            </c:dLbl>
            <c:dLbl>
              <c:idx val="9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9F08-4D43-B713-507B631BBFCB}"/>
                </c:ext>
              </c:extLst>
            </c:dLbl>
            <c:dLbl>
              <c:idx val="9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9F08-4D43-B713-507B631BBFCB}"/>
                </c:ext>
              </c:extLst>
            </c:dLbl>
            <c:dLbl>
              <c:idx val="9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9F08-4D43-B713-507B631BBFCB}"/>
                </c:ext>
              </c:extLst>
            </c:dLbl>
            <c:dLbl>
              <c:idx val="9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9F08-4D43-B713-507B631BBFCB}"/>
                </c:ext>
              </c:extLst>
            </c:dLbl>
            <c:dLbl>
              <c:idx val="9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9F08-4D43-B713-507B631BBFCB}"/>
                </c:ext>
              </c:extLst>
            </c:dLbl>
            <c:dLbl>
              <c:idx val="9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9F08-4D43-B713-507B631BBFCB}"/>
                </c:ext>
              </c:extLst>
            </c:dLbl>
            <c:dLbl>
              <c:idx val="9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9F08-4D43-B713-507B631BBFCB}"/>
                </c:ext>
              </c:extLst>
            </c:dLbl>
            <c:dLbl>
              <c:idx val="10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9F08-4D43-B713-507B631BBFCB}"/>
                </c:ext>
              </c:extLst>
            </c:dLbl>
            <c:dLbl>
              <c:idx val="10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9F08-4D43-B713-507B631BBFCB}"/>
                </c:ext>
              </c:extLst>
            </c:dLbl>
            <c:dLbl>
              <c:idx val="10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9F08-4D43-B713-507B631BBFCB}"/>
                </c:ext>
              </c:extLst>
            </c:dLbl>
            <c:dLbl>
              <c:idx val="10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9F08-4D43-B713-507B631BBFCB}"/>
                </c:ext>
              </c:extLst>
            </c:dLbl>
            <c:dLbl>
              <c:idx val="10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9F08-4D43-B713-507B631BBFCB}"/>
                </c:ext>
              </c:extLst>
            </c:dLbl>
            <c:dLbl>
              <c:idx val="10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9F08-4D43-B713-507B631BBFCB}"/>
                </c:ext>
              </c:extLst>
            </c:dLbl>
            <c:dLbl>
              <c:idx val="10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9F08-4D43-B713-507B631BBFCB}"/>
                </c:ext>
              </c:extLst>
            </c:dLbl>
            <c:dLbl>
              <c:idx val="10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9F08-4D43-B713-507B631BBFCB}"/>
                </c:ext>
              </c:extLst>
            </c:dLbl>
            <c:dLbl>
              <c:idx val="10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9F08-4D43-B713-507B631BBFCB}"/>
                </c:ext>
              </c:extLst>
            </c:dLbl>
            <c:dLbl>
              <c:idx val="10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9F08-4D43-B713-507B631BBFCB}"/>
                </c:ext>
              </c:extLst>
            </c:dLbl>
            <c:dLbl>
              <c:idx val="11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9F08-4D43-B713-507B631BBFCB}"/>
                </c:ext>
              </c:extLst>
            </c:dLbl>
            <c:dLbl>
              <c:idx val="11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9F08-4D43-B713-507B631BBFCB}"/>
                </c:ext>
              </c:extLst>
            </c:dLbl>
            <c:dLbl>
              <c:idx val="11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9F08-4D43-B713-507B631BBFCB}"/>
                </c:ext>
              </c:extLst>
            </c:dLbl>
            <c:dLbl>
              <c:idx val="11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9F08-4D43-B713-507B631BBFCB}"/>
                </c:ext>
              </c:extLst>
            </c:dLbl>
            <c:dLbl>
              <c:idx val="11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9F08-4D43-B713-507B631BBFCB}"/>
                </c:ext>
              </c:extLst>
            </c:dLbl>
            <c:dLbl>
              <c:idx val="11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9F08-4D43-B713-507B631BBFCB}"/>
                </c:ext>
              </c:extLst>
            </c:dLbl>
            <c:dLbl>
              <c:idx val="11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9F08-4D43-B713-507B631BBFCB}"/>
                </c:ext>
              </c:extLst>
            </c:dLbl>
            <c:dLbl>
              <c:idx val="11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9F08-4D43-B713-507B631BBFCB}"/>
                </c:ext>
              </c:extLst>
            </c:dLbl>
            <c:dLbl>
              <c:idx val="11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9F08-4D43-B713-507B631BBFCB}"/>
                </c:ext>
              </c:extLst>
            </c:dLbl>
            <c:dLbl>
              <c:idx val="11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9F08-4D43-B713-507B631BBFCB}"/>
                </c:ext>
              </c:extLst>
            </c:dLbl>
            <c:dLbl>
              <c:idx val="12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9F08-4D43-B713-507B631BBFCB}"/>
                </c:ext>
              </c:extLst>
            </c:dLbl>
            <c:dLbl>
              <c:idx val="1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9F08-4D43-B713-507B631BBFCB}"/>
                </c:ext>
              </c:extLst>
            </c:dLbl>
            <c:dLbl>
              <c:idx val="12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9F08-4D43-B713-507B631BBFCB}"/>
                </c:ext>
              </c:extLst>
            </c:dLbl>
            <c:dLbl>
              <c:idx val="12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9F08-4D43-B713-507B631BBFCB}"/>
                </c:ext>
              </c:extLst>
            </c:dLbl>
            <c:dLbl>
              <c:idx val="12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9F08-4D43-B713-507B631BBFCB}"/>
                </c:ext>
              </c:extLst>
            </c:dLbl>
            <c:dLbl>
              <c:idx val="12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9F08-4D43-B713-507B631BBFCB}"/>
                </c:ext>
              </c:extLst>
            </c:dLbl>
            <c:dLbl>
              <c:idx val="12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9F08-4D43-B713-507B631BBFCB}"/>
                </c:ext>
              </c:extLst>
            </c:dLbl>
            <c:dLbl>
              <c:idx val="12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9F08-4D43-B713-507B631BBFCB}"/>
                </c:ext>
              </c:extLst>
            </c:dLbl>
            <c:dLbl>
              <c:idx val="12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9F08-4D43-B713-507B631BBFCB}"/>
                </c:ext>
              </c:extLst>
            </c:dLbl>
            <c:dLbl>
              <c:idx val="12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9F08-4D43-B713-507B631BBFCB}"/>
                </c:ext>
              </c:extLst>
            </c:dLbl>
            <c:dLbl>
              <c:idx val="13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9F08-4D43-B713-507B631BBFCB}"/>
                </c:ext>
              </c:extLst>
            </c:dLbl>
            <c:dLbl>
              <c:idx val="13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9F08-4D43-B713-507B631BBFCB}"/>
                </c:ext>
              </c:extLst>
            </c:dLbl>
            <c:dLbl>
              <c:idx val="13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9F08-4D43-B713-507B631BBFCB}"/>
                </c:ext>
              </c:extLst>
            </c:dLbl>
            <c:dLbl>
              <c:idx val="13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9F08-4D43-B713-507B631BBFCB}"/>
                </c:ext>
              </c:extLst>
            </c:dLbl>
            <c:dLbl>
              <c:idx val="13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9F08-4D43-B713-507B631BBFCB}"/>
                </c:ext>
              </c:extLst>
            </c:dLbl>
            <c:dLbl>
              <c:idx val="13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9F08-4D43-B713-507B631BBFCB}"/>
                </c:ext>
              </c:extLst>
            </c:dLbl>
            <c:dLbl>
              <c:idx val="13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9F08-4D43-B713-507B631BBFCB}"/>
                </c:ext>
              </c:extLst>
            </c:dLbl>
            <c:dLbl>
              <c:idx val="13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9F08-4D43-B713-507B631BBFCB}"/>
                </c:ext>
              </c:extLst>
            </c:dLbl>
            <c:dLbl>
              <c:idx val="13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9F08-4D43-B713-507B631BBFCB}"/>
                </c:ext>
              </c:extLst>
            </c:dLbl>
            <c:dLbl>
              <c:idx val="13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9F08-4D43-B713-507B631BBFCB}"/>
                </c:ext>
              </c:extLst>
            </c:dLbl>
            <c:dLbl>
              <c:idx val="14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9F08-4D43-B713-507B631BBFCB}"/>
                </c:ext>
              </c:extLst>
            </c:dLbl>
            <c:dLbl>
              <c:idx val="14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9F08-4D43-B713-507B631BBFCB}"/>
                </c:ext>
              </c:extLst>
            </c:dLbl>
            <c:dLbl>
              <c:idx val="14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9F08-4D43-B713-507B631BBFCB}"/>
                </c:ext>
              </c:extLst>
            </c:dLbl>
            <c:dLbl>
              <c:idx val="14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9F08-4D43-B713-507B631BBFCB}"/>
                </c:ext>
              </c:extLst>
            </c:dLbl>
            <c:dLbl>
              <c:idx val="14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9F08-4D43-B713-507B631BBFCB}"/>
                </c:ext>
              </c:extLst>
            </c:dLbl>
            <c:dLbl>
              <c:idx val="14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9F08-4D43-B713-507B631BBFCB}"/>
                </c:ext>
              </c:extLst>
            </c:dLbl>
            <c:dLbl>
              <c:idx val="14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9F08-4D43-B713-507B631BBFCB}"/>
                </c:ext>
              </c:extLst>
            </c:dLbl>
            <c:dLbl>
              <c:idx val="14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9F08-4D43-B713-507B631BBFCB}"/>
                </c:ext>
              </c:extLst>
            </c:dLbl>
            <c:dLbl>
              <c:idx val="14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9F08-4D43-B713-507B631BBFCB}"/>
                </c:ext>
              </c:extLst>
            </c:dLbl>
            <c:dLbl>
              <c:idx val="14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9F08-4D43-B713-507B631BBFCB}"/>
                </c:ext>
              </c:extLst>
            </c:dLbl>
            <c:dLbl>
              <c:idx val="15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9F08-4D43-B713-507B631BBFCB}"/>
                </c:ext>
              </c:extLst>
            </c:dLbl>
            <c:dLbl>
              <c:idx val="15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9F08-4D43-B713-507B631BBFCB}"/>
                </c:ext>
              </c:extLst>
            </c:dLbl>
            <c:dLbl>
              <c:idx val="15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9F08-4D43-B713-507B631BBFCB}"/>
                </c:ext>
              </c:extLst>
            </c:dLbl>
            <c:dLbl>
              <c:idx val="15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9F08-4D43-B713-507B631BBFCB}"/>
                </c:ext>
              </c:extLst>
            </c:dLbl>
            <c:dLbl>
              <c:idx val="15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9F08-4D43-B713-507B631BBFCB}"/>
                </c:ext>
              </c:extLst>
            </c:dLbl>
            <c:dLbl>
              <c:idx val="15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9F08-4D43-B713-507B631BBFCB}"/>
                </c:ext>
              </c:extLst>
            </c:dLbl>
            <c:dLbl>
              <c:idx val="15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9F08-4D43-B713-507B631BBFCB}"/>
                </c:ext>
              </c:extLst>
            </c:dLbl>
            <c:dLbl>
              <c:idx val="15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9F08-4D43-B713-507B631BBFCB}"/>
                </c:ext>
              </c:extLst>
            </c:dLbl>
            <c:dLbl>
              <c:idx val="15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9F08-4D43-B713-507B631BBFCB}"/>
                </c:ext>
              </c:extLst>
            </c:dLbl>
            <c:dLbl>
              <c:idx val="15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9F08-4D43-B713-507B631BBFCB}"/>
                </c:ext>
              </c:extLst>
            </c:dLbl>
            <c:dLbl>
              <c:idx val="16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9F08-4D43-B713-507B631BBFCB}"/>
                </c:ext>
              </c:extLst>
            </c:dLbl>
            <c:dLbl>
              <c:idx val="16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9F08-4D43-B713-507B631BBFCB}"/>
                </c:ext>
              </c:extLst>
            </c:dLbl>
            <c:dLbl>
              <c:idx val="16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9F08-4D43-B713-507B631BBFCB}"/>
                </c:ext>
              </c:extLst>
            </c:dLbl>
            <c:dLbl>
              <c:idx val="16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9F08-4D43-B713-507B631BBFCB}"/>
                </c:ext>
              </c:extLst>
            </c:dLbl>
            <c:dLbl>
              <c:idx val="16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9F08-4D43-B713-507B631BBFCB}"/>
                </c:ext>
              </c:extLst>
            </c:dLbl>
            <c:dLbl>
              <c:idx val="16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9F08-4D43-B713-507B631BBFCB}"/>
                </c:ext>
              </c:extLst>
            </c:dLbl>
            <c:dLbl>
              <c:idx val="16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9F08-4D43-B713-507B631BBFCB}"/>
                </c:ext>
              </c:extLst>
            </c:dLbl>
            <c:dLbl>
              <c:idx val="16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9F08-4D43-B713-507B631BBFCB}"/>
                </c:ext>
              </c:extLst>
            </c:dLbl>
            <c:dLbl>
              <c:idx val="16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9F08-4D43-B713-507B631BBFCB}"/>
                </c:ext>
              </c:extLst>
            </c:dLbl>
            <c:dLbl>
              <c:idx val="16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9F08-4D43-B713-507B631BBFCB}"/>
                </c:ext>
              </c:extLst>
            </c:dLbl>
            <c:dLbl>
              <c:idx val="17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9F08-4D43-B713-507B631BBFCB}"/>
                </c:ext>
              </c:extLst>
            </c:dLbl>
            <c:dLbl>
              <c:idx val="17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9F08-4D43-B713-507B631BBFCB}"/>
                </c:ext>
              </c:extLst>
            </c:dLbl>
            <c:dLbl>
              <c:idx val="17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9F08-4D43-B713-507B631BBFCB}"/>
                </c:ext>
              </c:extLst>
            </c:dLbl>
            <c:dLbl>
              <c:idx val="17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9F08-4D43-B713-507B631BBFCB}"/>
                </c:ext>
              </c:extLst>
            </c:dLbl>
            <c:dLbl>
              <c:idx val="17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9F08-4D43-B713-507B631BBFCB}"/>
                </c:ext>
              </c:extLst>
            </c:dLbl>
            <c:dLbl>
              <c:idx val="17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9F08-4D43-B713-507B631BBFCB}"/>
                </c:ext>
              </c:extLst>
            </c:dLbl>
            <c:dLbl>
              <c:idx val="17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9F08-4D43-B713-507B631BBFCB}"/>
                </c:ext>
              </c:extLst>
            </c:dLbl>
            <c:dLbl>
              <c:idx val="17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9F08-4D43-B713-507B631BBFCB}"/>
                </c:ext>
              </c:extLst>
            </c:dLbl>
            <c:dLbl>
              <c:idx val="17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9F08-4D43-B713-507B631BBFCB}"/>
                </c:ext>
              </c:extLst>
            </c:dLbl>
            <c:dLbl>
              <c:idx val="17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9F08-4D43-B713-507B631BBFCB}"/>
                </c:ext>
              </c:extLst>
            </c:dLbl>
            <c:dLbl>
              <c:idx val="18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9F08-4D43-B713-507B631BBFCB}"/>
                </c:ext>
              </c:extLst>
            </c:dLbl>
            <c:dLbl>
              <c:idx val="18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9F08-4D43-B713-507B631BBFCB}"/>
                </c:ext>
              </c:extLst>
            </c:dLbl>
            <c:dLbl>
              <c:idx val="18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9F08-4D43-B713-507B631BBFCB}"/>
                </c:ext>
              </c:extLst>
            </c:dLbl>
            <c:dLbl>
              <c:idx val="18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9F08-4D43-B713-507B631BBFCB}"/>
                </c:ext>
              </c:extLst>
            </c:dLbl>
            <c:dLbl>
              <c:idx val="18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9F08-4D43-B713-507B631BBFCB}"/>
                </c:ext>
              </c:extLst>
            </c:dLbl>
            <c:dLbl>
              <c:idx val="18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9F08-4D43-B713-507B631BBFCB}"/>
                </c:ext>
              </c:extLst>
            </c:dLbl>
            <c:dLbl>
              <c:idx val="18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9F08-4D43-B713-507B631BBFCB}"/>
                </c:ext>
              </c:extLst>
            </c:dLbl>
            <c:dLbl>
              <c:idx val="18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9F08-4D43-B713-507B631BBFCB}"/>
                </c:ext>
              </c:extLst>
            </c:dLbl>
            <c:dLbl>
              <c:idx val="18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9F08-4D43-B713-507B631BBFCB}"/>
                </c:ext>
              </c:extLst>
            </c:dLbl>
            <c:dLbl>
              <c:idx val="18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9F08-4D43-B713-507B631BBFCB}"/>
                </c:ext>
              </c:extLst>
            </c:dLbl>
            <c:dLbl>
              <c:idx val="19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9F08-4D43-B713-507B631BBFCB}"/>
                </c:ext>
              </c:extLst>
            </c:dLbl>
            <c:dLbl>
              <c:idx val="19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9F08-4D43-B713-507B631BBFCB}"/>
                </c:ext>
              </c:extLst>
            </c:dLbl>
            <c:dLbl>
              <c:idx val="19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9F08-4D43-B713-507B631BBFCB}"/>
                </c:ext>
              </c:extLst>
            </c:dLbl>
            <c:dLbl>
              <c:idx val="19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9F08-4D43-B713-507B631BBFCB}"/>
                </c:ext>
              </c:extLst>
            </c:dLbl>
            <c:dLbl>
              <c:idx val="19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9F08-4D43-B713-507B631BBFCB}"/>
                </c:ext>
              </c:extLst>
            </c:dLbl>
            <c:dLbl>
              <c:idx val="19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9F08-4D43-B713-507B631BBFCB}"/>
                </c:ext>
              </c:extLst>
            </c:dLbl>
            <c:dLbl>
              <c:idx val="19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9F08-4D43-B713-507B631BBFCB}"/>
                </c:ext>
              </c:extLst>
            </c:dLbl>
            <c:dLbl>
              <c:idx val="19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9F08-4D43-B713-507B631BBFCB}"/>
                </c:ext>
              </c:extLst>
            </c:dLbl>
            <c:dLbl>
              <c:idx val="19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9F08-4D43-B713-507B631BBFCB}"/>
                </c:ext>
              </c:extLst>
            </c:dLbl>
            <c:dLbl>
              <c:idx val="19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9F08-4D43-B713-507B631BBFCB}"/>
                </c:ext>
              </c:extLst>
            </c:dLbl>
            <c:dLbl>
              <c:idx val="20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9F08-4D43-B713-507B631BBFCB}"/>
                </c:ext>
              </c:extLst>
            </c:dLbl>
            <c:dLbl>
              <c:idx val="20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9F08-4D43-B713-507B631BBFCB}"/>
                </c:ext>
              </c:extLst>
            </c:dLbl>
            <c:dLbl>
              <c:idx val="20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9F08-4D43-B713-507B631BBFCB}"/>
                </c:ext>
              </c:extLst>
            </c:dLbl>
            <c:dLbl>
              <c:idx val="20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9F08-4D43-B713-507B631BBFCB}"/>
                </c:ext>
              </c:extLst>
            </c:dLbl>
            <c:dLbl>
              <c:idx val="20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9F08-4D43-B713-507B631BBFCB}"/>
                </c:ext>
              </c:extLst>
            </c:dLbl>
            <c:dLbl>
              <c:idx val="20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9F08-4D43-B713-507B631BBFCB}"/>
                </c:ext>
              </c:extLst>
            </c:dLbl>
            <c:dLbl>
              <c:idx val="20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9F08-4D43-B713-507B631BBFCB}"/>
                </c:ext>
              </c:extLst>
            </c:dLbl>
            <c:dLbl>
              <c:idx val="20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9F08-4D43-B713-507B631BBFCB}"/>
                </c:ext>
              </c:extLst>
            </c:dLbl>
            <c:dLbl>
              <c:idx val="20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9F08-4D43-B713-507B631BBFCB}"/>
                </c:ext>
              </c:extLst>
            </c:dLbl>
            <c:dLbl>
              <c:idx val="20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9F08-4D43-B713-507B631BBFCB}"/>
                </c:ext>
              </c:extLst>
            </c:dLbl>
            <c:dLbl>
              <c:idx val="21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9F08-4D43-B713-507B631BBFCB}"/>
                </c:ext>
              </c:extLst>
            </c:dLbl>
            <c:dLbl>
              <c:idx val="21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9F08-4D43-B713-507B631BBFCB}"/>
                </c:ext>
              </c:extLst>
            </c:dLbl>
            <c:dLbl>
              <c:idx val="21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9F08-4D43-B713-507B631BBFCB}"/>
                </c:ext>
              </c:extLst>
            </c:dLbl>
            <c:dLbl>
              <c:idx val="21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9F08-4D43-B713-507B631BBFCB}"/>
                </c:ext>
              </c:extLst>
            </c:dLbl>
            <c:dLbl>
              <c:idx val="21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9F08-4D43-B713-507B631BBFCB}"/>
                </c:ext>
              </c:extLst>
            </c:dLbl>
            <c:dLbl>
              <c:idx val="21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9F08-4D43-B713-507B631BBFCB}"/>
                </c:ext>
              </c:extLst>
            </c:dLbl>
            <c:dLbl>
              <c:idx val="21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9F08-4D43-B713-507B631BBFCB}"/>
                </c:ext>
              </c:extLst>
            </c:dLbl>
            <c:dLbl>
              <c:idx val="21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9F08-4D43-B713-507B631BBFCB}"/>
                </c:ext>
              </c:extLst>
            </c:dLbl>
            <c:dLbl>
              <c:idx val="21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9F08-4D43-B713-507B631BBFCB}"/>
                </c:ext>
              </c:extLst>
            </c:dLbl>
            <c:dLbl>
              <c:idx val="21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9F08-4D43-B713-507B631BBFCB}"/>
                </c:ext>
              </c:extLst>
            </c:dLbl>
            <c:dLbl>
              <c:idx val="22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9F08-4D43-B713-507B631BBFCB}"/>
                </c:ext>
              </c:extLst>
            </c:dLbl>
            <c:dLbl>
              <c:idx val="2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9F08-4D43-B713-507B631BBF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5="http://schemas.microsoft.com/office/drawing/2012/chart" uri="{02D57815-91ED-43cb-92C2-25804820EDAC}">
              <c15:datalabelsRange>
                <c15:f>'Capacity by Region Alt'!$A$5:$A$25</c15:f>
                <c15:dlblRangeCache>
                  <c:ptCount val="21"/>
                  <c:pt idx="0">
                    <c:v>CHN</c:v>
                  </c:pt>
                  <c:pt idx="1">
                    <c:v>USA</c:v>
                  </c:pt>
                  <c:pt idx="2">
                    <c:v>BRA</c:v>
                  </c:pt>
                  <c:pt idx="3">
                    <c:v>CAN</c:v>
                  </c:pt>
                  <c:pt idx="4">
                    <c:v>DEU</c:v>
                  </c:pt>
                  <c:pt idx="5">
                    <c:v>IND</c:v>
                  </c:pt>
                  <c:pt idx="6">
                    <c:v>RUS</c:v>
                  </c:pt>
                  <c:pt idx="7">
                    <c:v>JPN</c:v>
                  </c:pt>
                  <c:pt idx="8">
                    <c:v>ESP</c:v>
                  </c:pt>
                  <c:pt idx="9">
                    <c:v>ITA</c:v>
                  </c:pt>
                  <c:pt idx="10">
                    <c:v>FRA</c:v>
                  </c:pt>
                  <c:pt idx="11">
                    <c:v>NOR</c:v>
                  </c:pt>
                  <c:pt idx="12">
                    <c:v>SWE</c:v>
                  </c:pt>
                  <c:pt idx="13">
                    <c:v>TUR</c:v>
                  </c:pt>
                  <c:pt idx="14">
                    <c:v>GBR</c:v>
                  </c:pt>
                  <c:pt idx="15">
                    <c:v>AUT</c:v>
                  </c:pt>
                  <c:pt idx="16">
                    <c:v>MEX</c:v>
                  </c:pt>
                  <c:pt idx="17">
                    <c:v>VEN</c:v>
                  </c:pt>
                  <c:pt idx="18">
                    <c:v>CHE</c:v>
                  </c:pt>
                  <c:pt idx="19">
                    <c:v>AUS</c:v>
                  </c:pt>
                  <c:pt idx="20">
                    <c:v>VNM</c:v>
                  </c:pt>
                </c15:dlblRangeCache>
              </c15:datalabelsRange>
            </c:ext>
            <c:ext xmlns:c16="http://schemas.microsoft.com/office/drawing/2014/chart" uri="{C3380CC4-5D6E-409C-BE32-E72D297353CC}">
              <c16:uniqueId val="{00000000-9F08-4D43-B713-507B631BBFCB}"/>
            </c:ext>
          </c:extLst>
        </c:ser>
        <c:dLbls>
          <c:showLegendKey val="0"/>
          <c:showVal val="1"/>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E36D-4212-AD0F-5E70382D34C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E36D-4212-AD0F-5E70382D34CF}"/>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E36D-4212-AD0F-5E70382D34C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E86B-42E1-8335-3A623E2494D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E86B-42E1-8335-3A623E2494D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C-E86B-42E1-8335-3A623E2494D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17352000</c:v>
                </c:pt>
              </c:numCache>
            </c:numRef>
          </c:val>
          <c:extLst>
            <c:ext xmlns:c16="http://schemas.microsoft.com/office/drawing/2014/chart" uri="{C3380CC4-5D6E-409C-BE32-E72D297353CC}">
              <c16:uniqueId val="{00000038-4D72-4564-9A4B-DE21C7D1E78C}"/>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22240000</c:v>
                </c:pt>
              </c:numCache>
            </c:numRef>
          </c:val>
          <c:extLst>
            <c:ext xmlns:c16="http://schemas.microsoft.com/office/drawing/2014/chart" uri="{C3380CC4-5D6E-409C-BE32-E72D297353CC}">
              <c16:uniqueId val="{00000039-4D72-4564-9A4B-DE21C7D1E78C}"/>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12519000</c:v>
                </c:pt>
              </c:numCache>
            </c:numRef>
          </c:val>
          <c:extLst>
            <c:ext xmlns:c16="http://schemas.microsoft.com/office/drawing/2014/chart" uri="{C3380CC4-5D6E-409C-BE32-E72D297353CC}">
              <c16:uniqueId val="{0000003A-4D72-4564-9A4B-DE21C7D1E78C}"/>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6410000</c:v>
                </c:pt>
              </c:numCache>
            </c:numRef>
          </c:val>
          <c:extLst>
            <c:ext xmlns:c16="http://schemas.microsoft.com/office/drawing/2014/chart" uri="{C3380CC4-5D6E-409C-BE32-E72D297353CC}">
              <c16:uniqueId val="{0000003B-4D72-4564-9A4B-DE21C7D1E78C}"/>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1194000</c:v>
                </c:pt>
              </c:numCache>
            </c:numRef>
          </c:val>
          <c:extLst>
            <c:ext xmlns:c16="http://schemas.microsoft.com/office/drawing/2014/chart" uri="{C3380CC4-5D6E-409C-BE32-E72D297353CC}">
              <c16:uniqueId val="{0000003C-4D72-4564-9A4B-DE21C7D1E78C}"/>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96374412"/>
          <c:h val="8.96420616745616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[21BTRCS239_Arastu_Thakur_Project_Renewable_Energy.xlsm]Generation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57E9-4E7F-B442-F7A57DB6D544}"/>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chart" Target="../charts/chart4.xml"/><Relationship Id="rId26" Type="http://schemas.openxmlformats.org/officeDocument/2006/relationships/image" Target="../media/image21.png"/><Relationship Id="rId39" Type="http://schemas.openxmlformats.org/officeDocument/2006/relationships/image" Target="../media/image32.svg"/><Relationship Id="rId21" Type="http://schemas.openxmlformats.org/officeDocument/2006/relationships/chart" Target="../charts/chart7.xml"/><Relationship Id="rId34" Type="http://schemas.openxmlformats.org/officeDocument/2006/relationships/image" Target="../media/image27.png"/><Relationship Id="rId42" Type="http://schemas.openxmlformats.org/officeDocument/2006/relationships/chart" Target="../charts/chart11.xml"/><Relationship Id="rId7" Type="http://schemas.openxmlformats.org/officeDocument/2006/relationships/image" Target="../media/image7.png"/><Relationship Id="rId2" Type="http://schemas.openxmlformats.org/officeDocument/2006/relationships/image" Target="../media/image2.svg"/><Relationship Id="rId16" Type="http://schemas.openxmlformats.org/officeDocument/2006/relationships/chart" Target="../charts/chart2.xml"/><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32" Type="http://schemas.openxmlformats.org/officeDocument/2006/relationships/chart" Target="../charts/chart9.xml"/><Relationship Id="rId37" Type="http://schemas.openxmlformats.org/officeDocument/2006/relationships/image" Target="../media/image30.svg"/><Relationship Id="rId40" Type="http://schemas.openxmlformats.org/officeDocument/2006/relationships/image" Target="../media/image33.png"/><Relationship Id="rId45" Type="http://schemas.openxmlformats.org/officeDocument/2006/relationships/image" Target="../media/image36.svg"/><Relationship Id="rId5" Type="http://schemas.openxmlformats.org/officeDocument/2006/relationships/image" Target="../media/image5.png"/><Relationship Id="rId15" Type="http://schemas.openxmlformats.org/officeDocument/2006/relationships/chart" Target="../charts/chart1.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image" Target="../media/image29.png"/><Relationship Id="rId10" Type="http://schemas.openxmlformats.org/officeDocument/2006/relationships/image" Target="../media/image10.svg"/><Relationship Id="rId19" Type="http://schemas.openxmlformats.org/officeDocument/2006/relationships/chart" Target="../charts/chart5.xml"/><Relationship Id="rId31" Type="http://schemas.openxmlformats.org/officeDocument/2006/relationships/image" Target="../media/image26.svg"/><Relationship Id="rId44" Type="http://schemas.openxmlformats.org/officeDocument/2006/relationships/image" Target="../media/image35.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image" Target="../media/image25.png"/><Relationship Id="rId35" Type="http://schemas.openxmlformats.org/officeDocument/2006/relationships/image" Target="../media/image28.svg"/><Relationship Id="rId43" Type="http://schemas.openxmlformats.org/officeDocument/2006/relationships/hyperlink" Target="#Dashboard!C3"/><Relationship Id="rId8" Type="http://schemas.openxmlformats.org/officeDocument/2006/relationships/image" Target="../media/image8.svg"/><Relationship Id="rId3" Type="http://schemas.openxmlformats.org/officeDocument/2006/relationships/image" Target="../media/image3.png"/><Relationship Id="rId12" Type="http://schemas.openxmlformats.org/officeDocument/2006/relationships/image" Target="../media/image12.svg"/><Relationship Id="rId17" Type="http://schemas.openxmlformats.org/officeDocument/2006/relationships/chart" Target="../charts/chart3.xml"/><Relationship Id="rId25" Type="http://schemas.openxmlformats.org/officeDocument/2006/relationships/hyperlink" Target="#Drilldown!A1"/><Relationship Id="rId33" Type="http://schemas.openxmlformats.org/officeDocument/2006/relationships/chart" Target="../charts/chart10.xml"/><Relationship Id="rId38" Type="http://schemas.openxmlformats.org/officeDocument/2006/relationships/image" Target="../media/image31.png"/><Relationship Id="rId46" Type="http://schemas.openxmlformats.org/officeDocument/2006/relationships/image" Target="../media/image37.emf"/><Relationship Id="rId20" Type="http://schemas.openxmlformats.org/officeDocument/2006/relationships/chart" Target="../charts/chart6.xml"/><Relationship Id="rId41" Type="http://schemas.openxmlformats.org/officeDocument/2006/relationships/image" Target="../media/image34.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3" Type="http://schemas.openxmlformats.org/officeDocument/2006/relationships/image" Target="../media/image39.svg"/><Relationship Id="rId2" Type="http://schemas.openxmlformats.org/officeDocument/2006/relationships/image" Target="../media/image17.png"/><Relationship Id="rId1"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28575</xdr:rowOff>
    </xdr:from>
    <xdr:to>
      <xdr:col>13</xdr:col>
      <xdr:colOff>197175</xdr:colOff>
      <xdr:row>3</xdr:row>
      <xdr:rowOff>12900</xdr:rowOff>
    </xdr:to>
    <xdr:sp macro="" textlink="'Renewable Energy'!L1">
      <xdr:nvSpPr>
        <xdr:cNvPr id="2" name="Rectangle: Rounded Corners 1">
          <a:extLst>
            <a:ext uri="{FF2B5EF4-FFF2-40B4-BE49-F238E27FC236}">
              <a16:creationId xmlns:a16="http://schemas.microsoft.com/office/drawing/2014/main" id="{7879C98D-937B-40BC-BF5A-D9A557A5A418}"/>
            </a:ext>
          </a:extLst>
        </xdr:cNvPr>
        <xdr:cNvSpPr/>
      </xdr:nvSpPr>
      <xdr:spPr>
        <a:xfrm>
          <a:off x="28575" y="28575"/>
          <a:ext cx="7582225" cy="428825"/>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725E6C2-0E59-4398-86FF-90F8F0676247}" type="TxLink">
            <a:rPr lang="en-US" sz="1600" b="0" i="0" u="none" strike="noStrike">
              <a:solidFill>
                <a:srgbClr val="FFFFFF"/>
              </a:solidFill>
              <a:latin typeface="Calibri"/>
              <a:cs typeface="Calibri"/>
            </a:rPr>
            <a:pPr algn="l"/>
            <a:t>Renewable Energy Dashboard 2019</a:t>
          </a:fld>
          <a:endParaRPr lang="en-US" sz="1100"/>
        </a:p>
      </xdr:txBody>
    </xdr:sp>
    <xdr:clientData/>
  </xdr:twoCellAnchor>
  <xdr:twoCellAnchor>
    <xdr:from>
      <xdr:col>13</xdr:col>
      <xdr:colOff>257175</xdr:colOff>
      <xdr:row>0</xdr:row>
      <xdr:rowOff>28575</xdr:rowOff>
    </xdr:from>
    <xdr:to>
      <xdr:col>15</xdr:col>
      <xdr:colOff>297975</xdr:colOff>
      <xdr:row>3</xdr:row>
      <xdr:rowOff>12900</xdr:rowOff>
    </xdr:to>
    <xdr:sp macro="" textlink="'Renewable Energy'!M6">
      <xdr:nvSpPr>
        <xdr:cNvPr id="37" name="Rectangle: Rounded Corners 36">
          <a:extLst>
            <a:ext uri="{FF2B5EF4-FFF2-40B4-BE49-F238E27FC236}">
              <a16:creationId xmlns:a16="http://schemas.microsoft.com/office/drawing/2014/main" id="{971C03D4-0A88-4A99-81C1-924E1B9AC0A0}"/>
            </a:ext>
          </a:extLst>
        </xdr:cNvPr>
        <xdr:cNvSpPr/>
      </xdr:nvSpPr>
      <xdr:spPr>
        <a:xfrm>
          <a:off x="7648575" y="28575"/>
          <a:ext cx="1260000" cy="432000"/>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728837E-350E-4E80-AD41-38D7C77C6AB8}" type="TxLink">
            <a:rPr lang="en-US" sz="1100" b="1" i="0" u="none" strike="noStrike">
              <a:solidFill>
                <a:srgbClr val="FFFFFF"/>
              </a:solidFill>
              <a:latin typeface="Calibri"/>
              <a:cs typeface="Calibri"/>
            </a:rPr>
            <a:pPr algn="ctr"/>
            <a:t>1%▲</a:t>
          </a:fld>
          <a:endParaRPr lang="en-US" sz="1100"/>
        </a:p>
      </xdr:txBody>
    </xdr:sp>
    <xdr:clientData/>
  </xdr:twoCellAnchor>
  <xdr:twoCellAnchor>
    <xdr:from>
      <xdr:col>15</xdr:col>
      <xdr:colOff>357975</xdr:colOff>
      <xdr:row>0</xdr:row>
      <xdr:rowOff>28575</xdr:rowOff>
    </xdr:from>
    <xdr:to>
      <xdr:col>17</xdr:col>
      <xdr:colOff>398775</xdr:colOff>
      <xdr:row>3</xdr:row>
      <xdr:rowOff>12900</xdr:rowOff>
    </xdr:to>
    <xdr:sp macro="" textlink="'Renewable Energy'!N6">
      <xdr:nvSpPr>
        <xdr:cNvPr id="38" name="Rectangle: Rounded Corners 37">
          <a:extLst>
            <a:ext uri="{FF2B5EF4-FFF2-40B4-BE49-F238E27FC236}">
              <a16:creationId xmlns:a16="http://schemas.microsoft.com/office/drawing/2014/main" id="{C665BD86-9BC7-4D48-A453-A01720582E61}"/>
            </a:ext>
          </a:extLst>
        </xdr:cNvPr>
        <xdr:cNvSpPr/>
      </xdr:nvSpPr>
      <xdr:spPr>
        <a:xfrm>
          <a:off x="8968575" y="28575"/>
          <a:ext cx="1260000" cy="432000"/>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4EED1EA-426B-4767-947F-9F17EBE68741}" type="TxLink">
            <a:rPr lang="en-US" sz="1100" b="1" i="0" u="none" strike="noStrike">
              <a:solidFill>
                <a:srgbClr val="FFFFFF"/>
              </a:solidFill>
              <a:latin typeface="Calibri"/>
              <a:cs typeface="Calibri"/>
            </a:rPr>
            <a:pPr algn="ctr"/>
            <a:t>17%▲</a:t>
          </a:fld>
          <a:endParaRPr lang="en-US" sz="1100"/>
        </a:p>
      </xdr:txBody>
    </xdr:sp>
    <xdr:clientData/>
  </xdr:twoCellAnchor>
  <xdr:twoCellAnchor>
    <xdr:from>
      <xdr:col>17</xdr:col>
      <xdr:colOff>458775</xdr:colOff>
      <xdr:row>0</xdr:row>
      <xdr:rowOff>28575</xdr:rowOff>
    </xdr:from>
    <xdr:to>
      <xdr:col>19</xdr:col>
      <xdr:colOff>413850</xdr:colOff>
      <xdr:row>3</xdr:row>
      <xdr:rowOff>12900</xdr:rowOff>
    </xdr:to>
    <xdr:sp macro="" textlink="'Renewable Energy'!O6">
      <xdr:nvSpPr>
        <xdr:cNvPr id="39" name="Rectangle: Rounded Corners 38">
          <a:extLst>
            <a:ext uri="{FF2B5EF4-FFF2-40B4-BE49-F238E27FC236}">
              <a16:creationId xmlns:a16="http://schemas.microsoft.com/office/drawing/2014/main" id="{108F2405-6BA8-43E5-A467-D1C6C522F3DA}"/>
            </a:ext>
          </a:extLst>
        </xdr:cNvPr>
        <xdr:cNvSpPr/>
      </xdr:nvSpPr>
      <xdr:spPr>
        <a:xfrm>
          <a:off x="10288575" y="28575"/>
          <a:ext cx="1260000" cy="432000"/>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1AEC974-F59A-40A3-8C7C-E1FDF35B295A}" type="TxLink">
            <a:rPr lang="en-US" sz="1100" b="1" i="0" u="none" strike="noStrike">
              <a:solidFill>
                <a:srgbClr val="FFFFFF"/>
              </a:solidFill>
              <a:latin typeface="Calibri"/>
              <a:cs typeface="Calibri"/>
            </a:rPr>
            <a:pPr algn="ctr"/>
            <a:t>9%▲</a:t>
          </a:fld>
          <a:endParaRPr lang="en-US" sz="1100"/>
        </a:p>
      </xdr:txBody>
    </xdr:sp>
    <xdr:clientData/>
  </xdr:twoCellAnchor>
  <xdr:twoCellAnchor>
    <xdr:from>
      <xdr:col>0</xdr:col>
      <xdr:colOff>28575</xdr:colOff>
      <xdr:row>3</xdr:row>
      <xdr:rowOff>85687</xdr:rowOff>
    </xdr:from>
    <xdr:to>
      <xdr:col>19</xdr:col>
      <xdr:colOff>413850</xdr:colOff>
      <xdr:row>18</xdr:row>
      <xdr:rowOff>108187</xdr:rowOff>
    </xdr:to>
    <xdr:sp macro="[0]!SetCorners" textlink="">
      <xdr:nvSpPr>
        <xdr:cNvPr id="40" name="Rectangle: Rounded Corners 39">
          <a:extLst>
            <a:ext uri="{FF2B5EF4-FFF2-40B4-BE49-F238E27FC236}">
              <a16:creationId xmlns:a16="http://schemas.microsoft.com/office/drawing/2014/main" id="{E2C275BD-D3AD-421E-A52E-49CA110CA203}"/>
            </a:ext>
          </a:extLst>
        </xdr:cNvPr>
        <xdr:cNvSpPr/>
      </xdr:nvSpPr>
      <xdr:spPr>
        <a:xfrm>
          <a:off x="28575" y="533362"/>
          <a:ext cx="11520000" cy="2880000"/>
        </a:xfrm>
        <a:prstGeom prst="roundRect">
          <a:avLst>
            <a:gd name="adj" fmla="val 2205"/>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xdr:colOff>
      <xdr:row>18</xdr:row>
      <xdr:rowOff>180975</xdr:rowOff>
    </xdr:from>
    <xdr:to>
      <xdr:col>9</xdr:col>
      <xdr:colOff>504150</xdr:colOff>
      <xdr:row>32</xdr:row>
      <xdr:rowOff>33975</xdr:rowOff>
    </xdr:to>
    <xdr:sp macro="" textlink="">
      <xdr:nvSpPr>
        <xdr:cNvPr id="41" name="Rectangle: Rounded Corners 40">
          <a:extLst>
            <a:ext uri="{FF2B5EF4-FFF2-40B4-BE49-F238E27FC236}">
              <a16:creationId xmlns:a16="http://schemas.microsoft.com/office/drawing/2014/main" id="{6402C034-3AF7-4E48-AA52-D0101A349FF4}"/>
            </a:ext>
          </a:extLst>
        </xdr:cNvPr>
        <xdr:cNvSpPr/>
      </xdr:nvSpPr>
      <xdr:spPr>
        <a:xfrm>
          <a:off x="57150" y="3486150"/>
          <a:ext cx="5400000" cy="2520000"/>
        </a:xfrm>
        <a:prstGeom prst="roundRect">
          <a:avLst>
            <a:gd name="adj" fmla="val 2520"/>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142875</xdr:colOff>
      <xdr:row>0</xdr:row>
      <xdr:rowOff>19050</xdr:rowOff>
    </xdr:from>
    <xdr:ext cx="412677" cy="233205"/>
    <xdr:sp macro="" textlink="">
      <xdr:nvSpPr>
        <xdr:cNvPr id="3" name="TextBox 2">
          <a:extLst>
            <a:ext uri="{FF2B5EF4-FFF2-40B4-BE49-F238E27FC236}">
              <a16:creationId xmlns:a16="http://schemas.microsoft.com/office/drawing/2014/main" id="{8355F3C3-92CD-46DA-A63E-419E1B70596C}"/>
            </a:ext>
          </a:extLst>
        </xdr:cNvPr>
        <xdr:cNvSpPr txBox="1"/>
      </xdr:nvSpPr>
      <xdr:spPr>
        <a:xfrm>
          <a:off x="9363075" y="19050"/>
          <a:ext cx="41267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chemeClr val="accent5"/>
              </a:solidFill>
            </a:rPr>
            <a:t>solar</a:t>
          </a:r>
        </a:p>
      </xdr:txBody>
    </xdr:sp>
    <xdr:clientData/>
  </xdr:oneCellAnchor>
  <xdr:twoCellAnchor>
    <xdr:from>
      <xdr:col>1</xdr:col>
      <xdr:colOff>9525</xdr:colOff>
      <xdr:row>3</xdr:row>
      <xdr:rowOff>180937</xdr:rowOff>
    </xdr:from>
    <xdr:to>
      <xdr:col>3</xdr:col>
      <xdr:colOff>526825</xdr:colOff>
      <xdr:row>5</xdr:row>
      <xdr:rowOff>102401</xdr:rowOff>
    </xdr:to>
    <xdr:grpSp>
      <xdr:nvGrpSpPr>
        <xdr:cNvPr id="45" name="Group 44">
          <a:extLst>
            <a:ext uri="{FF2B5EF4-FFF2-40B4-BE49-F238E27FC236}">
              <a16:creationId xmlns:a16="http://schemas.microsoft.com/office/drawing/2014/main" id="{63CC984B-52F7-423A-B2B7-3731E118682C}"/>
            </a:ext>
          </a:extLst>
        </xdr:cNvPr>
        <xdr:cNvGrpSpPr/>
      </xdr:nvGrpSpPr>
      <xdr:grpSpPr>
        <a:xfrm>
          <a:off x="92075" y="619087"/>
          <a:ext cx="1800000" cy="289764"/>
          <a:chOff x="177246" y="554656"/>
          <a:chExt cx="1800000" cy="286773"/>
        </a:xfrm>
      </xdr:grpSpPr>
      <xdr:sp macro="" textlink="">
        <xdr:nvSpPr>
          <xdr:cNvPr id="46" name="Rectangle: Rounded Corners 45">
            <a:extLst>
              <a:ext uri="{FF2B5EF4-FFF2-40B4-BE49-F238E27FC236}">
                <a16:creationId xmlns:a16="http://schemas.microsoft.com/office/drawing/2014/main" id="{BA9531D5-773D-4B66-A490-E4524038E891}"/>
              </a:ext>
            </a:extLst>
          </xdr:cNvPr>
          <xdr:cNvSpPr/>
        </xdr:nvSpPr>
        <xdr:spPr>
          <a:xfrm>
            <a:off x="177246" y="554656"/>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47" name="Graphic 46" descr="Sustainability">
            <a:extLst>
              <a:ext uri="{FF2B5EF4-FFF2-40B4-BE49-F238E27FC236}">
                <a16:creationId xmlns:a16="http://schemas.microsoft.com/office/drawing/2014/main" id="{CBB2FE0F-F7EB-416C-A95F-E789EB98BC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6326" y="563477"/>
            <a:ext cx="216000" cy="213546"/>
          </a:xfrm>
          <a:prstGeom prst="rect">
            <a:avLst/>
          </a:prstGeom>
        </xdr:spPr>
      </xdr:pic>
    </xdr:grpSp>
    <xdr:clientData/>
  </xdr:twoCellAnchor>
  <xdr:twoCellAnchor>
    <xdr:from>
      <xdr:col>14</xdr:col>
      <xdr:colOff>28575</xdr:colOff>
      <xdr:row>0</xdr:row>
      <xdr:rowOff>19050</xdr:rowOff>
    </xdr:from>
    <xdr:to>
      <xdr:col>14</xdr:col>
      <xdr:colOff>504825</xdr:colOff>
      <xdr:row>1</xdr:row>
      <xdr:rowOff>171450</xdr:rowOff>
    </xdr:to>
    <xdr:sp macro="" textlink="">
      <xdr:nvSpPr>
        <xdr:cNvPr id="42" name="TextBox 41">
          <a:extLst>
            <a:ext uri="{FF2B5EF4-FFF2-40B4-BE49-F238E27FC236}">
              <a16:creationId xmlns:a16="http://schemas.microsoft.com/office/drawing/2014/main" id="{F7ED77B2-100F-44A6-BB37-7FE05B6EFD93}"/>
            </a:ext>
          </a:extLst>
        </xdr:cNvPr>
        <xdr:cNvSpPr txBox="1"/>
      </xdr:nvSpPr>
      <xdr:spPr>
        <a:xfrm>
          <a:off x="8029575" y="19050"/>
          <a:ext cx="476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accent1"/>
              </a:solidFill>
            </a:rPr>
            <a:t>Hydro</a:t>
          </a:r>
        </a:p>
      </xdr:txBody>
    </xdr:sp>
    <xdr:clientData/>
  </xdr:twoCellAnchor>
  <xdr:twoCellAnchor>
    <xdr:from>
      <xdr:col>13</xdr:col>
      <xdr:colOff>447675</xdr:colOff>
      <xdr:row>0</xdr:row>
      <xdr:rowOff>66674</xdr:rowOff>
    </xdr:from>
    <xdr:to>
      <xdr:col>14</xdr:col>
      <xdr:colOff>98691</xdr:colOff>
      <xdr:row>2</xdr:row>
      <xdr:rowOff>97499</xdr:rowOff>
    </xdr:to>
    <xdr:pic>
      <xdr:nvPicPr>
        <xdr:cNvPr id="43" name="Graphic 42" descr="Water">
          <a:extLst>
            <a:ext uri="{FF2B5EF4-FFF2-40B4-BE49-F238E27FC236}">
              <a16:creationId xmlns:a16="http://schemas.microsoft.com/office/drawing/2014/main" id="{CBF640EC-8F6B-4B3F-81BE-16ADBE7575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39075" y="66674"/>
          <a:ext cx="260616" cy="288000"/>
        </a:xfrm>
        <a:prstGeom prst="rect">
          <a:avLst/>
        </a:prstGeom>
      </xdr:spPr>
    </xdr:pic>
    <xdr:clientData/>
  </xdr:twoCellAnchor>
  <xdr:twoCellAnchor>
    <xdr:from>
      <xdr:col>15</xdr:col>
      <xdr:colOff>504826</xdr:colOff>
      <xdr:row>0</xdr:row>
      <xdr:rowOff>66674</xdr:rowOff>
    </xdr:from>
    <xdr:to>
      <xdr:col>16</xdr:col>
      <xdr:colOff>183226</xdr:colOff>
      <xdr:row>2</xdr:row>
      <xdr:rowOff>119313</xdr:rowOff>
    </xdr:to>
    <xdr:pic>
      <xdr:nvPicPr>
        <xdr:cNvPr id="44" name="Graphic 43" descr="Sun">
          <a:extLst>
            <a:ext uri="{FF2B5EF4-FFF2-40B4-BE49-F238E27FC236}">
              <a16:creationId xmlns:a16="http://schemas.microsoft.com/office/drawing/2014/main" id="{9B55CE81-F684-4435-9812-6AA17C7ED62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115426" y="66674"/>
          <a:ext cx="288000" cy="309814"/>
        </a:xfrm>
        <a:prstGeom prst="rect">
          <a:avLst/>
        </a:prstGeom>
      </xdr:spPr>
    </xdr:pic>
    <xdr:clientData/>
  </xdr:twoCellAnchor>
  <xdr:twoCellAnchor>
    <xdr:from>
      <xdr:col>17</xdr:col>
      <xdr:colOff>601650</xdr:colOff>
      <xdr:row>0</xdr:row>
      <xdr:rowOff>66674</xdr:rowOff>
    </xdr:from>
    <xdr:to>
      <xdr:col>18</xdr:col>
      <xdr:colOff>280050</xdr:colOff>
      <xdr:row>2</xdr:row>
      <xdr:rowOff>113830</xdr:rowOff>
    </xdr:to>
    <xdr:pic>
      <xdr:nvPicPr>
        <xdr:cNvPr id="48" name="Graphic 47" descr="Wind Turbines">
          <a:extLst>
            <a:ext uri="{FF2B5EF4-FFF2-40B4-BE49-F238E27FC236}">
              <a16:creationId xmlns:a16="http://schemas.microsoft.com/office/drawing/2014/main" id="{0BF752EE-EEC6-46DB-B85B-C127432C708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431450" y="66674"/>
          <a:ext cx="288000" cy="304331"/>
        </a:xfrm>
        <a:prstGeom prst="rect">
          <a:avLst/>
        </a:prstGeom>
      </xdr:spPr>
    </xdr:pic>
    <xdr:clientData/>
  </xdr:twoCellAnchor>
  <xdr:twoCellAnchor>
    <xdr:from>
      <xdr:col>18</xdr:col>
      <xdr:colOff>249225</xdr:colOff>
      <xdr:row>0</xdr:row>
      <xdr:rowOff>19050</xdr:rowOff>
    </xdr:from>
    <xdr:to>
      <xdr:col>18</xdr:col>
      <xdr:colOff>687375</xdr:colOff>
      <xdr:row>1</xdr:row>
      <xdr:rowOff>161925</xdr:rowOff>
    </xdr:to>
    <xdr:sp macro="" textlink="">
      <xdr:nvSpPr>
        <xdr:cNvPr id="49" name="TextBox 48">
          <a:extLst>
            <a:ext uri="{FF2B5EF4-FFF2-40B4-BE49-F238E27FC236}">
              <a16:creationId xmlns:a16="http://schemas.microsoft.com/office/drawing/2014/main" id="{4D43BCE4-CF01-4265-BF85-6CDEBFADCD26}"/>
            </a:ext>
          </a:extLst>
        </xdr:cNvPr>
        <xdr:cNvSpPr txBox="1"/>
      </xdr:nvSpPr>
      <xdr:spPr>
        <a:xfrm>
          <a:off x="10688625" y="19050"/>
          <a:ext cx="4381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lumMod val="95000"/>
                </a:schemeClr>
              </a:solidFill>
            </a:rPr>
            <a:t>Wind</a:t>
          </a:r>
        </a:p>
      </xdr:txBody>
    </xdr:sp>
    <xdr:clientData/>
  </xdr:twoCellAnchor>
  <xdr:twoCellAnchor editAs="oneCell">
    <xdr:from>
      <xdr:col>9</xdr:col>
      <xdr:colOff>547575</xdr:colOff>
      <xdr:row>18</xdr:row>
      <xdr:rowOff>180975</xdr:rowOff>
    </xdr:from>
    <xdr:to>
      <xdr:col>14</xdr:col>
      <xdr:colOff>235575</xdr:colOff>
      <xdr:row>32</xdr:row>
      <xdr:rowOff>33975</xdr:rowOff>
    </xdr:to>
    <xdr:sp macro="" textlink="">
      <xdr:nvSpPr>
        <xdr:cNvPr id="50" name="Rectangle: Rounded Corners 49">
          <a:extLst>
            <a:ext uri="{FF2B5EF4-FFF2-40B4-BE49-F238E27FC236}">
              <a16:creationId xmlns:a16="http://schemas.microsoft.com/office/drawing/2014/main" id="{6B8FF5D3-1721-4C66-A3F6-933FD4020DFF}"/>
            </a:ext>
          </a:extLst>
        </xdr:cNvPr>
        <xdr:cNvSpPr/>
      </xdr:nvSpPr>
      <xdr:spPr>
        <a:xfrm>
          <a:off x="5500575" y="348615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307575</xdr:colOff>
      <xdr:row>18</xdr:row>
      <xdr:rowOff>180975</xdr:rowOff>
    </xdr:from>
    <xdr:to>
      <xdr:col>19</xdr:col>
      <xdr:colOff>413850</xdr:colOff>
      <xdr:row>32</xdr:row>
      <xdr:rowOff>33975</xdr:rowOff>
    </xdr:to>
    <xdr:sp macro="" textlink="">
      <xdr:nvSpPr>
        <xdr:cNvPr id="51" name="Rectangle: Rounded Corners 50">
          <a:extLst>
            <a:ext uri="{FF2B5EF4-FFF2-40B4-BE49-F238E27FC236}">
              <a16:creationId xmlns:a16="http://schemas.microsoft.com/office/drawing/2014/main" id="{8320A0BF-F2E6-4A57-AC89-3E614294CCBE}"/>
            </a:ext>
          </a:extLst>
        </xdr:cNvPr>
        <xdr:cNvSpPr/>
      </xdr:nvSpPr>
      <xdr:spPr>
        <a:xfrm>
          <a:off x="8308575" y="348615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19</xdr:row>
      <xdr:rowOff>47625</xdr:rowOff>
    </xdr:from>
    <xdr:to>
      <xdr:col>3</xdr:col>
      <xdr:colOff>512128</xdr:colOff>
      <xdr:row>20</xdr:row>
      <xdr:rowOff>159179</xdr:rowOff>
    </xdr:to>
    <xdr:grpSp>
      <xdr:nvGrpSpPr>
        <xdr:cNvPr id="52" name="Group 51">
          <a:extLst>
            <a:ext uri="{FF2B5EF4-FFF2-40B4-BE49-F238E27FC236}">
              <a16:creationId xmlns:a16="http://schemas.microsoft.com/office/drawing/2014/main" id="{A707DD4A-7D2F-469A-B7C2-BDB8810F23AF}"/>
            </a:ext>
          </a:extLst>
        </xdr:cNvPr>
        <xdr:cNvGrpSpPr/>
      </xdr:nvGrpSpPr>
      <xdr:grpSpPr>
        <a:xfrm>
          <a:off x="92075" y="3432175"/>
          <a:ext cx="1785303" cy="295704"/>
          <a:chOff x="133846" y="624650"/>
          <a:chExt cx="1823381" cy="285846"/>
        </a:xfrm>
      </xdr:grpSpPr>
      <xdr:sp macro="" textlink="">
        <xdr:nvSpPr>
          <xdr:cNvPr id="53" name="Rectangle: Rounded Corners 52">
            <a:extLst>
              <a:ext uri="{FF2B5EF4-FFF2-40B4-BE49-F238E27FC236}">
                <a16:creationId xmlns:a16="http://schemas.microsoft.com/office/drawing/2014/main" id="{FC6F39A5-9536-446C-ABA2-8169E30D9A2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4" name="TextBox 53">
            <a:extLst>
              <a:ext uri="{FF2B5EF4-FFF2-40B4-BE49-F238E27FC236}">
                <a16:creationId xmlns:a16="http://schemas.microsoft.com/office/drawing/2014/main" id="{EF36331F-6CEC-4E77-B433-6A04F06077C3}"/>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55" name="Graphic 54" descr="Earth globe: Americas">
            <a:extLst>
              <a:ext uri="{FF2B5EF4-FFF2-40B4-BE49-F238E27FC236}">
                <a16:creationId xmlns:a16="http://schemas.microsoft.com/office/drawing/2014/main" id="{90777B0F-8440-4A3D-81CD-A9CE8503195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63879" y="666559"/>
            <a:ext cx="212021" cy="207791"/>
          </a:xfrm>
          <a:prstGeom prst="rect">
            <a:avLst/>
          </a:prstGeom>
        </xdr:spPr>
      </xdr:pic>
    </xdr:grpSp>
    <xdr:clientData/>
  </xdr:twoCellAnchor>
  <xdr:twoCellAnchor>
    <xdr:from>
      <xdr:col>9</xdr:col>
      <xdr:colOff>600075</xdr:colOff>
      <xdr:row>19</xdr:row>
      <xdr:rowOff>47625</xdr:rowOff>
    </xdr:from>
    <xdr:to>
      <xdr:col>12</xdr:col>
      <xdr:colOff>486728</xdr:colOff>
      <xdr:row>20</xdr:row>
      <xdr:rowOff>150711</xdr:rowOff>
    </xdr:to>
    <xdr:grpSp>
      <xdr:nvGrpSpPr>
        <xdr:cNvPr id="56" name="Group 55">
          <a:extLst>
            <a:ext uri="{FF2B5EF4-FFF2-40B4-BE49-F238E27FC236}">
              <a16:creationId xmlns:a16="http://schemas.microsoft.com/office/drawing/2014/main" id="{33FD5191-86FD-44B2-820C-5E891469159D}"/>
            </a:ext>
          </a:extLst>
        </xdr:cNvPr>
        <xdr:cNvGrpSpPr/>
      </xdr:nvGrpSpPr>
      <xdr:grpSpPr>
        <a:xfrm>
          <a:off x="5813425" y="3432175"/>
          <a:ext cx="1810703" cy="287236"/>
          <a:chOff x="133846" y="624650"/>
          <a:chExt cx="1823381" cy="285846"/>
        </a:xfrm>
      </xdr:grpSpPr>
      <xdr:sp macro="" textlink="">
        <xdr:nvSpPr>
          <xdr:cNvPr id="57" name="Rectangle: Rounded Corners 56">
            <a:extLst>
              <a:ext uri="{FF2B5EF4-FFF2-40B4-BE49-F238E27FC236}">
                <a16:creationId xmlns:a16="http://schemas.microsoft.com/office/drawing/2014/main" id="{4DE8318A-82E5-4FE4-B11D-EF5883D44DD8}"/>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TextBox 57">
            <a:extLst>
              <a:ext uri="{FF2B5EF4-FFF2-40B4-BE49-F238E27FC236}">
                <a16:creationId xmlns:a16="http://schemas.microsoft.com/office/drawing/2014/main" id="{2652B965-13C5-4C52-864A-7372E10F2C4F}"/>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9" name="Graphic 58" descr="Coins">
            <a:extLst>
              <a:ext uri="{FF2B5EF4-FFF2-40B4-BE49-F238E27FC236}">
                <a16:creationId xmlns:a16="http://schemas.microsoft.com/office/drawing/2014/main" id="{03CABE75-EEC2-4454-8179-90C0D78882B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63879" y="664149"/>
            <a:ext cx="212021" cy="212612"/>
          </a:xfrm>
          <a:prstGeom prst="rect">
            <a:avLst/>
          </a:prstGeom>
        </xdr:spPr>
      </xdr:pic>
    </xdr:grpSp>
    <xdr:clientData/>
  </xdr:twoCellAnchor>
  <xdr:twoCellAnchor>
    <xdr:from>
      <xdr:col>14</xdr:col>
      <xdr:colOff>361950</xdr:colOff>
      <xdr:row>19</xdr:row>
      <xdr:rowOff>47625</xdr:rowOff>
    </xdr:from>
    <xdr:to>
      <xdr:col>17</xdr:col>
      <xdr:colOff>231551</xdr:colOff>
      <xdr:row>20</xdr:row>
      <xdr:rowOff>150711</xdr:rowOff>
    </xdr:to>
    <xdr:grpSp>
      <xdr:nvGrpSpPr>
        <xdr:cNvPr id="60" name="Group 59">
          <a:extLst>
            <a:ext uri="{FF2B5EF4-FFF2-40B4-BE49-F238E27FC236}">
              <a16:creationId xmlns:a16="http://schemas.microsoft.com/office/drawing/2014/main" id="{8547E91A-2C57-40BD-95B4-4A20F92F8370}"/>
            </a:ext>
          </a:extLst>
        </xdr:cNvPr>
        <xdr:cNvGrpSpPr/>
      </xdr:nvGrpSpPr>
      <xdr:grpSpPr>
        <a:xfrm>
          <a:off x="8782050" y="3432175"/>
          <a:ext cx="1793651" cy="287236"/>
          <a:chOff x="152854" y="640625"/>
          <a:chExt cx="1616230" cy="285846"/>
        </a:xfrm>
      </xdr:grpSpPr>
      <xdr:sp macro="" textlink="">
        <xdr:nvSpPr>
          <xdr:cNvPr id="61" name="Rectangle: Rounded Corners 60">
            <a:extLst>
              <a:ext uri="{FF2B5EF4-FFF2-40B4-BE49-F238E27FC236}">
                <a16:creationId xmlns:a16="http://schemas.microsoft.com/office/drawing/2014/main" id="{2090EA9A-ACF5-400E-B35F-7A6F01493856}"/>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2" name="TextBox 61">
            <a:extLst>
              <a:ext uri="{FF2B5EF4-FFF2-40B4-BE49-F238E27FC236}">
                <a16:creationId xmlns:a16="http://schemas.microsoft.com/office/drawing/2014/main" id="{E3B0DFF9-7F59-47CC-914D-7537941025C4}"/>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63" name="Graphic 62" descr="Users">
            <a:extLst>
              <a:ext uri="{FF2B5EF4-FFF2-40B4-BE49-F238E27FC236}">
                <a16:creationId xmlns:a16="http://schemas.microsoft.com/office/drawing/2014/main" id="{B9490581-9B4C-4B29-80AA-1030C8ED1B0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75034" y="664149"/>
            <a:ext cx="189713" cy="212612"/>
          </a:xfrm>
          <a:prstGeom prst="rect">
            <a:avLst/>
          </a:prstGeom>
        </xdr:spPr>
      </xdr:pic>
    </xdr:grpSp>
    <xdr:clientData/>
  </xdr:twoCellAnchor>
  <xdr:twoCellAnchor>
    <xdr:from>
      <xdr:col>0</xdr:col>
      <xdr:colOff>66677</xdr:colOff>
      <xdr:row>5</xdr:row>
      <xdr:rowOff>128589</xdr:rowOff>
    </xdr:from>
    <xdr:to>
      <xdr:col>9</xdr:col>
      <xdr:colOff>590551</xdr:colOff>
      <xdr:row>18</xdr:row>
      <xdr:rowOff>66675</xdr:rowOff>
    </xdr:to>
    <xdr:graphicFrame macro="">
      <xdr:nvGraphicFramePr>
        <xdr:cNvPr id="5" name="Chart 3">
          <a:extLst>
            <a:ext uri="{FF2B5EF4-FFF2-40B4-BE49-F238E27FC236}">
              <a16:creationId xmlns:a16="http://schemas.microsoft.com/office/drawing/2014/main" id="{C135C116-9C0E-4BC6-8351-62D91C15D8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10</xdr:col>
      <xdr:colOff>361949</xdr:colOff>
      <xdr:row>3</xdr:row>
      <xdr:rowOff>80964</xdr:rowOff>
    </xdr:from>
    <xdr:to>
      <xdr:col>19</xdr:col>
      <xdr:colOff>390525</xdr:colOff>
      <xdr:row>18</xdr:row>
      <xdr:rowOff>85725</xdr:rowOff>
    </xdr:to>
    <xdr:graphicFrame macro="">
      <xdr:nvGraphicFramePr>
        <xdr:cNvPr id="64" name="Chart 63">
          <a:extLst>
            <a:ext uri="{FF2B5EF4-FFF2-40B4-BE49-F238E27FC236}">
              <a16:creationId xmlns:a16="http://schemas.microsoft.com/office/drawing/2014/main" id="{DB632424-3FCD-43FB-8EF5-732357771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76200</xdr:colOff>
      <xdr:row>20</xdr:row>
      <xdr:rowOff>161925</xdr:rowOff>
    </xdr:from>
    <xdr:to>
      <xdr:col>9</xdr:col>
      <xdr:colOff>248245</xdr:colOff>
      <xdr:row>32</xdr:row>
      <xdr:rowOff>0</xdr:rowOff>
    </xdr:to>
    <xdr:graphicFrame macro="">
      <xdr:nvGraphicFramePr>
        <xdr:cNvPr id="65" name="Chart 64">
          <a:extLst>
            <a:ext uri="{FF2B5EF4-FFF2-40B4-BE49-F238E27FC236}">
              <a16:creationId xmlns:a16="http://schemas.microsoft.com/office/drawing/2014/main" id="{C9FD658B-D5EB-402C-8462-B9A0FC584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400050</xdr:colOff>
      <xdr:row>3</xdr:row>
      <xdr:rowOff>47625</xdr:rowOff>
    </xdr:from>
    <xdr:to>
      <xdr:col>11</xdr:col>
      <xdr:colOff>154112</xdr:colOff>
      <xdr:row>8</xdr:row>
      <xdr:rowOff>145147</xdr:rowOff>
    </xdr:to>
    <xdr:graphicFrame macro="">
      <xdr:nvGraphicFramePr>
        <xdr:cNvPr id="69" name="Chart 68">
          <a:extLst>
            <a:ext uri="{FF2B5EF4-FFF2-40B4-BE49-F238E27FC236}">
              <a16:creationId xmlns:a16="http://schemas.microsoft.com/office/drawing/2014/main" id="{B8C27F80-B498-44A4-893D-FB1A76851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400050</xdr:colOff>
      <xdr:row>7</xdr:row>
      <xdr:rowOff>109537</xdr:rowOff>
    </xdr:from>
    <xdr:to>
      <xdr:col>11</xdr:col>
      <xdr:colOff>154112</xdr:colOff>
      <xdr:row>13</xdr:row>
      <xdr:rowOff>16559</xdr:rowOff>
    </xdr:to>
    <xdr:graphicFrame macro="">
      <xdr:nvGraphicFramePr>
        <xdr:cNvPr id="70" name="Chart 69">
          <a:extLst>
            <a:ext uri="{FF2B5EF4-FFF2-40B4-BE49-F238E27FC236}">
              <a16:creationId xmlns:a16="http://schemas.microsoft.com/office/drawing/2014/main" id="{74CF6F73-0054-4B51-8BE9-885720EAB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400050</xdr:colOff>
      <xdr:row>11</xdr:row>
      <xdr:rowOff>171450</xdr:rowOff>
    </xdr:from>
    <xdr:to>
      <xdr:col>11</xdr:col>
      <xdr:colOff>154112</xdr:colOff>
      <xdr:row>17</xdr:row>
      <xdr:rowOff>78472</xdr:rowOff>
    </xdr:to>
    <xdr:graphicFrame macro="">
      <xdr:nvGraphicFramePr>
        <xdr:cNvPr id="71" name="Chart 70">
          <a:extLst>
            <a:ext uri="{FF2B5EF4-FFF2-40B4-BE49-F238E27FC236}">
              <a16:creationId xmlns:a16="http://schemas.microsoft.com/office/drawing/2014/main" id="{887C9526-ADD1-43AA-8918-360FB7A165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314325</xdr:colOff>
      <xdr:row>5</xdr:row>
      <xdr:rowOff>47625</xdr:rowOff>
    </xdr:from>
    <xdr:to>
      <xdr:col>11</xdr:col>
      <xdr:colOff>227434</xdr:colOff>
      <xdr:row>20</xdr:row>
      <xdr:rowOff>43330</xdr:rowOff>
    </xdr:to>
    <xdr:sp macro="" textlink="">
      <xdr:nvSpPr>
        <xdr:cNvPr id="75" name="Rectangle: Rounded Corners 74">
          <a:extLst>
            <a:ext uri="{FF2B5EF4-FFF2-40B4-BE49-F238E27FC236}">
              <a16:creationId xmlns:a16="http://schemas.microsoft.com/office/drawing/2014/main" id="{28336B57-7C81-40F9-801D-9163671FF8F9}"/>
            </a:ext>
          </a:extLst>
        </xdr:cNvPr>
        <xdr:cNvSpPr/>
      </xdr:nvSpPr>
      <xdr:spPr>
        <a:xfrm>
          <a:off x="5267325" y="876300"/>
          <a:ext cx="1132309" cy="2853205"/>
        </a:xfrm>
        <a:prstGeom prst="roundRect">
          <a:avLst>
            <a:gd name="adj" fmla="val 5608"/>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14</xdr:col>
      <xdr:colOff>285750</xdr:colOff>
      <xdr:row>20</xdr:row>
      <xdr:rowOff>76200</xdr:rowOff>
    </xdr:from>
    <xdr:to>
      <xdr:col>19</xdr:col>
      <xdr:colOff>342899</xdr:colOff>
      <xdr:row>31</xdr:row>
      <xdr:rowOff>47625</xdr:rowOff>
    </xdr:to>
    <xdr:graphicFrame macro="">
      <xdr:nvGraphicFramePr>
        <xdr:cNvPr id="82" name="Chart 81">
          <a:extLst>
            <a:ext uri="{FF2B5EF4-FFF2-40B4-BE49-F238E27FC236}">
              <a16:creationId xmlns:a16="http://schemas.microsoft.com/office/drawing/2014/main" id="{27DCFDBA-4D09-4F73-BFB2-208883CA5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409573</xdr:colOff>
      <xdr:row>23</xdr:row>
      <xdr:rowOff>138112</xdr:rowOff>
    </xdr:from>
    <xdr:to>
      <xdr:col>19</xdr:col>
      <xdr:colOff>109536</xdr:colOff>
      <xdr:row>29</xdr:row>
      <xdr:rowOff>95250</xdr:rowOff>
    </xdr:to>
    <xdr:grpSp>
      <xdr:nvGrpSpPr>
        <xdr:cNvPr id="83" name="Group 82">
          <a:extLst>
            <a:ext uri="{FF2B5EF4-FFF2-40B4-BE49-F238E27FC236}">
              <a16:creationId xmlns:a16="http://schemas.microsoft.com/office/drawing/2014/main" id="{A84CA6F2-9B10-4760-A78D-89361E63A00A}"/>
            </a:ext>
          </a:extLst>
        </xdr:cNvPr>
        <xdr:cNvGrpSpPr/>
      </xdr:nvGrpSpPr>
      <xdr:grpSpPr>
        <a:xfrm>
          <a:off x="8829673" y="4259262"/>
          <a:ext cx="2995613" cy="1062038"/>
          <a:chOff x="0" y="0"/>
          <a:chExt cx="2273547" cy="1273632"/>
        </a:xfrm>
        <a:solidFill>
          <a:schemeClr val="tx1"/>
        </a:solidFill>
      </xdr:grpSpPr>
      <xdr:grpSp>
        <xdr:nvGrpSpPr>
          <xdr:cNvPr id="84" name="Group 83">
            <a:extLst>
              <a:ext uri="{FF2B5EF4-FFF2-40B4-BE49-F238E27FC236}">
                <a16:creationId xmlns:a16="http://schemas.microsoft.com/office/drawing/2014/main" id="{33041A2F-51E6-43C1-923F-FB02C3436155}"/>
              </a:ext>
            </a:extLst>
          </xdr:cNvPr>
          <xdr:cNvGrpSpPr/>
        </xdr:nvGrpSpPr>
        <xdr:grpSpPr>
          <a:xfrm>
            <a:off x="0" y="1013862"/>
            <a:ext cx="2273546" cy="259770"/>
            <a:chOff x="0" y="1013862"/>
            <a:chExt cx="2270773" cy="252144"/>
          </a:xfrm>
          <a:grpFill/>
        </xdr:grpSpPr>
        <xdr:pic>
          <xdr:nvPicPr>
            <xdr:cNvPr id="110" name="Graphic 90">
              <a:extLst>
                <a:ext uri="{FF2B5EF4-FFF2-40B4-BE49-F238E27FC236}">
                  <a16:creationId xmlns:a16="http://schemas.microsoft.com/office/drawing/2014/main" id="{073CAFE7-62E6-4D6D-B833-5741F1D3DB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1013862"/>
              <a:ext cx="456261" cy="252144"/>
            </a:xfrm>
            <a:prstGeom prst="rect">
              <a:avLst/>
            </a:prstGeom>
          </xdr:spPr>
        </xdr:pic>
        <xdr:pic>
          <xdr:nvPicPr>
            <xdr:cNvPr id="111" name="Graphic 90">
              <a:extLst>
                <a:ext uri="{FF2B5EF4-FFF2-40B4-BE49-F238E27FC236}">
                  <a16:creationId xmlns:a16="http://schemas.microsoft.com/office/drawing/2014/main" id="{835848E8-3AAB-4F45-A0B4-FB0A8572EA0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1013862"/>
              <a:ext cx="456261" cy="252144"/>
            </a:xfrm>
            <a:prstGeom prst="rect">
              <a:avLst/>
            </a:prstGeom>
          </xdr:spPr>
        </xdr:pic>
        <xdr:pic>
          <xdr:nvPicPr>
            <xdr:cNvPr id="112" name="Graphic 90">
              <a:extLst>
                <a:ext uri="{FF2B5EF4-FFF2-40B4-BE49-F238E27FC236}">
                  <a16:creationId xmlns:a16="http://schemas.microsoft.com/office/drawing/2014/main" id="{C935A7F8-0D46-4E57-9E3A-20E972431E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1013862"/>
              <a:ext cx="456261" cy="252144"/>
            </a:xfrm>
            <a:prstGeom prst="rect">
              <a:avLst/>
            </a:prstGeom>
          </xdr:spPr>
        </xdr:pic>
        <xdr:pic>
          <xdr:nvPicPr>
            <xdr:cNvPr id="113" name="Graphic 90">
              <a:extLst>
                <a:ext uri="{FF2B5EF4-FFF2-40B4-BE49-F238E27FC236}">
                  <a16:creationId xmlns:a16="http://schemas.microsoft.com/office/drawing/2014/main" id="{7F0215F8-F4B1-4104-9DFE-826C27AC038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1013862"/>
              <a:ext cx="456261" cy="252144"/>
            </a:xfrm>
            <a:prstGeom prst="rect">
              <a:avLst/>
            </a:prstGeom>
          </xdr:spPr>
        </xdr:pic>
        <xdr:pic>
          <xdr:nvPicPr>
            <xdr:cNvPr id="114" name="Graphic 90">
              <a:extLst>
                <a:ext uri="{FF2B5EF4-FFF2-40B4-BE49-F238E27FC236}">
                  <a16:creationId xmlns:a16="http://schemas.microsoft.com/office/drawing/2014/main" id="{8C4BE62D-043E-412D-8594-D5F9210FEA4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1013862"/>
              <a:ext cx="456261" cy="252144"/>
            </a:xfrm>
            <a:prstGeom prst="rect">
              <a:avLst/>
            </a:prstGeom>
          </xdr:spPr>
        </xdr:pic>
      </xdr:grpSp>
      <xdr:grpSp>
        <xdr:nvGrpSpPr>
          <xdr:cNvPr id="85" name="Group 84">
            <a:extLst>
              <a:ext uri="{FF2B5EF4-FFF2-40B4-BE49-F238E27FC236}">
                <a16:creationId xmlns:a16="http://schemas.microsoft.com/office/drawing/2014/main" id="{C6DE2F4B-F264-4F4B-AA9B-96AE9E747D67}"/>
              </a:ext>
            </a:extLst>
          </xdr:cNvPr>
          <xdr:cNvGrpSpPr/>
        </xdr:nvGrpSpPr>
        <xdr:grpSpPr>
          <a:xfrm>
            <a:off x="0" y="760394"/>
            <a:ext cx="2273546" cy="259771"/>
            <a:chOff x="0" y="760394"/>
            <a:chExt cx="2270773" cy="252144"/>
          </a:xfrm>
          <a:grpFill/>
        </xdr:grpSpPr>
        <xdr:pic>
          <xdr:nvPicPr>
            <xdr:cNvPr id="105" name="Graphic 90">
              <a:extLst>
                <a:ext uri="{FF2B5EF4-FFF2-40B4-BE49-F238E27FC236}">
                  <a16:creationId xmlns:a16="http://schemas.microsoft.com/office/drawing/2014/main" id="{06C0BCED-46CE-40FD-AB4F-F36077E19E1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760394"/>
              <a:ext cx="456261" cy="252144"/>
            </a:xfrm>
            <a:prstGeom prst="rect">
              <a:avLst/>
            </a:prstGeom>
          </xdr:spPr>
        </xdr:pic>
        <xdr:pic>
          <xdr:nvPicPr>
            <xdr:cNvPr id="106" name="Graphic 90">
              <a:extLst>
                <a:ext uri="{FF2B5EF4-FFF2-40B4-BE49-F238E27FC236}">
                  <a16:creationId xmlns:a16="http://schemas.microsoft.com/office/drawing/2014/main" id="{B88F6C17-84B7-4A52-ABE2-49B075B44C2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760394"/>
              <a:ext cx="456261" cy="252144"/>
            </a:xfrm>
            <a:prstGeom prst="rect">
              <a:avLst/>
            </a:prstGeom>
          </xdr:spPr>
        </xdr:pic>
        <xdr:pic>
          <xdr:nvPicPr>
            <xdr:cNvPr id="107" name="Graphic 90">
              <a:extLst>
                <a:ext uri="{FF2B5EF4-FFF2-40B4-BE49-F238E27FC236}">
                  <a16:creationId xmlns:a16="http://schemas.microsoft.com/office/drawing/2014/main" id="{94C6232F-D574-4216-A9EA-1EBAE3E2AD2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760394"/>
              <a:ext cx="456261" cy="252144"/>
            </a:xfrm>
            <a:prstGeom prst="rect">
              <a:avLst/>
            </a:prstGeom>
          </xdr:spPr>
        </xdr:pic>
        <xdr:pic>
          <xdr:nvPicPr>
            <xdr:cNvPr id="108" name="Graphic 90">
              <a:extLst>
                <a:ext uri="{FF2B5EF4-FFF2-40B4-BE49-F238E27FC236}">
                  <a16:creationId xmlns:a16="http://schemas.microsoft.com/office/drawing/2014/main" id="{7F9230FB-F0FB-4EC2-80EA-7CCFE8EA5AC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760394"/>
              <a:ext cx="456261" cy="252144"/>
            </a:xfrm>
            <a:prstGeom prst="rect">
              <a:avLst/>
            </a:prstGeom>
          </xdr:spPr>
        </xdr:pic>
        <xdr:pic>
          <xdr:nvPicPr>
            <xdr:cNvPr id="109" name="Graphic 90">
              <a:extLst>
                <a:ext uri="{FF2B5EF4-FFF2-40B4-BE49-F238E27FC236}">
                  <a16:creationId xmlns:a16="http://schemas.microsoft.com/office/drawing/2014/main" id="{040D6D75-A40E-46AF-BCCE-194D39BA17F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760394"/>
              <a:ext cx="456261" cy="252144"/>
            </a:xfrm>
            <a:prstGeom prst="rect">
              <a:avLst/>
            </a:prstGeom>
          </xdr:spPr>
        </xdr:pic>
      </xdr:grpSp>
      <xdr:grpSp>
        <xdr:nvGrpSpPr>
          <xdr:cNvPr id="86" name="Group 85">
            <a:extLst>
              <a:ext uri="{FF2B5EF4-FFF2-40B4-BE49-F238E27FC236}">
                <a16:creationId xmlns:a16="http://schemas.microsoft.com/office/drawing/2014/main" id="{3CF45DE9-37B1-43F7-9AD5-0FF0AD34A7B2}"/>
              </a:ext>
            </a:extLst>
          </xdr:cNvPr>
          <xdr:cNvGrpSpPr/>
        </xdr:nvGrpSpPr>
        <xdr:grpSpPr>
          <a:xfrm>
            <a:off x="0" y="506929"/>
            <a:ext cx="2273546" cy="259770"/>
            <a:chOff x="0" y="506929"/>
            <a:chExt cx="2270773" cy="252144"/>
          </a:xfrm>
          <a:grpFill/>
        </xdr:grpSpPr>
        <xdr:pic>
          <xdr:nvPicPr>
            <xdr:cNvPr id="100" name="Graphic 90">
              <a:extLst>
                <a:ext uri="{FF2B5EF4-FFF2-40B4-BE49-F238E27FC236}">
                  <a16:creationId xmlns:a16="http://schemas.microsoft.com/office/drawing/2014/main" id="{947768E1-F976-40AD-A616-70D6649CBAA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506929"/>
              <a:ext cx="456261" cy="252144"/>
            </a:xfrm>
            <a:prstGeom prst="rect">
              <a:avLst/>
            </a:prstGeom>
          </xdr:spPr>
        </xdr:pic>
        <xdr:pic>
          <xdr:nvPicPr>
            <xdr:cNvPr id="101" name="Graphic 90">
              <a:extLst>
                <a:ext uri="{FF2B5EF4-FFF2-40B4-BE49-F238E27FC236}">
                  <a16:creationId xmlns:a16="http://schemas.microsoft.com/office/drawing/2014/main" id="{83265016-AD0A-4601-8B4F-54B56E14F97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506929"/>
              <a:ext cx="456261" cy="252144"/>
            </a:xfrm>
            <a:prstGeom prst="rect">
              <a:avLst/>
            </a:prstGeom>
          </xdr:spPr>
        </xdr:pic>
        <xdr:pic>
          <xdr:nvPicPr>
            <xdr:cNvPr id="102" name="Graphic 90">
              <a:extLst>
                <a:ext uri="{FF2B5EF4-FFF2-40B4-BE49-F238E27FC236}">
                  <a16:creationId xmlns:a16="http://schemas.microsoft.com/office/drawing/2014/main" id="{B32C55FD-D057-424C-A2A7-F8BDAAE2B57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506929"/>
              <a:ext cx="456261" cy="252144"/>
            </a:xfrm>
            <a:prstGeom prst="rect">
              <a:avLst/>
            </a:prstGeom>
          </xdr:spPr>
        </xdr:pic>
        <xdr:pic>
          <xdr:nvPicPr>
            <xdr:cNvPr id="103" name="Graphic 90">
              <a:extLst>
                <a:ext uri="{FF2B5EF4-FFF2-40B4-BE49-F238E27FC236}">
                  <a16:creationId xmlns:a16="http://schemas.microsoft.com/office/drawing/2014/main" id="{564C99C6-2BDB-4963-A2BC-6BD43901D82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506929"/>
              <a:ext cx="456261" cy="252144"/>
            </a:xfrm>
            <a:prstGeom prst="rect">
              <a:avLst/>
            </a:prstGeom>
          </xdr:spPr>
        </xdr:pic>
        <xdr:pic>
          <xdr:nvPicPr>
            <xdr:cNvPr id="104" name="Graphic 90">
              <a:extLst>
                <a:ext uri="{FF2B5EF4-FFF2-40B4-BE49-F238E27FC236}">
                  <a16:creationId xmlns:a16="http://schemas.microsoft.com/office/drawing/2014/main" id="{BE5294E4-813D-43F9-B7FF-DCD5AC471D0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506929"/>
              <a:ext cx="456261" cy="252144"/>
            </a:xfrm>
            <a:prstGeom prst="rect">
              <a:avLst/>
            </a:prstGeom>
          </xdr:spPr>
        </xdr:pic>
      </xdr:grpSp>
      <xdr:grpSp>
        <xdr:nvGrpSpPr>
          <xdr:cNvPr id="87" name="Group 86">
            <a:extLst>
              <a:ext uri="{FF2B5EF4-FFF2-40B4-BE49-F238E27FC236}">
                <a16:creationId xmlns:a16="http://schemas.microsoft.com/office/drawing/2014/main" id="{89CCFD86-A7C3-4706-B005-72BC2DCB97C6}"/>
              </a:ext>
            </a:extLst>
          </xdr:cNvPr>
          <xdr:cNvGrpSpPr/>
        </xdr:nvGrpSpPr>
        <xdr:grpSpPr>
          <a:xfrm>
            <a:off x="0" y="253465"/>
            <a:ext cx="2273546" cy="259771"/>
            <a:chOff x="0" y="253465"/>
            <a:chExt cx="2270773" cy="252144"/>
          </a:xfrm>
          <a:grpFill/>
        </xdr:grpSpPr>
        <xdr:pic>
          <xdr:nvPicPr>
            <xdr:cNvPr id="95" name="Graphic 90">
              <a:extLst>
                <a:ext uri="{FF2B5EF4-FFF2-40B4-BE49-F238E27FC236}">
                  <a16:creationId xmlns:a16="http://schemas.microsoft.com/office/drawing/2014/main" id="{EAA21877-B3EB-4D74-9A87-97414DDD842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253465"/>
              <a:ext cx="456261" cy="252144"/>
            </a:xfrm>
            <a:prstGeom prst="rect">
              <a:avLst/>
            </a:prstGeom>
          </xdr:spPr>
        </xdr:pic>
        <xdr:pic>
          <xdr:nvPicPr>
            <xdr:cNvPr id="96" name="Graphic 90">
              <a:extLst>
                <a:ext uri="{FF2B5EF4-FFF2-40B4-BE49-F238E27FC236}">
                  <a16:creationId xmlns:a16="http://schemas.microsoft.com/office/drawing/2014/main" id="{FB3A52DC-9A4C-4C30-807F-E813773AE7A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253465"/>
              <a:ext cx="456261" cy="252144"/>
            </a:xfrm>
            <a:prstGeom prst="rect">
              <a:avLst/>
            </a:prstGeom>
          </xdr:spPr>
        </xdr:pic>
        <xdr:pic>
          <xdr:nvPicPr>
            <xdr:cNvPr id="97" name="Graphic 90">
              <a:extLst>
                <a:ext uri="{FF2B5EF4-FFF2-40B4-BE49-F238E27FC236}">
                  <a16:creationId xmlns:a16="http://schemas.microsoft.com/office/drawing/2014/main" id="{7F8E9A6F-5612-421B-991D-87392C3F11A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253465"/>
              <a:ext cx="456261" cy="252144"/>
            </a:xfrm>
            <a:prstGeom prst="rect">
              <a:avLst/>
            </a:prstGeom>
          </xdr:spPr>
        </xdr:pic>
        <xdr:pic>
          <xdr:nvPicPr>
            <xdr:cNvPr id="98" name="Graphic 90">
              <a:extLst>
                <a:ext uri="{FF2B5EF4-FFF2-40B4-BE49-F238E27FC236}">
                  <a16:creationId xmlns:a16="http://schemas.microsoft.com/office/drawing/2014/main" id="{659BAF2D-152F-4684-A952-CF1CB52A44E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253465"/>
              <a:ext cx="456261" cy="252144"/>
            </a:xfrm>
            <a:prstGeom prst="rect">
              <a:avLst/>
            </a:prstGeom>
          </xdr:spPr>
        </xdr:pic>
        <xdr:pic>
          <xdr:nvPicPr>
            <xdr:cNvPr id="99" name="Graphic 90">
              <a:extLst>
                <a:ext uri="{FF2B5EF4-FFF2-40B4-BE49-F238E27FC236}">
                  <a16:creationId xmlns:a16="http://schemas.microsoft.com/office/drawing/2014/main" id="{DE49C2CC-FDE0-49CF-BA1C-57EC19D7D0E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253465"/>
              <a:ext cx="456261" cy="252144"/>
            </a:xfrm>
            <a:prstGeom prst="rect">
              <a:avLst/>
            </a:prstGeom>
          </xdr:spPr>
        </xdr:pic>
      </xdr:grpSp>
      <xdr:grpSp>
        <xdr:nvGrpSpPr>
          <xdr:cNvPr id="88" name="Group 87">
            <a:extLst>
              <a:ext uri="{FF2B5EF4-FFF2-40B4-BE49-F238E27FC236}">
                <a16:creationId xmlns:a16="http://schemas.microsoft.com/office/drawing/2014/main" id="{B179E800-8624-4056-A9BD-68204ED0C280}"/>
              </a:ext>
            </a:extLst>
          </xdr:cNvPr>
          <xdr:cNvGrpSpPr/>
        </xdr:nvGrpSpPr>
        <xdr:grpSpPr>
          <a:xfrm>
            <a:off x="0" y="0"/>
            <a:ext cx="2273547" cy="259770"/>
            <a:chOff x="0" y="0"/>
            <a:chExt cx="2270774" cy="252144"/>
          </a:xfrm>
          <a:grpFill/>
        </xdr:grpSpPr>
        <xdr:pic>
          <xdr:nvPicPr>
            <xdr:cNvPr id="89" name="Graphic 90">
              <a:extLst>
                <a:ext uri="{FF2B5EF4-FFF2-40B4-BE49-F238E27FC236}">
                  <a16:creationId xmlns:a16="http://schemas.microsoft.com/office/drawing/2014/main" id="{CB92C1FD-4B92-4516-A504-5A850DF9CB7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0"/>
              <a:ext cx="456261" cy="252144"/>
            </a:xfrm>
            <a:prstGeom prst="rect">
              <a:avLst/>
            </a:prstGeom>
          </xdr:spPr>
        </xdr:pic>
        <xdr:pic>
          <xdr:nvPicPr>
            <xdr:cNvPr id="90" name="Graphic 90">
              <a:extLst>
                <a:ext uri="{FF2B5EF4-FFF2-40B4-BE49-F238E27FC236}">
                  <a16:creationId xmlns:a16="http://schemas.microsoft.com/office/drawing/2014/main" id="{936B1B37-B1BE-4D05-9E3F-113F8A218E2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0"/>
              <a:ext cx="456261" cy="252144"/>
            </a:xfrm>
            <a:prstGeom prst="rect">
              <a:avLst/>
            </a:prstGeom>
          </xdr:spPr>
        </xdr:pic>
        <xdr:pic>
          <xdr:nvPicPr>
            <xdr:cNvPr id="91" name="Graphic 90">
              <a:extLst>
                <a:ext uri="{FF2B5EF4-FFF2-40B4-BE49-F238E27FC236}">
                  <a16:creationId xmlns:a16="http://schemas.microsoft.com/office/drawing/2014/main" id="{DFD5A8D4-18BD-4FA1-B96E-2F7A50FE70E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0"/>
              <a:ext cx="456261" cy="252144"/>
            </a:xfrm>
            <a:prstGeom prst="rect">
              <a:avLst/>
            </a:prstGeom>
          </xdr:spPr>
        </xdr:pic>
        <xdr:pic>
          <xdr:nvPicPr>
            <xdr:cNvPr id="93" name="Graphic 90">
              <a:extLst>
                <a:ext uri="{FF2B5EF4-FFF2-40B4-BE49-F238E27FC236}">
                  <a16:creationId xmlns:a16="http://schemas.microsoft.com/office/drawing/2014/main" id="{BA9BFCBD-8E26-489A-A110-2819298074B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3" y="0"/>
              <a:ext cx="456261" cy="252144"/>
            </a:xfrm>
            <a:prstGeom prst="rect">
              <a:avLst/>
            </a:prstGeom>
          </xdr:spPr>
        </xdr:pic>
        <xdr:pic>
          <xdr:nvPicPr>
            <xdr:cNvPr id="94" name="Graphic 90">
              <a:extLst>
                <a:ext uri="{FF2B5EF4-FFF2-40B4-BE49-F238E27FC236}">
                  <a16:creationId xmlns:a16="http://schemas.microsoft.com/office/drawing/2014/main" id="{8EDB744A-96D1-495F-A5B0-6BFD5FB49B9A}"/>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2" y="0"/>
              <a:ext cx="456261" cy="252144"/>
            </a:xfrm>
            <a:prstGeom prst="rect">
              <a:avLst/>
            </a:prstGeom>
          </xdr:spPr>
        </xdr:pic>
      </xdr:grpSp>
    </xdr:grpSp>
    <xdr:clientData/>
  </xdr:twoCellAnchor>
  <xdr:twoCellAnchor>
    <xdr:from>
      <xdr:col>18</xdr:col>
      <xdr:colOff>431481</xdr:colOff>
      <xdr:row>19</xdr:row>
      <xdr:rowOff>57151</xdr:rowOff>
    </xdr:from>
    <xdr:to>
      <xdr:col>19</xdr:col>
      <xdr:colOff>204785</xdr:colOff>
      <xdr:row>20</xdr:row>
      <xdr:rowOff>170943</xdr:rowOff>
    </xdr:to>
    <xdr:grpSp>
      <xdr:nvGrpSpPr>
        <xdr:cNvPr id="115" name="Group 114">
          <a:extLst>
            <a:ext uri="{FF2B5EF4-FFF2-40B4-BE49-F238E27FC236}">
              <a16:creationId xmlns:a16="http://schemas.microsoft.com/office/drawing/2014/main" id="{80137894-901B-4BEF-95FA-5EC1CA9646D4}"/>
            </a:ext>
          </a:extLst>
        </xdr:cNvPr>
        <xdr:cNvGrpSpPr/>
      </xdr:nvGrpSpPr>
      <xdr:grpSpPr>
        <a:xfrm>
          <a:off x="11416981" y="3441701"/>
          <a:ext cx="503554" cy="297942"/>
          <a:chOff x="8682038" y="2057400"/>
          <a:chExt cx="409574" cy="300038"/>
        </a:xfrm>
      </xdr:grpSpPr>
      <xdr:sp macro="" textlink="">
        <xdr:nvSpPr>
          <xdr:cNvPr id="116" name="Rectangle 115">
            <a:extLst>
              <a:ext uri="{FF2B5EF4-FFF2-40B4-BE49-F238E27FC236}">
                <a16:creationId xmlns:a16="http://schemas.microsoft.com/office/drawing/2014/main" id="{B653BCC8-24E5-4EA2-8C54-918B77B895D1}"/>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7" name="Group 116">
            <a:extLst>
              <a:ext uri="{FF2B5EF4-FFF2-40B4-BE49-F238E27FC236}">
                <a16:creationId xmlns:a16="http://schemas.microsoft.com/office/drawing/2014/main" id="{4EBE0294-6690-4531-A38E-754B3A14174D}"/>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8" name="Freeform: Shape 117">
              <a:extLst>
                <a:ext uri="{FF2B5EF4-FFF2-40B4-BE49-F238E27FC236}">
                  <a16:creationId xmlns:a16="http://schemas.microsoft.com/office/drawing/2014/main" id="{14B8984B-E24D-4E57-8BCB-CAAB317B8E05}"/>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9" name="Freeform: Shape 118">
              <a:extLst>
                <a:ext uri="{FF2B5EF4-FFF2-40B4-BE49-F238E27FC236}">
                  <a16:creationId xmlns:a16="http://schemas.microsoft.com/office/drawing/2014/main" id="{2713547F-6BC5-4091-A5A6-F35E32F6A2EB}"/>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xdr:from>
      <xdr:col>9</xdr:col>
      <xdr:colOff>561975</xdr:colOff>
      <xdr:row>20</xdr:row>
      <xdr:rowOff>142875</xdr:rowOff>
    </xdr:from>
    <xdr:to>
      <xdr:col>14</xdr:col>
      <xdr:colOff>251100</xdr:colOff>
      <xdr:row>29</xdr:row>
      <xdr:rowOff>76200</xdr:rowOff>
    </xdr:to>
    <xdr:graphicFrame macro="">
      <xdr:nvGraphicFramePr>
        <xdr:cNvPr id="120" name="Chart 119">
          <a:extLst>
            <a:ext uri="{FF2B5EF4-FFF2-40B4-BE49-F238E27FC236}">
              <a16:creationId xmlns:a16="http://schemas.microsoft.com/office/drawing/2014/main" id="{940293F8-52E5-470F-BF12-25CD4D36D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11</xdr:col>
      <xdr:colOff>400048</xdr:colOff>
      <xdr:row>14</xdr:row>
      <xdr:rowOff>171449</xdr:rowOff>
    </xdr:from>
    <xdr:to>
      <xdr:col>19</xdr:col>
      <xdr:colOff>390524</xdr:colOff>
      <xdr:row>18</xdr:row>
      <xdr:rowOff>104774</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AE441B1E-27CE-4957-89B0-65ED912645D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572248" y="2714624"/>
              <a:ext cx="4953001"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9</xdr:col>
      <xdr:colOff>542925</xdr:colOff>
      <xdr:row>29</xdr:row>
      <xdr:rowOff>104776</xdr:rowOff>
    </xdr:from>
    <xdr:to>
      <xdr:col>14</xdr:col>
      <xdr:colOff>219075</xdr:colOff>
      <xdr:row>32</xdr:row>
      <xdr:rowOff>0</xdr:rowOff>
    </xdr:to>
    <mc:AlternateContent xmlns:mc="http://schemas.openxmlformats.org/markup-compatibility/2006" xmlns:a14="http://schemas.microsoft.com/office/drawing/2010/main">
      <mc:Choice Requires="a14">
        <xdr:graphicFrame macro="">
          <xdr:nvGraphicFramePr>
            <xdr:cNvPr id="7" name="Year 1">
              <a:extLst>
                <a:ext uri="{FF2B5EF4-FFF2-40B4-BE49-F238E27FC236}">
                  <a16:creationId xmlns:a16="http://schemas.microsoft.com/office/drawing/2014/main" id="{F240E64A-E8CB-4F8E-8BDC-D8A6D01BB34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495925" y="5505451"/>
              <a:ext cx="2724150" cy="466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14</xdr:col>
      <xdr:colOff>342900</xdr:colOff>
      <xdr:row>29</xdr:row>
      <xdr:rowOff>104776</xdr:rowOff>
    </xdr:from>
    <xdr:to>
      <xdr:col>19</xdr:col>
      <xdr:colOff>381000</xdr:colOff>
      <xdr:row>31</xdr:row>
      <xdr:rowOff>161925</xdr:rowOff>
    </xdr:to>
    <mc:AlternateContent xmlns:mc="http://schemas.openxmlformats.org/markup-compatibility/2006" xmlns:a14="http://schemas.microsoft.com/office/drawing/2010/main">
      <mc:Choice Requires="a14">
        <xdr:graphicFrame macro="">
          <xdr:nvGraphicFramePr>
            <xdr:cNvPr id="11" name="Year 2">
              <a:extLst>
                <a:ext uri="{FF2B5EF4-FFF2-40B4-BE49-F238E27FC236}">
                  <a16:creationId xmlns:a16="http://schemas.microsoft.com/office/drawing/2014/main" id="{8E421A14-5CA0-491A-BBBE-02E1324BD6F5}"/>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8343900" y="5505451"/>
              <a:ext cx="3171825" cy="438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123825</xdr:colOff>
      <xdr:row>3</xdr:row>
      <xdr:rowOff>171450</xdr:rowOff>
    </xdr:from>
    <xdr:to>
      <xdr:col>19</xdr:col>
      <xdr:colOff>333375</xdr:colOff>
      <xdr:row>14</xdr:row>
      <xdr:rowOff>180975</xdr:rowOff>
    </xdr:to>
    <xdr:sp macro="" textlink="">
      <xdr:nvSpPr>
        <xdr:cNvPr id="13" name="Rectangle 12">
          <a:hlinkClick xmlns:r="http://schemas.openxmlformats.org/officeDocument/2006/relationships" r:id="rId25"/>
          <a:extLst>
            <a:ext uri="{FF2B5EF4-FFF2-40B4-BE49-F238E27FC236}">
              <a16:creationId xmlns:a16="http://schemas.microsoft.com/office/drawing/2014/main" id="{7B814DF0-2067-4BD1-92EA-F0D48CA15BCF}"/>
            </a:ext>
          </a:extLst>
        </xdr:cNvPr>
        <xdr:cNvSpPr/>
      </xdr:nvSpPr>
      <xdr:spPr>
        <a:xfrm>
          <a:off x="6296025" y="619125"/>
          <a:ext cx="5172075" cy="21050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58037</xdr:colOff>
      <xdr:row>0</xdr:row>
      <xdr:rowOff>38100</xdr:rowOff>
    </xdr:from>
    <xdr:to>
      <xdr:col>13</xdr:col>
      <xdr:colOff>161333</xdr:colOff>
      <xdr:row>1</xdr:row>
      <xdr:rowOff>81707</xdr:rowOff>
    </xdr:to>
    <xdr:sp macro="[0]!aqua" textlink="">
      <xdr:nvSpPr>
        <xdr:cNvPr id="127" name="Oval 126">
          <a:extLst>
            <a:ext uri="{FF2B5EF4-FFF2-40B4-BE49-F238E27FC236}">
              <a16:creationId xmlns:a16="http://schemas.microsoft.com/office/drawing/2014/main" id="{8A35C680-6A82-4325-B151-02B24E12C922}"/>
            </a:ext>
          </a:extLst>
        </xdr:cNvPr>
        <xdr:cNvSpPr/>
      </xdr:nvSpPr>
      <xdr:spPr>
        <a:xfrm>
          <a:off x="7449437" y="38100"/>
          <a:ext cx="103296" cy="110282"/>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13</xdr:col>
      <xdr:colOff>58037</xdr:colOff>
      <xdr:row>1</xdr:row>
      <xdr:rowOff>108132</xdr:rowOff>
    </xdr:from>
    <xdr:to>
      <xdr:col>13</xdr:col>
      <xdr:colOff>161333</xdr:colOff>
      <xdr:row>2</xdr:row>
      <xdr:rowOff>27914</xdr:rowOff>
    </xdr:to>
    <xdr:sp macro="[0]!purple" textlink="">
      <xdr:nvSpPr>
        <xdr:cNvPr id="128" name="Oval 127">
          <a:extLst>
            <a:ext uri="{FF2B5EF4-FFF2-40B4-BE49-F238E27FC236}">
              <a16:creationId xmlns:a16="http://schemas.microsoft.com/office/drawing/2014/main" id="{8102F3AF-3B76-40BC-807E-7A935BCB3386}"/>
            </a:ext>
          </a:extLst>
        </xdr:cNvPr>
        <xdr:cNvSpPr/>
      </xdr:nvSpPr>
      <xdr:spPr>
        <a:xfrm>
          <a:off x="7449437" y="174807"/>
          <a:ext cx="103296" cy="110282"/>
        </a:xfrm>
        <a:prstGeom prst="ellipse">
          <a:avLst/>
        </a:prstGeom>
        <a:solidFill>
          <a:schemeClr val="accent6"/>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13</xdr:col>
      <xdr:colOff>58037</xdr:colOff>
      <xdr:row>2</xdr:row>
      <xdr:rowOff>54338</xdr:rowOff>
    </xdr:from>
    <xdr:to>
      <xdr:col>13</xdr:col>
      <xdr:colOff>161333</xdr:colOff>
      <xdr:row>2</xdr:row>
      <xdr:rowOff>164620</xdr:rowOff>
    </xdr:to>
    <xdr:sp macro="[0]!green" textlink="">
      <xdr:nvSpPr>
        <xdr:cNvPr id="129" name="Oval 128">
          <a:extLst>
            <a:ext uri="{FF2B5EF4-FFF2-40B4-BE49-F238E27FC236}">
              <a16:creationId xmlns:a16="http://schemas.microsoft.com/office/drawing/2014/main" id="{3DF92438-893B-47A0-BA5D-561C0153B939}"/>
            </a:ext>
          </a:extLst>
        </xdr:cNvPr>
        <xdr:cNvSpPr/>
      </xdr:nvSpPr>
      <xdr:spPr>
        <a:xfrm>
          <a:off x="7449437" y="311513"/>
          <a:ext cx="103296" cy="110282"/>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285750</xdr:colOff>
      <xdr:row>0</xdr:row>
      <xdr:rowOff>46311</xdr:rowOff>
    </xdr:from>
    <xdr:to>
      <xdr:col>13</xdr:col>
      <xdr:colOff>20471</xdr:colOff>
      <xdr:row>2</xdr:row>
      <xdr:rowOff>156409</xdr:rowOff>
    </xdr:to>
    <xdr:pic macro="[0]!Refresh">
      <xdr:nvPicPr>
        <xdr:cNvPr id="130" name="Graphic 129" descr="Repeat">
          <a:extLst>
            <a:ext uri="{FF2B5EF4-FFF2-40B4-BE49-F238E27FC236}">
              <a16:creationId xmlns:a16="http://schemas.microsoft.com/office/drawing/2014/main" id="{E22946AB-AB3F-4FB8-A138-B30809CF6042}"/>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067550" y="46311"/>
          <a:ext cx="344321" cy="367273"/>
        </a:xfrm>
        <a:prstGeom prst="rect">
          <a:avLst/>
        </a:prstGeom>
      </xdr:spPr>
    </xdr:pic>
    <xdr:clientData/>
  </xdr:twoCellAnchor>
  <xdr:twoCellAnchor>
    <xdr:from>
      <xdr:col>1</xdr:col>
      <xdr:colOff>0</xdr:colOff>
      <xdr:row>33</xdr:row>
      <xdr:rowOff>0</xdr:rowOff>
    </xdr:from>
    <xdr:to>
      <xdr:col>12</xdr:col>
      <xdr:colOff>197893</xdr:colOff>
      <xdr:row>35</xdr:row>
      <xdr:rowOff>69964</xdr:rowOff>
    </xdr:to>
    <xdr:sp macro="" textlink="'Renewable Energy'!P1">
      <xdr:nvSpPr>
        <xdr:cNvPr id="4" name="Rectangle: Rounded Corners 3">
          <a:extLst>
            <a:ext uri="{FF2B5EF4-FFF2-40B4-BE49-F238E27FC236}">
              <a16:creationId xmlns:a16="http://schemas.microsoft.com/office/drawing/2014/main" id="{8F3AD014-29C4-419E-836B-21AB44E36415}"/>
            </a:ext>
          </a:extLst>
        </xdr:cNvPr>
        <xdr:cNvSpPr/>
      </xdr:nvSpPr>
      <xdr:spPr>
        <a:xfrm>
          <a:off x="82550" y="5962650"/>
          <a:ext cx="7252743" cy="438264"/>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0</xdr:col>
      <xdr:colOff>64554</xdr:colOff>
      <xdr:row>55</xdr:row>
      <xdr:rowOff>164535</xdr:rowOff>
    </xdr:from>
    <xdr:to>
      <xdr:col>14</xdr:col>
      <xdr:colOff>279950</xdr:colOff>
      <xdr:row>65</xdr:row>
      <xdr:rowOff>102356</xdr:rowOff>
    </xdr:to>
    <xdr:sp macro="" textlink="">
      <xdr:nvSpPr>
        <xdr:cNvPr id="8" name="Rectangle: Rounded Corners 7">
          <a:extLst>
            <a:ext uri="{FF2B5EF4-FFF2-40B4-BE49-F238E27FC236}">
              <a16:creationId xmlns:a16="http://schemas.microsoft.com/office/drawing/2014/main" id="{0BE68EFA-057B-4D91-B066-FD1F32BE75C8}"/>
            </a:ext>
          </a:extLst>
        </xdr:cNvPr>
        <xdr:cNvSpPr/>
      </xdr:nvSpPr>
      <xdr:spPr>
        <a:xfrm>
          <a:off x="64554" y="10178485"/>
          <a:ext cx="8635496" cy="1779321"/>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0</xdr:col>
      <xdr:colOff>59773</xdr:colOff>
      <xdr:row>35</xdr:row>
      <xdr:rowOff>76484</xdr:rowOff>
    </xdr:from>
    <xdr:to>
      <xdr:col>14</xdr:col>
      <xdr:colOff>279950</xdr:colOff>
      <xdr:row>55</xdr:row>
      <xdr:rowOff>90498</xdr:rowOff>
    </xdr:to>
    <xdr:sp macro="" textlink="">
      <xdr:nvSpPr>
        <xdr:cNvPr id="9" name="Rectangle: Rounded Corners 8">
          <a:extLst>
            <a:ext uri="{FF2B5EF4-FFF2-40B4-BE49-F238E27FC236}">
              <a16:creationId xmlns:a16="http://schemas.microsoft.com/office/drawing/2014/main" id="{1BA4E6A4-4FDD-4AFC-BDF3-19C3D9ADCF1F}"/>
            </a:ext>
          </a:extLst>
        </xdr:cNvPr>
        <xdr:cNvSpPr/>
      </xdr:nvSpPr>
      <xdr:spPr>
        <a:xfrm>
          <a:off x="59773" y="6407434"/>
          <a:ext cx="8640277" cy="3697014"/>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14</xdr:col>
      <xdr:colOff>344442</xdr:colOff>
      <xdr:row>35</xdr:row>
      <xdr:rowOff>76484</xdr:rowOff>
    </xdr:from>
    <xdr:to>
      <xdr:col>18</xdr:col>
      <xdr:colOff>511942</xdr:colOff>
      <xdr:row>65</xdr:row>
      <xdr:rowOff>102356</xdr:rowOff>
    </xdr:to>
    <xdr:sp macro="" textlink="">
      <xdr:nvSpPr>
        <xdr:cNvPr id="10" name="Rectangle: Rounded Corners 9">
          <a:extLst>
            <a:ext uri="{FF2B5EF4-FFF2-40B4-BE49-F238E27FC236}">
              <a16:creationId xmlns:a16="http://schemas.microsoft.com/office/drawing/2014/main" id="{6F6B67C8-FB6C-4875-B6F1-C78A3F2D7337}"/>
            </a:ext>
          </a:extLst>
        </xdr:cNvPr>
        <xdr:cNvSpPr/>
      </xdr:nvSpPr>
      <xdr:spPr>
        <a:xfrm>
          <a:off x="8764542" y="6407434"/>
          <a:ext cx="2732900" cy="5550372"/>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36000</xdr:colOff>
      <xdr:row>56</xdr:row>
      <xdr:rowOff>5744</xdr:rowOff>
    </xdr:from>
    <xdr:to>
      <xdr:col>3</xdr:col>
      <xdr:colOff>546244</xdr:colOff>
      <xdr:row>57</xdr:row>
      <xdr:rowOff>114034</xdr:rowOff>
    </xdr:to>
    <xdr:grpSp>
      <xdr:nvGrpSpPr>
        <xdr:cNvPr id="12" name="Group 11">
          <a:extLst>
            <a:ext uri="{FF2B5EF4-FFF2-40B4-BE49-F238E27FC236}">
              <a16:creationId xmlns:a16="http://schemas.microsoft.com/office/drawing/2014/main" id="{F13D8D5C-BBD2-4369-A0A7-A6E8ABC7CCA5}"/>
            </a:ext>
          </a:extLst>
        </xdr:cNvPr>
        <xdr:cNvGrpSpPr/>
      </xdr:nvGrpSpPr>
      <xdr:grpSpPr>
        <a:xfrm>
          <a:off x="118550" y="10203844"/>
          <a:ext cx="1792944" cy="292440"/>
          <a:chOff x="133846" y="624650"/>
          <a:chExt cx="1806268" cy="285846"/>
        </a:xfrm>
      </xdr:grpSpPr>
      <xdr:sp macro="" textlink="">
        <xdr:nvSpPr>
          <xdr:cNvPr id="14" name="Rectangle: Rounded Corners 13">
            <a:extLst>
              <a:ext uri="{FF2B5EF4-FFF2-40B4-BE49-F238E27FC236}">
                <a16:creationId xmlns:a16="http://schemas.microsoft.com/office/drawing/2014/main" id="{D008FC48-B992-7123-29FE-563113D8DD03}"/>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5" name="TextBox 14">
            <a:extLst>
              <a:ext uri="{FF2B5EF4-FFF2-40B4-BE49-F238E27FC236}">
                <a16:creationId xmlns:a16="http://schemas.microsoft.com/office/drawing/2014/main" id="{9F9CF398-67BE-7914-869B-C3B9F4D6BAA4}"/>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16" name="Graphic 15" descr="High voltage">
            <a:extLst>
              <a:ext uri="{FF2B5EF4-FFF2-40B4-BE49-F238E27FC236}">
                <a16:creationId xmlns:a16="http://schemas.microsoft.com/office/drawing/2014/main" id="{AA8F8259-5C57-BAA5-D62F-6B2925D3F5E6}"/>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164876" y="664149"/>
            <a:ext cx="210029" cy="212612"/>
          </a:xfrm>
          <a:prstGeom prst="rect">
            <a:avLst/>
          </a:prstGeom>
        </xdr:spPr>
      </xdr:pic>
    </xdr:grpSp>
    <xdr:clientData/>
  </xdr:twoCellAnchor>
  <xdr:twoCellAnchor>
    <xdr:from>
      <xdr:col>14</xdr:col>
      <xdr:colOff>437617</xdr:colOff>
      <xdr:row>35</xdr:row>
      <xdr:rowOff>124631</xdr:rowOff>
    </xdr:from>
    <xdr:to>
      <xdr:col>17</xdr:col>
      <xdr:colOff>302984</xdr:colOff>
      <xdr:row>37</xdr:row>
      <xdr:rowOff>43919</xdr:rowOff>
    </xdr:to>
    <xdr:grpSp>
      <xdr:nvGrpSpPr>
        <xdr:cNvPr id="17" name="Group 16">
          <a:extLst>
            <a:ext uri="{FF2B5EF4-FFF2-40B4-BE49-F238E27FC236}">
              <a16:creationId xmlns:a16="http://schemas.microsoft.com/office/drawing/2014/main" id="{C35259F8-3883-48A5-9F79-6DF51BA48B82}"/>
            </a:ext>
          </a:extLst>
        </xdr:cNvPr>
        <xdr:cNvGrpSpPr/>
      </xdr:nvGrpSpPr>
      <xdr:grpSpPr>
        <a:xfrm>
          <a:off x="8857717" y="6455581"/>
          <a:ext cx="1789417" cy="287588"/>
          <a:chOff x="133846" y="624650"/>
          <a:chExt cx="1616230" cy="285846"/>
        </a:xfrm>
      </xdr:grpSpPr>
      <xdr:sp macro="" textlink="">
        <xdr:nvSpPr>
          <xdr:cNvPr id="18" name="Rectangle: Rounded Corners 17">
            <a:extLst>
              <a:ext uri="{FF2B5EF4-FFF2-40B4-BE49-F238E27FC236}">
                <a16:creationId xmlns:a16="http://schemas.microsoft.com/office/drawing/2014/main" id="{8B2E3CE0-39CB-E729-982E-506BC08CBCCD}"/>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9" name="TextBox 18">
            <a:extLst>
              <a:ext uri="{FF2B5EF4-FFF2-40B4-BE49-F238E27FC236}">
                <a16:creationId xmlns:a16="http://schemas.microsoft.com/office/drawing/2014/main" id="{9F73D0C7-B784-F3CC-F2B1-ABED5AA62F42}"/>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20" name="Graphic 19" descr="Statistics">
            <a:extLst>
              <a:ext uri="{FF2B5EF4-FFF2-40B4-BE49-F238E27FC236}">
                <a16:creationId xmlns:a16="http://schemas.microsoft.com/office/drawing/2014/main" id="{32EE5253-1107-0ECA-B9D0-DEABBF743C0F}"/>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76148" y="664149"/>
            <a:ext cx="187486" cy="212612"/>
          </a:xfrm>
          <a:prstGeom prst="rect">
            <a:avLst/>
          </a:prstGeom>
        </xdr:spPr>
      </xdr:pic>
    </xdr:grpSp>
    <xdr:clientData/>
  </xdr:twoCellAnchor>
  <xdr:twoCellAnchor editAs="oneCell">
    <xdr:from>
      <xdr:col>1</xdr:col>
      <xdr:colOff>31328</xdr:colOff>
      <xdr:row>44</xdr:row>
      <xdr:rowOff>48309</xdr:rowOff>
    </xdr:from>
    <xdr:to>
      <xdr:col>3</xdr:col>
      <xdr:colOff>165693</xdr:colOff>
      <xdr:row>55</xdr:row>
      <xdr:rowOff>71636</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8AB9D343-B8A6-4BAF-BF6E-71348796CF8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3878" y="8036609"/>
              <a:ext cx="1417065" cy="20489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55</xdr:row>
      <xdr:rowOff>181326</xdr:rowOff>
    </xdr:from>
    <xdr:to>
      <xdr:col>7</xdr:col>
      <xdr:colOff>448645</xdr:colOff>
      <xdr:row>65</xdr:row>
      <xdr:rowOff>149465</xdr:rowOff>
    </xdr:to>
    <xdr:graphicFrame macro="">
      <xdr:nvGraphicFramePr>
        <xdr:cNvPr id="22" name="Chart 21">
          <a:extLst>
            <a:ext uri="{FF2B5EF4-FFF2-40B4-BE49-F238E27FC236}">
              <a16:creationId xmlns:a16="http://schemas.microsoft.com/office/drawing/2014/main" id="{E27019DB-C12F-4B29-95FC-D7726C603E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7</xdr:col>
      <xdr:colOff>503214</xdr:colOff>
      <xdr:row>55</xdr:row>
      <xdr:rowOff>166444</xdr:rowOff>
    </xdr:from>
    <xdr:to>
      <xdr:col>14</xdr:col>
      <xdr:colOff>296222</xdr:colOff>
      <xdr:row>65</xdr:row>
      <xdr:rowOff>134583</xdr:rowOff>
    </xdr:to>
    <xdr:graphicFrame macro="">
      <xdr:nvGraphicFramePr>
        <xdr:cNvPr id="23" name="Chart 22">
          <a:extLst>
            <a:ext uri="{FF2B5EF4-FFF2-40B4-BE49-F238E27FC236}">
              <a16:creationId xmlns:a16="http://schemas.microsoft.com/office/drawing/2014/main" id="{78762B3E-B5BE-45D4-AC27-EB7EED801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xdr:col>
      <xdr:colOff>234132</xdr:colOff>
      <xdr:row>32</xdr:row>
      <xdr:rowOff>136489</xdr:rowOff>
    </xdr:from>
    <xdr:to>
      <xdr:col>14</xdr:col>
      <xdr:colOff>281440</xdr:colOff>
      <xdr:row>35</xdr:row>
      <xdr:rowOff>22303</xdr:rowOff>
    </xdr:to>
    <xdr:sp macro="" textlink="">
      <xdr:nvSpPr>
        <xdr:cNvPr id="24" name="Rectangle: Rounded Corners 23">
          <a:extLst>
            <a:ext uri="{FF2B5EF4-FFF2-40B4-BE49-F238E27FC236}">
              <a16:creationId xmlns:a16="http://schemas.microsoft.com/office/drawing/2014/main" id="{5F421FC3-7771-435A-9928-D0BF90AACEEE}"/>
            </a:ext>
          </a:extLst>
        </xdr:cNvPr>
        <xdr:cNvSpPr/>
      </xdr:nvSpPr>
      <xdr:spPr>
        <a:xfrm>
          <a:off x="7371532" y="5914989"/>
          <a:ext cx="1330008" cy="438264"/>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352398</xdr:colOff>
      <xdr:row>32</xdr:row>
      <xdr:rowOff>136489</xdr:rowOff>
    </xdr:from>
    <xdr:to>
      <xdr:col>16</xdr:col>
      <xdr:colOff>399705</xdr:colOff>
      <xdr:row>35</xdr:row>
      <xdr:rowOff>22303</xdr:rowOff>
    </xdr:to>
    <xdr:sp macro="" textlink="">
      <xdr:nvSpPr>
        <xdr:cNvPr id="25" name="Rectangle: Rounded Corners 24">
          <a:extLst>
            <a:ext uri="{FF2B5EF4-FFF2-40B4-BE49-F238E27FC236}">
              <a16:creationId xmlns:a16="http://schemas.microsoft.com/office/drawing/2014/main" id="{1152DF03-1E91-401F-944E-E90BCF4DB1B2}"/>
            </a:ext>
          </a:extLst>
        </xdr:cNvPr>
        <xdr:cNvSpPr/>
      </xdr:nvSpPr>
      <xdr:spPr>
        <a:xfrm>
          <a:off x="8772498" y="5914989"/>
          <a:ext cx="1330007" cy="438264"/>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470663</xdr:colOff>
      <xdr:row>32</xdr:row>
      <xdr:rowOff>136489</xdr:rowOff>
    </xdr:from>
    <xdr:to>
      <xdr:col>18</xdr:col>
      <xdr:colOff>517971</xdr:colOff>
      <xdr:row>35</xdr:row>
      <xdr:rowOff>22303</xdr:rowOff>
    </xdr:to>
    <xdr:sp macro="" textlink="">
      <xdr:nvSpPr>
        <xdr:cNvPr id="26" name="Rectangle: Rounded Corners 25">
          <a:extLst>
            <a:ext uri="{FF2B5EF4-FFF2-40B4-BE49-F238E27FC236}">
              <a16:creationId xmlns:a16="http://schemas.microsoft.com/office/drawing/2014/main" id="{C95DED97-E0CB-492D-AE9C-A1952659E006}"/>
            </a:ext>
          </a:extLst>
        </xdr:cNvPr>
        <xdr:cNvSpPr/>
      </xdr:nvSpPr>
      <xdr:spPr>
        <a:xfrm>
          <a:off x="10173463" y="5914989"/>
          <a:ext cx="1330008" cy="438264"/>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253734</xdr:colOff>
      <xdr:row>32</xdr:row>
      <xdr:rowOff>114300</xdr:rowOff>
    </xdr:from>
    <xdr:to>
      <xdr:col>13</xdr:col>
      <xdr:colOff>636123</xdr:colOff>
      <xdr:row>34</xdr:row>
      <xdr:rowOff>171784</xdr:rowOff>
    </xdr:to>
    <xdr:grpSp>
      <xdr:nvGrpSpPr>
        <xdr:cNvPr id="27" name="Group 26">
          <a:extLst>
            <a:ext uri="{FF2B5EF4-FFF2-40B4-BE49-F238E27FC236}">
              <a16:creationId xmlns:a16="http://schemas.microsoft.com/office/drawing/2014/main" id="{7C38EF5D-D03E-4711-9165-5E2D7B4BBE20}"/>
            </a:ext>
          </a:extLst>
        </xdr:cNvPr>
        <xdr:cNvGrpSpPr/>
      </xdr:nvGrpSpPr>
      <xdr:grpSpPr>
        <a:xfrm>
          <a:off x="7391134" y="5892800"/>
          <a:ext cx="1023739" cy="425784"/>
          <a:chOff x="7500938" y="61715"/>
          <a:chExt cx="1039393" cy="415210"/>
        </a:xfrm>
      </xdr:grpSpPr>
      <xdr:sp macro="" textlink="'Renewable Energy'!M6">
        <xdr:nvSpPr>
          <xdr:cNvPr id="28" name="TextBox 27">
            <a:extLst>
              <a:ext uri="{FF2B5EF4-FFF2-40B4-BE49-F238E27FC236}">
                <a16:creationId xmlns:a16="http://schemas.microsoft.com/office/drawing/2014/main" id="{15D73D50-5678-1F7B-F2F7-C48776AE2F14}"/>
              </a:ext>
            </a:extLst>
          </xdr:cNvPr>
          <xdr:cNvSpPr txBox="1"/>
        </xdr:nvSpPr>
        <xdr:spPr>
          <a:xfrm>
            <a:off x="779416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29" name="TextBox 28">
            <a:extLst>
              <a:ext uri="{FF2B5EF4-FFF2-40B4-BE49-F238E27FC236}">
                <a16:creationId xmlns:a16="http://schemas.microsoft.com/office/drawing/2014/main" id="{D6A6799D-5E30-FB83-E88F-3996DA001C8F}"/>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30" name="Graphic 29" descr="Water">
            <a:extLst>
              <a:ext uri="{FF2B5EF4-FFF2-40B4-BE49-F238E27FC236}">
                <a16:creationId xmlns:a16="http://schemas.microsoft.com/office/drawing/2014/main" id="{528C0C62-AE49-2D99-52DE-AC9ED37D2C08}"/>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7500938" y="114101"/>
            <a:ext cx="180000" cy="180000"/>
          </a:xfrm>
          <a:prstGeom prst="rect">
            <a:avLst/>
          </a:prstGeom>
        </xdr:spPr>
      </xdr:pic>
    </xdr:grpSp>
    <xdr:clientData/>
  </xdr:twoCellAnchor>
  <xdr:twoCellAnchor>
    <xdr:from>
      <xdr:col>14</xdr:col>
      <xdr:colOff>400185</xdr:colOff>
      <xdr:row>32</xdr:row>
      <xdr:rowOff>114300</xdr:rowOff>
    </xdr:from>
    <xdr:to>
      <xdr:col>16</xdr:col>
      <xdr:colOff>110858</xdr:colOff>
      <xdr:row>34</xdr:row>
      <xdr:rowOff>171784</xdr:rowOff>
    </xdr:to>
    <xdr:grpSp>
      <xdr:nvGrpSpPr>
        <xdr:cNvPr id="31" name="Group 30">
          <a:extLst>
            <a:ext uri="{FF2B5EF4-FFF2-40B4-BE49-F238E27FC236}">
              <a16:creationId xmlns:a16="http://schemas.microsoft.com/office/drawing/2014/main" id="{1A040870-A58F-44A7-9862-CECBA44681EE}"/>
            </a:ext>
          </a:extLst>
        </xdr:cNvPr>
        <xdr:cNvGrpSpPr/>
      </xdr:nvGrpSpPr>
      <xdr:grpSpPr>
        <a:xfrm>
          <a:off x="8820285" y="5892800"/>
          <a:ext cx="993373" cy="425784"/>
          <a:chOff x="8945743" y="61715"/>
          <a:chExt cx="1009028" cy="415210"/>
        </a:xfrm>
      </xdr:grpSpPr>
      <xdr:sp macro="" textlink="'Renewable Energy'!N6">
        <xdr:nvSpPr>
          <xdr:cNvPr id="32" name="TextBox 31">
            <a:extLst>
              <a:ext uri="{FF2B5EF4-FFF2-40B4-BE49-F238E27FC236}">
                <a16:creationId xmlns:a16="http://schemas.microsoft.com/office/drawing/2014/main" id="{E8F1DF48-8BA3-3F0C-92B4-419EC8850B76}"/>
              </a:ext>
            </a:extLst>
          </xdr:cNvPr>
          <xdr:cNvSpPr txBox="1"/>
        </xdr:nvSpPr>
        <xdr:spPr>
          <a:xfrm>
            <a:off x="921078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33" name="TextBox 32">
            <a:extLst>
              <a:ext uri="{FF2B5EF4-FFF2-40B4-BE49-F238E27FC236}">
                <a16:creationId xmlns:a16="http://schemas.microsoft.com/office/drawing/2014/main" id="{53180977-10B5-9BB5-AD9E-C2AFAE192034}"/>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34" name="Graphic 33" descr="Sun">
            <a:extLst>
              <a:ext uri="{FF2B5EF4-FFF2-40B4-BE49-F238E27FC236}">
                <a16:creationId xmlns:a16="http://schemas.microsoft.com/office/drawing/2014/main" id="{70B9D5DB-6CBF-9C9D-EF36-9CF80D1EFA1A}"/>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8945743" y="115273"/>
            <a:ext cx="180000" cy="180000"/>
          </a:xfrm>
          <a:prstGeom prst="rect">
            <a:avLst/>
          </a:prstGeom>
        </xdr:spPr>
      </xdr:pic>
    </xdr:grpSp>
    <xdr:clientData/>
  </xdr:twoCellAnchor>
  <xdr:twoCellAnchor>
    <xdr:from>
      <xdr:col>16</xdr:col>
      <xdr:colOff>519486</xdr:colOff>
      <xdr:row>32</xdr:row>
      <xdr:rowOff>114300</xdr:rowOff>
    </xdr:from>
    <xdr:to>
      <xdr:col>18</xdr:col>
      <xdr:colOff>236401</xdr:colOff>
      <xdr:row>34</xdr:row>
      <xdr:rowOff>171784</xdr:rowOff>
    </xdr:to>
    <xdr:grpSp>
      <xdr:nvGrpSpPr>
        <xdr:cNvPr id="35" name="Group 34">
          <a:extLst>
            <a:ext uri="{FF2B5EF4-FFF2-40B4-BE49-F238E27FC236}">
              <a16:creationId xmlns:a16="http://schemas.microsoft.com/office/drawing/2014/main" id="{6DFEB261-6119-44A0-90A3-35CF45D99D7D}"/>
            </a:ext>
          </a:extLst>
        </xdr:cNvPr>
        <xdr:cNvGrpSpPr/>
      </xdr:nvGrpSpPr>
      <xdr:grpSpPr>
        <a:xfrm>
          <a:off x="10222286" y="5892800"/>
          <a:ext cx="999615" cy="425784"/>
          <a:chOff x="10363399" y="61715"/>
          <a:chExt cx="1015269" cy="415210"/>
        </a:xfrm>
      </xdr:grpSpPr>
      <xdr:sp macro="" textlink="'Renewable Energy'!O6">
        <xdr:nvSpPr>
          <xdr:cNvPr id="36" name="TextBox 35">
            <a:extLst>
              <a:ext uri="{FF2B5EF4-FFF2-40B4-BE49-F238E27FC236}">
                <a16:creationId xmlns:a16="http://schemas.microsoft.com/office/drawing/2014/main" id="{1F4D3A7C-D1B5-4BA2-FAD6-CCDADF32141B}"/>
              </a:ext>
            </a:extLst>
          </xdr:cNvPr>
          <xdr:cNvSpPr txBox="1"/>
        </xdr:nvSpPr>
        <xdr:spPr>
          <a:xfrm>
            <a:off x="1062740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66" name="TextBox 65">
            <a:extLst>
              <a:ext uri="{FF2B5EF4-FFF2-40B4-BE49-F238E27FC236}">
                <a16:creationId xmlns:a16="http://schemas.microsoft.com/office/drawing/2014/main" id="{B52C8A31-D92D-5514-1CFB-D8A82FF9BB7B}"/>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67" name="Graphic 66" descr="Wind Turbines">
            <a:extLst>
              <a:ext uri="{FF2B5EF4-FFF2-40B4-BE49-F238E27FC236}">
                <a16:creationId xmlns:a16="http://schemas.microsoft.com/office/drawing/2014/main" id="{72831883-EFBD-FD1F-1D1C-7EC853555CBA}"/>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0363399" y="114101"/>
            <a:ext cx="180000" cy="180000"/>
          </a:xfrm>
          <a:prstGeom prst="rect">
            <a:avLst/>
          </a:prstGeom>
        </xdr:spPr>
      </xdr:pic>
    </xdr:grpSp>
    <xdr:clientData/>
  </xdr:twoCellAnchor>
  <xdr:twoCellAnchor>
    <xdr:from>
      <xdr:col>1</xdr:col>
      <xdr:colOff>31793</xdr:colOff>
      <xdr:row>35</xdr:row>
      <xdr:rowOff>145827</xdr:rowOff>
    </xdr:from>
    <xdr:to>
      <xdr:col>3</xdr:col>
      <xdr:colOff>528783</xdr:colOff>
      <xdr:row>37</xdr:row>
      <xdr:rowOff>67496</xdr:rowOff>
    </xdr:to>
    <xdr:sp macro="" textlink="">
      <xdr:nvSpPr>
        <xdr:cNvPr id="68" name="Rectangle: Rounded Corners 67">
          <a:extLst>
            <a:ext uri="{FF2B5EF4-FFF2-40B4-BE49-F238E27FC236}">
              <a16:creationId xmlns:a16="http://schemas.microsoft.com/office/drawing/2014/main" id="{D098EA92-A207-4259-BEF6-6F6E5A0D88BC}"/>
            </a:ext>
          </a:extLst>
        </xdr:cNvPr>
        <xdr:cNvSpPr/>
      </xdr:nvSpPr>
      <xdr:spPr>
        <a:xfrm>
          <a:off x="114343" y="6476777"/>
          <a:ext cx="1779690" cy="28996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62674</xdr:colOff>
      <xdr:row>36</xdr:row>
      <xdr:rowOff>1076</xdr:rowOff>
    </xdr:from>
    <xdr:to>
      <xdr:col>1</xdr:col>
      <xdr:colOff>272986</xdr:colOff>
      <xdr:row>37</xdr:row>
      <xdr:rowOff>33847</xdr:rowOff>
    </xdr:to>
    <xdr:pic>
      <xdr:nvPicPr>
        <xdr:cNvPr id="72" name="Graphic 71" descr="Recycle sign">
          <a:extLst>
            <a:ext uri="{FF2B5EF4-FFF2-40B4-BE49-F238E27FC236}">
              <a16:creationId xmlns:a16="http://schemas.microsoft.com/office/drawing/2014/main" id="{9F1B942E-888D-4B9D-8733-95D069E74A9A}"/>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145224" y="6516176"/>
          <a:ext cx="210312" cy="216921"/>
        </a:xfrm>
        <a:prstGeom prst="rect">
          <a:avLst/>
        </a:prstGeom>
      </xdr:spPr>
    </xdr:pic>
    <xdr:clientData/>
  </xdr:twoCellAnchor>
  <xdr:twoCellAnchor>
    <xdr:from>
      <xdr:col>14</xdr:col>
      <xdr:colOff>547046</xdr:colOff>
      <xdr:row>38</xdr:row>
      <xdr:rowOff>73708</xdr:rowOff>
    </xdr:from>
    <xdr:to>
      <xdr:col>17</xdr:col>
      <xdr:colOff>240394</xdr:colOff>
      <xdr:row>61</xdr:row>
      <xdr:rowOff>32075</xdr:rowOff>
    </xdr:to>
    <xdr:grpSp>
      <xdr:nvGrpSpPr>
        <xdr:cNvPr id="73" name="Group 72">
          <a:extLst>
            <a:ext uri="{FF2B5EF4-FFF2-40B4-BE49-F238E27FC236}">
              <a16:creationId xmlns:a16="http://schemas.microsoft.com/office/drawing/2014/main" id="{23E2534A-CE3B-4958-8737-6CD596A936D9}"/>
            </a:ext>
          </a:extLst>
        </xdr:cNvPr>
        <xdr:cNvGrpSpPr/>
      </xdr:nvGrpSpPr>
      <xdr:grpSpPr>
        <a:xfrm>
          <a:off x="8967146" y="6957108"/>
          <a:ext cx="1617398" cy="4193817"/>
          <a:chOff x="8943709" y="1147630"/>
          <a:chExt cx="1586707" cy="4234387"/>
        </a:xfrm>
      </xdr:grpSpPr>
      <xdr:sp macro="" textlink="'Small Multiples'!$A$5">
        <xdr:nvSpPr>
          <xdr:cNvPr id="74" name="TextBox 73">
            <a:extLst>
              <a:ext uri="{FF2B5EF4-FFF2-40B4-BE49-F238E27FC236}">
                <a16:creationId xmlns:a16="http://schemas.microsoft.com/office/drawing/2014/main" id="{37F4E441-F36B-07B5-4780-2E572E32AA67}"/>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76" name="TextBox 75">
            <a:extLst>
              <a:ext uri="{FF2B5EF4-FFF2-40B4-BE49-F238E27FC236}">
                <a16:creationId xmlns:a16="http://schemas.microsoft.com/office/drawing/2014/main" id="{A085052D-80ED-3913-9CEC-4A1F3075F97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77" name="TextBox 76">
            <a:extLst>
              <a:ext uri="{FF2B5EF4-FFF2-40B4-BE49-F238E27FC236}">
                <a16:creationId xmlns:a16="http://schemas.microsoft.com/office/drawing/2014/main" id="{97384EC9-DD71-0E71-FBD5-4CA21B1D5E0E}"/>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78" name="TextBox 77">
            <a:extLst>
              <a:ext uri="{FF2B5EF4-FFF2-40B4-BE49-F238E27FC236}">
                <a16:creationId xmlns:a16="http://schemas.microsoft.com/office/drawing/2014/main" id="{9F3577B4-C4E4-0911-5A68-46B8FC7738EC}"/>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79" name="TextBox 78">
            <a:extLst>
              <a:ext uri="{FF2B5EF4-FFF2-40B4-BE49-F238E27FC236}">
                <a16:creationId xmlns:a16="http://schemas.microsoft.com/office/drawing/2014/main" id="{910A7DB1-38CD-FDAD-49A0-06E97A7C73BA}"/>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422295</xdr:colOff>
      <xdr:row>35</xdr:row>
      <xdr:rowOff>62595</xdr:rowOff>
    </xdr:from>
    <xdr:to>
      <xdr:col>14</xdr:col>
      <xdr:colOff>281934</xdr:colOff>
      <xdr:row>60</xdr:row>
      <xdr:rowOff>27097</xdr:rowOff>
    </xdr:to>
    <xdr:graphicFrame macro="">
      <xdr:nvGraphicFramePr>
        <xdr:cNvPr id="80" name="Chart 79">
          <a:extLst>
            <a:ext uri="{FF2B5EF4-FFF2-40B4-BE49-F238E27FC236}">
              <a16:creationId xmlns:a16="http://schemas.microsoft.com/office/drawing/2014/main" id="{DF194659-44C8-4C13-A529-F73C7F5AD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oneCell">
    <xdr:from>
      <xdr:col>11</xdr:col>
      <xdr:colOff>404172</xdr:colOff>
      <xdr:row>32</xdr:row>
      <xdr:rowOff>154892</xdr:rowOff>
    </xdr:from>
    <xdr:to>
      <xdr:col>12</xdr:col>
      <xdr:colOff>119295</xdr:colOff>
      <xdr:row>34</xdr:row>
      <xdr:rowOff>153646</xdr:rowOff>
    </xdr:to>
    <xdr:pic>
      <xdr:nvPicPr>
        <xdr:cNvPr id="81" name="Graphic 80" descr="Back">
          <a:hlinkClick xmlns:r="http://schemas.openxmlformats.org/officeDocument/2006/relationships" r:id="rId43"/>
          <a:extLst>
            <a:ext uri="{FF2B5EF4-FFF2-40B4-BE49-F238E27FC236}">
              <a16:creationId xmlns:a16="http://schemas.microsoft.com/office/drawing/2014/main" id="{97D20203-9BED-4DF5-BE56-5CAC0E18621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6900222" y="5933392"/>
          <a:ext cx="356473" cy="3670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417578</xdr:colOff>
          <xdr:row>39</xdr:row>
          <xdr:rowOff>72340</xdr:rowOff>
        </xdr:from>
        <xdr:to>
          <xdr:col>18</xdr:col>
          <xdr:colOff>437686</xdr:colOff>
          <xdr:row>64</xdr:row>
          <xdr:rowOff>6017</xdr:rowOff>
        </xdr:to>
        <xdr:pic>
          <xdr:nvPicPr>
            <xdr:cNvPr id="92" name="Picture 91">
              <a:extLst>
                <a:ext uri="{FF2B5EF4-FFF2-40B4-BE49-F238E27FC236}">
                  <a16:creationId xmlns:a16="http://schemas.microsoft.com/office/drawing/2014/main" id="{4DC4BF38-EEEA-4146-BFBA-D38EB6ED084A}"/>
                </a:ext>
              </a:extLst>
            </xdr:cNvPr>
            <xdr:cNvPicPr>
              <a:picLocks noChangeAspect="1" noChangeArrowheads="1"/>
              <a:extLst>
                <a:ext uri="{84589F7E-364E-4C9E-8A38-B11213B215E9}">
                  <a14:cameraTool cellRange="'Small Multiples'!$W$5:$W$9" spid="_x0000_s1027"/>
                </a:ext>
              </a:extLst>
            </xdr:cNvPicPr>
          </xdr:nvPicPr>
          <xdr:blipFill>
            <a:blip xmlns:r="http://schemas.openxmlformats.org/officeDocument/2006/relationships" r:embed="rId46"/>
            <a:srcRect/>
            <a:stretch>
              <a:fillRect/>
            </a:stretch>
          </xdr:blipFill>
          <xdr:spPr bwMode="auto">
            <a:xfrm>
              <a:off x="9479028" y="7139890"/>
              <a:ext cx="1944158" cy="45374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1509719</xdr:colOff>
      <xdr:row>13</xdr:row>
      <xdr:rowOff>52386</xdr:rowOff>
    </xdr:from>
    <xdr:to>
      <xdr:col>2</xdr:col>
      <xdr:colOff>123825</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12197" y="2536033"/>
          <a:ext cx="295276" cy="280981"/>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206375</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238125</xdr:colOff>
      <xdr:row>2</xdr:row>
      <xdr:rowOff>161925</xdr:rowOff>
    </xdr:from>
    <xdr:to>
      <xdr:col>20</xdr:col>
      <xdr:colOff>333375</xdr:colOff>
      <xdr:row>25</xdr:row>
      <xdr:rowOff>57151</xdr:rowOff>
    </xdr:to>
    <xdr:graphicFrame macro="">
      <xdr:nvGraphicFramePr>
        <xdr:cNvPr id="3" name="Chart 2">
          <a:extLst>
            <a:ext uri="{FF2B5EF4-FFF2-40B4-BE49-F238E27FC236}">
              <a16:creationId xmlns:a16="http://schemas.microsoft.com/office/drawing/2014/main" id="{717060EA-7682-43C8-972C-8A6D446DA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5</xdr:row>
      <xdr:rowOff>0</xdr:rowOff>
    </xdr:from>
    <xdr:to>
      <xdr:col>5</xdr:col>
      <xdr:colOff>363662</xdr:colOff>
      <xdr:row>10</xdr:row>
      <xdr:rowOff>97522</xdr:rowOff>
    </xdr:to>
    <xdr:graphicFrame macro="">
      <xdr:nvGraphicFramePr>
        <xdr:cNvPr id="2" name="Chart 1">
          <a:extLst>
            <a:ext uri="{FF2B5EF4-FFF2-40B4-BE49-F238E27FC236}">
              <a16:creationId xmlns:a16="http://schemas.microsoft.com/office/drawing/2014/main" id="{A678EDEC-C4BB-40F7-9FB4-2CC408778C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3</xdr:row>
      <xdr:rowOff>0</xdr:rowOff>
    </xdr:from>
    <xdr:to>
      <xdr:col>7</xdr:col>
      <xdr:colOff>363662</xdr:colOff>
      <xdr:row>8</xdr:row>
      <xdr:rowOff>97522</xdr:rowOff>
    </xdr:to>
    <xdr:graphicFrame macro="">
      <xdr:nvGraphicFramePr>
        <xdr:cNvPr id="2" name="Chart 1">
          <a:extLst>
            <a:ext uri="{FF2B5EF4-FFF2-40B4-BE49-F238E27FC236}">
              <a16:creationId xmlns:a16="http://schemas.microsoft.com/office/drawing/2014/main" id="{4AC400C4-ED52-4C98-9EDE-DC8351BB7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566737</xdr:colOff>
      <xdr:row>13</xdr:row>
      <xdr:rowOff>142875</xdr:rowOff>
    </xdr:from>
    <xdr:to>
      <xdr:col>4</xdr:col>
      <xdr:colOff>295275</xdr:colOff>
      <xdr:row>20</xdr:row>
      <xdr:rowOff>141748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66737" y="2536825"/>
          <a:ext cx="2801938" cy="128792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4</xdr:col>
      <xdr:colOff>198120</xdr:colOff>
      <xdr:row>8</xdr:row>
      <xdr:rowOff>4763</xdr:rowOff>
    </xdr:from>
    <xdr:to>
      <xdr:col>4</xdr:col>
      <xdr:colOff>666749</xdr:colOff>
      <xdr:row>9</xdr:row>
      <xdr:rowOff>123826</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3271520" y="1477963"/>
          <a:ext cx="468629" cy="30321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304799</xdr:colOff>
      <xdr:row>2</xdr:row>
      <xdr:rowOff>61913</xdr:rowOff>
    </xdr:from>
    <xdr:to>
      <xdr:col>17</xdr:col>
      <xdr:colOff>428625</xdr:colOff>
      <xdr:row>6</xdr:row>
      <xdr:rowOff>19050</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098958331" createdVersion="6" refreshedVersion="7"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102546295" createdVersion="6" refreshedVersion="7"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103125002" createdVersion="6" refreshedVersion="7"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0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103472226" createdVersion="6" refreshedVersion="7"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2"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1">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6"/>
    </i>
    <i>
      <x v="21"/>
    </i>
    <i>
      <x v="122"/>
    </i>
    <i>
      <x v="133"/>
    </i>
    <i>
      <x v="180"/>
    </i>
    <i t="grand">
      <x/>
    </i>
  </rowItems>
  <colFields count="1">
    <field x="-2"/>
  </colFields>
  <colItems count="3">
    <i>
      <x/>
    </i>
    <i i="1">
      <x v="1"/>
    </i>
    <i i="2">
      <x v="2"/>
    </i>
  </colItems>
  <pageFields count="1">
    <pageField fld="10" hier="-1"/>
  </pageFields>
  <dataFields count="3">
    <dataField name="Sum of Amount (USD million)" fld="8" baseField="0" baseItem="0" numFmtId="1"/>
    <dataField name="Sum of Bottom" fld="11" baseField="0" baseItem="0" numFmtId="1"/>
    <dataField name="Sum of Top" fld="12" baseField="0" baseItem="0"/>
  </dataFields>
  <chartFormats count="6">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30" format="8" series="1">
      <pivotArea type="data" outline="0" fieldPosition="0">
        <references count="1">
          <reference field="4294967294" count="1" selected="0">
            <x v="0"/>
          </reference>
        </references>
      </pivotArea>
    </chartFormat>
    <chartFormat chart="30" format="9" series="1">
      <pivotArea type="data" outline="0" fieldPosition="0">
        <references count="1">
          <reference field="4294967294" count="1" selected="0">
            <x v="1"/>
          </reference>
        </references>
      </pivotArea>
    </chartFormat>
    <chartFormat chart="30"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0" applyNumberFormats="0" applyBorderFormats="0" applyFontFormats="0" applyPatternFormats="0" applyAlignmentFormats="0" applyWidthHeightFormats="1" dataCaption="Values" updatedVersion="8" minRefreshableVersion="3" showDrill="0" useAutoFormatting="1" rowGrandTotals="0" itemPrintTitles="1" createdVersion="6" indent="0" compact="0" compactData="0" multipleFieldFilters="0" chartFormat="8">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8">
    <chartFormat chart="7" format="37" series="1">
      <pivotArea type="data" outline="0" fieldPosition="0">
        <references count="2">
          <reference field="4294967294" count="1" selected="0">
            <x v="0"/>
          </reference>
          <reference field="4" count="1" selected="0">
            <x v="3"/>
          </reference>
        </references>
      </pivotArea>
    </chartFormat>
    <chartFormat chart="7" format="38" series="1">
      <pivotArea type="data" outline="0" fieldPosition="0">
        <references count="2">
          <reference field="4294967294" count="1" selected="0">
            <x v="0"/>
          </reference>
          <reference field="4" count="1" selected="0">
            <x v="8"/>
          </reference>
        </references>
      </pivotArea>
    </chartFormat>
    <chartFormat chart="7" format="39" series="1">
      <pivotArea type="data" outline="0" fieldPosition="0">
        <references count="2">
          <reference field="4294967294" count="1" selected="0">
            <x v="0"/>
          </reference>
          <reference field="4" count="1" selected="0">
            <x v="9"/>
          </reference>
        </references>
      </pivotArea>
    </chartFormat>
    <chartFormat chart="7" format="40" series="1">
      <pivotArea type="data" outline="0" fieldPosition="0">
        <references count="2">
          <reference field="4294967294" count="1" selected="0">
            <x v="0"/>
          </reference>
          <reference field="4" count="1" selected="0">
            <x v="10"/>
          </reference>
        </references>
      </pivotArea>
    </chartFormat>
    <chartFormat chart="7" format="41" series="1">
      <pivotArea type="data" outline="0" fieldPosition="0">
        <references count="2">
          <reference field="4294967294" count="1" selected="0">
            <x v="0"/>
          </reference>
          <reference field="4" count="1" selected="0">
            <x v="1"/>
          </reference>
        </references>
      </pivotArea>
    </chartFormat>
    <chartFormat chart="7" format="42" series="1">
      <pivotArea type="data" outline="0" fieldPosition="0">
        <references count="2">
          <reference field="4294967294" count="1" selected="0">
            <x v="0"/>
          </reference>
          <reference field="4" count="1" selected="0">
            <x v="5"/>
          </reference>
        </references>
      </pivotArea>
    </chartFormat>
    <chartFormat chart="7" format="43" series="1">
      <pivotArea type="data" outline="0" fieldPosition="0">
        <references count="2">
          <reference field="4294967294" count="1" selected="0">
            <x v="0"/>
          </reference>
          <reference field="4" count="1" selected="0">
            <x v="6"/>
          </reference>
        </references>
      </pivotArea>
    </chartFormat>
    <chartFormat chart="7" format="44" series="1">
      <pivotArea type="data" outline="0" fieldPosition="0">
        <references count="2">
          <reference field="4294967294" count="1" selected="0">
            <x v="0"/>
          </reference>
          <reference field="4" count="1" selected="0">
            <x v="7"/>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7">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8" format="54" series="1">
      <pivotArea type="data" outline="0" fieldPosition="0">
        <references count="1">
          <reference field="4294967294" count="1" selected="0">
            <x v="0"/>
          </reference>
        </references>
      </pivotArea>
    </chartFormat>
    <chartFormat chart="38" format="55">
      <pivotArea type="data" outline="0" fieldPosition="0">
        <references count="2">
          <reference field="4294967294" count="1" selected="0">
            <x v="0"/>
          </reference>
          <reference field="3" count="1" selected="0">
            <x v="0"/>
          </reference>
        </references>
      </pivotArea>
    </chartFormat>
    <chartFormat chart="3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2">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6">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10" format="63" series="1">
      <pivotArea type="data" outline="0" fieldPosition="0">
        <references count="1">
          <reference field="4294967294" count="1" selected="0">
            <x v="0"/>
          </reference>
        </references>
      </pivotArea>
    </chartFormat>
    <chartFormat chart="10" format="64">
      <pivotArea type="data" outline="0" fieldPosition="0">
        <references count="2">
          <reference field="4294967294" count="1" selected="0">
            <x v="0"/>
          </reference>
          <reference field="3" count="1" selected="0">
            <x v="0"/>
          </reference>
        </references>
      </pivotArea>
    </chartFormat>
    <chartFormat chart="10" format="6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1">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1">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9" format="63" series="1">
      <pivotArea type="data" outline="0" fieldPosition="0">
        <references count="1">
          <reference field="4294967294" count="1" selected="0">
            <x v="0"/>
          </reference>
        </references>
      </pivotArea>
    </chartFormat>
    <chartFormat chart="19" format="64">
      <pivotArea type="data" outline="0" fieldPosition="0">
        <references count="2">
          <reference field="4294967294" count="1" selected="0">
            <x v="0"/>
          </reference>
          <reference field="3" count="1" selected="0">
            <x v="0"/>
          </reference>
        </references>
      </pivotArea>
    </chartFormat>
    <chartFormat chart="19" format="6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3"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9">
  <location ref="A3:F5" firstHeaderRow="1" firstDataRow="2" firstDataCol="1" rowPageCount="1" colPageCount="1"/>
  <pivotFields count="3">
    <pivotField axis="axisPage" multipleItemSelectionAllowed="1" showAll="0">
      <items count="8">
        <item m="1" x="6"/>
        <item x="0"/>
        <item x="1"/>
        <item x="2"/>
        <item x="3"/>
        <item x="4"/>
        <item x="5"/>
        <item t="default"/>
      </items>
    </pivotField>
    <pivotField axis="axisCol" showAll="0">
      <items count="6">
        <item x="1"/>
        <item x="0"/>
        <item x="2"/>
        <item x="3"/>
        <item x="4"/>
        <item t="default"/>
      </items>
    </pivotField>
    <pivotField dataField="1" showAll="0"/>
  </pivotFields>
  <rowItems count="1">
    <i/>
  </rowItems>
  <colFields count="1">
    <field x="1"/>
  </colFields>
  <colItems count="5">
    <i>
      <x/>
    </i>
    <i>
      <x v="1"/>
    </i>
    <i>
      <x v="2"/>
    </i>
    <i>
      <x v="3"/>
    </i>
    <i>
      <x v="4"/>
    </i>
  </colItems>
  <pageFields count="1">
    <pageField fld="0" hier="-1"/>
  </pageFields>
  <dataFields count="1">
    <dataField name="Sum of Jobs" fld="2" baseField="0" baseItem="0"/>
  </dataField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8" format="12" series="1">
      <pivotArea type="data" outline="0" fieldPosition="0">
        <references count="2">
          <reference field="4294967294" count="1" selected="0">
            <x v="0"/>
          </reference>
          <reference field="1" count="1" selected="0">
            <x v="0"/>
          </reference>
        </references>
      </pivotArea>
    </chartFormat>
    <chartFormat chart="18" format="13" series="1">
      <pivotArea type="data" outline="0" fieldPosition="0">
        <references count="2">
          <reference field="4294967294" count="1" selected="0">
            <x v="0"/>
          </reference>
          <reference field="1" count="1" selected="0">
            <x v="1"/>
          </reference>
        </references>
      </pivotArea>
    </chartFormat>
    <chartFormat chart="18" format="14" series="1">
      <pivotArea type="data" outline="0" fieldPosition="0">
        <references count="2">
          <reference field="4294967294" count="1" selected="0">
            <x v="0"/>
          </reference>
          <reference field="1" count="1" selected="0">
            <x v="2"/>
          </reference>
        </references>
      </pivotArea>
    </chartFormat>
    <chartFormat chart="18" format="15" series="1">
      <pivotArea type="data" outline="0" fieldPosition="0">
        <references count="2">
          <reference field="4294967294" count="1" selected="0">
            <x v="0"/>
          </reference>
          <reference field="1" count="1" selected="0">
            <x v="3"/>
          </reference>
        </references>
      </pivotArea>
    </chartFormat>
    <chartFormat chart="18" format="16" series="1">
      <pivotArea type="data" outline="0" fieldPosition="0">
        <references count="2">
          <reference field="4294967294" count="1" selected="0">
            <x v="0"/>
          </reference>
          <reference field="1" count="1" selected="0">
            <x v="4"/>
          </reference>
        </references>
      </pivotArea>
    </chartFormat>
    <chartFormat chart="18"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1"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2">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 chart="11" format="31" series="1">
      <pivotArea type="data" outline="0" fieldPosition="0">
        <references count="2">
          <reference field="4294967294" count="1" selected="0">
            <x v="0"/>
          </reference>
          <reference field="2" count="1" selected="0">
            <x v="0"/>
          </reference>
        </references>
      </pivotArea>
    </chartFormat>
    <chartFormat chart="11" format="32" series="1">
      <pivotArea type="data" outline="0" fieldPosition="0">
        <references count="2">
          <reference field="4294967294" count="1" selected="0">
            <x v="0"/>
          </reference>
          <reference field="2" count="1" selected="0">
            <x v="1"/>
          </reference>
        </references>
      </pivotArea>
    </chartFormat>
    <chartFormat chart="11" format="33" series="1">
      <pivotArea type="data" outline="0" fieldPosition="0">
        <references count="2">
          <reference field="4294967294" count="1" selected="0">
            <x v="0"/>
          </reference>
          <reference field="2" count="1" selected="0">
            <x v="2"/>
          </reference>
        </references>
      </pivotArea>
    </chartFormat>
    <chartFormat chart="11" format="34" series="1">
      <pivotArea type="data" outline="0" fieldPosition="0">
        <references count="2">
          <reference field="4294967294" count="1" selected="0">
            <x v="0"/>
          </reference>
          <reference field="2" count="1" selected="0">
            <x v="3"/>
          </reference>
        </references>
      </pivotArea>
    </chartFormat>
    <chartFormat chart="11" format="3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5" format="30" series="1">
      <pivotArea type="data" outline="0" fieldPosition="0">
        <references count="2">
          <reference field="4294967294" count="1" selected="0">
            <x v="0"/>
          </reference>
          <reference field="3" count="1" selected="0">
            <x v="0"/>
          </reference>
        </references>
      </pivotArea>
    </chartFormat>
    <chartFormat chart="5" format="3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1">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9" format="66" series="1">
      <pivotArea type="data" outline="0" fieldPosition="0">
        <references count="2">
          <reference field="4294967294" count="1" selected="0">
            <x v="0"/>
          </reference>
          <reference field="4" count="1" selected="0">
            <x v="9"/>
          </reference>
        </references>
      </pivotArea>
    </chartFormat>
    <chartFormat chart="9" format="67">
      <pivotArea type="data" outline="0" fieldPosition="0">
        <references count="3">
          <reference field="4294967294" count="1" selected="0">
            <x v="0"/>
          </reference>
          <reference field="4" count="1" selected="0">
            <x v="9"/>
          </reference>
          <reference field="6" count="1" selected="0">
            <x v="17"/>
          </reference>
        </references>
      </pivotArea>
    </chartFormat>
    <chartFormat chart="9" format="68" series="1">
      <pivotArea type="data" outline="0" fieldPosition="0">
        <references count="2">
          <reference field="4294967294" count="1" selected="0">
            <x v="0"/>
          </reference>
          <reference field="4" count="1" selected="0">
            <x v="2"/>
          </reference>
        </references>
      </pivotArea>
    </chartFormat>
    <chartFormat chart="9" format="69">
      <pivotArea type="data" outline="0" fieldPosition="0">
        <references count="3">
          <reference field="4294967294" count="1" selected="0">
            <x v="0"/>
          </reference>
          <reference field="4" count="1" selected="0">
            <x v="2"/>
          </reference>
          <reference field="6" count="1" selected="0">
            <x v="17"/>
          </reference>
        </references>
      </pivotArea>
    </chartFormat>
    <chartFormat chart="9" format="70" series="1">
      <pivotArea type="data" outline="0" fieldPosition="0">
        <references count="2">
          <reference field="4294967294" count="1" selected="0">
            <x v="0"/>
          </reference>
          <reference field="4" count="1" selected="0">
            <x v="10"/>
          </reference>
        </references>
      </pivotArea>
    </chartFormat>
    <chartFormat chart="9" format="71">
      <pivotArea type="data" outline="0" fieldPosition="0">
        <references count="3">
          <reference field="4294967294" count="1" selected="0">
            <x v="0"/>
          </reference>
          <reference field="4" count="1" selected="0">
            <x v="1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s="1"/>
        <i x="1" s="1"/>
        <i x="2" s="1"/>
        <i x="3" s="1"/>
        <i x="4" s="1"/>
        <i x="5" s="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 tabId="5" name="pvt_RE_Vs_N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8552FB6-9A4D-496D-B36A-478F4F52EE9A}" cache="Slicer_Year" caption="Year" columnCount="5" showCaption="0" style="V Dark" rowHeight="241300"/>
  <slicer name="Year 2" xr10:uid="{7D693BB3-0B19-4DC5-A286-BB145FC50759}" cache="Slicer_Year1" caption="Year" columnCount="6" showCaption="0" style="V Dark" rowHeight="241300"/>
  <slicer name="Region" xr10:uid="{FF1FC2FC-7A9E-4031-8E9F-08C4B7C39AA0}" cache="Slicer_Region1" caption="Region" columnCount="4" showCaption="0" style="V Dark" rowHeight="241300"/>
  <slicer name="Region 1" xr10:uid="{F6A689B8-65F7-4A66-831D-7E20D27DCE8D}" cache="Slicer_Region1" caption="Region" startItem="1" showCaption="0"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Custom 2">
      <a:dk1>
        <a:sysClr val="windowText" lastClr="000000"/>
      </a:dk1>
      <a:lt1>
        <a:sysClr val="window" lastClr="FFFFFF"/>
      </a:lt1>
      <a:dk2>
        <a:srgbClr val="242852"/>
      </a:dk2>
      <a:lt2>
        <a:srgbClr val="ACCBF9"/>
      </a:lt2>
      <a:accent1>
        <a:srgbClr val="4A66AC"/>
      </a:accent1>
      <a:accent2>
        <a:srgbClr val="629DD1"/>
      </a:accent2>
      <a:accent3>
        <a:srgbClr val="92D050"/>
      </a:accent3>
      <a:accent4>
        <a:srgbClr val="7F8FA9"/>
      </a:accent4>
      <a:accent5>
        <a:srgbClr val="FFC000"/>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http://resourceirena.irena.org/gateway/dashboard/" TargetMode="Externa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showGridLines="0" showRowColHeaders="0" topLeftCell="A47" zoomScaleNormal="100" zoomScalePageLayoutView="80" workbookViewId="0">
      <selection activeCell="J77" sqref="J77"/>
    </sheetView>
  </sheetViews>
  <sheetFormatPr defaultColWidth="9.1796875" defaultRowHeight="14.5" x14ac:dyDescent="0.35"/>
  <cols>
    <col min="1" max="1" width="1.1796875" style="18" customWidth="1"/>
    <col min="2" max="18" width="9.1796875" style="18" customWidth="1"/>
    <col min="19" max="19" width="10.453125" style="18" customWidth="1"/>
    <col min="20" max="16384" width="9.1796875" style="18"/>
  </cols>
  <sheetData>
    <row r="1" spans="2:18" ht="5.9" customHeight="1" x14ac:dyDescent="0.35"/>
    <row r="2" spans="2:18" x14ac:dyDescent="0.35">
      <c r="B2" s="19"/>
    </row>
    <row r="3" spans="2:18" x14ac:dyDescent="0.35">
      <c r="P3" s="18" t="s">
        <v>4662</v>
      </c>
      <c r="R3" s="18" t="s">
        <v>4663</v>
      </c>
    </row>
    <row r="7" spans="2:18" x14ac:dyDescent="0.35">
      <c r="D7" s="18" t="s">
        <v>4664</v>
      </c>
    </row>
    <row r="23" spans="4:17" x14ac:dyDescent="0.35">
      <c r="D23" s="18" t="s">
        <v>4661</v>
      </c>
      <c r="E23" s="20"/>
      <c r="L23" s="20" t="s">
        <v>4659</v>
      </c>
      <c r="Q23" s="18" t="s">
        <v>4660</v>
      </c>
    </row>
  </sheetData>
  <printOptions horizontalCentered="1"/>
  <pageMargins left="0.25" right="0.25" top="0.75" bottom="0.75" header="0.3" footer="0.3"/>
  <pageSetup paperSize="9" scale="84" orientation="landscape"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2" tint="-0.749992370372631"/>
  </sheetPr>
  <dimension ref="A1:Y21429"/>
  <sheetViews>
    <sheetView zoomScale="102" workbookViewId="0">
      <selection activeCell="M7" sqref="M7"/>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6" t="str">
        <f>"Renewable Energy Dashboard "&amp;L4</f>
        <v>Renewable Energy Dashboard 2019</v>
      </c>
      <c r="M1" s="16"/>
      <c r="N1" s="16"/>
      <c r="O1" s="16"/>
      <c r="P1" s="16" t="str">
        <f>"Renewable Energy Regional Focus "&amp;L4</f>
        <v>Renewable Energy Regional Focus 2019</v>
      </c>
      <c r="Q1" s="16"/>
      <c r="R1" s="16"/>
      <c r="S1" s="16"/>
      <c r="T1" s="16"/>
      <c r="U1" s="16"/>
    </row>
    <row r="2" spans="1:25" x14ac:dyDescent="0.35">
      <c r="Y2" s="3" t="s">
        <v>484</v>
      </c>
    </row>
    <row r="3" spans="1:25" x14ac:dyDescent="0.35">
      <c r="A3" s="2" t="s">
        <v>0</v>
      </c>
      <c r="B3" s="2" t="s">
        <v>1</v>
      </c>
      <c r="C3" s="2" t="s">
        <v>2</v>
      </c>
      <c r="D3" s="2" t="s">
        <v>3</v>
      </c>
      <c r="E3" s="2" t="s">
        <v>4</v>
      </c>
      <c r="F3" s="2" t="s">
        <v>5</v>
      </c>
      <c r="G3" s="2" t="s">
        <v>6</v>
      </c>
      <c r="H3" s="2" t="s">
        <v>7</v>
      </c>
      <c r="I3" s="2" t="s">
        <v>8</v>
      </c>
      <c r="L3" s="10"/>
      <c r="M3" s="11" t="s">
        <v>13</v>
      </c>
      <c r="N3" s="11" t="s">
        <v>15</v>
      </c>
      <c r="O3" s="11" t="s">
        <v>18</v>
      </c>
    </row>
    <row r="4" spans="1:25" x14ac:dyDescent="0.35">
      <c r="A4" t="s">
        <v>9</v>
      </c>
      <c r="B4" t="s">
        <v>10</v>
      </c>
      <c r="C4" t="s">
        <v>11</v>
      </c>
      <c r="D4" t="s">
        <v>482</v>
      </c>
      <c r="E4" t="s">
        <v>12</v>
      </c>
      <c r="F4" t="s">
        <v>12</v>
      </c>
      <c r="G4">
        <v>2000</v>
      </c>
      <c r="H4">
        <v>5630.01</v>
      </c>
      <c r="I4">
        <v>24954.17</v>
      </c>
      <c r="L4" s="10">
        <f>MAX(Year)</f>
        <v>2019</v>
      </c>
      <c r="M4" s="12" cm="1">
        <f t="array" ref="M4">SUMIFS(Capacity,Year,$L4,Tech,M$3)</f>
        <v>1189448.355</v>
      </c>
      <c r="N4" s="12" cm="1">
        <f t="array" ref="N4">SUMIFS(Capacity,Year,$L4,Tech,N$3)</f>
        <v>586433.93300000043</v>
      </c>
      <c r="O4" s="12" cm="1">
        <f t="array" ref="O4">SUMIFS(Capacity,Year,$L4,Tech,O$3)</f>
        <v>622704.30400000035</v>
      </c>
    </row>
    <row r="5" spans="1:25" x14ac:dyDescent="0.35">
      <c r="A5" t="s">
        <v>9</v>
      </c>
      <c r="B5" t="s">
        <v>10</v>
      </c>
      <c r="C5" t="s">
        <v>11</v>
      </c>
      <c r="D5" t="s">
        <v>482</v>
      </c>
      <c r="E5" t="s">
        <v>12</v>
      </c>
      <c r="F5" t="s">
        <v>12</v>
      </c>
      <c r="G5">
        <v>2001</v>
      </c>
      <c r="H5">
        <v>5626.5</v>
      </c>
      <c r="I5">
        <v>26187.5</v>
      </c>
      <c r="L5" s="10">
        <f>L4-1</f>
        <v>2018</v>
      </c>
      <c r="M5" s="12" cm="1">
        <f t="array" ref="M5">SUMIFS(Capacity,Year,$L5,Tech,M$3)</f>
        <v>1176969.1099999999</v>
      </c>
      <c r="N5" s="12" cm="1">
        <f t="array" ref="N5">SUMIFS(Capacity,Year,$L5,Tech,N$3)</f>
        <v>488752.13300000055</v>
      </c>
      <c r="O5" s="12" cm="1">
        <f t="array" ref="O5">SUMIFS(Capacity,Year,$L5,Tech,O$3)</f>
        <v>563819.9800000001</v>
      </c>
    </row>
    <row r="6" spans="1:25" x14ac:dyDescent="0.35">
      <c r="A6" t="s">
        <v>9</v>
      </c>
      <c r="B6" t="s">
        <v>10</v>
      </c>
      <c r="C6" t="s">
        <v>11</v>
      </c>
      <c r="D6" t="s">
        <v>482</v>
      </c>
      <c r="E6" t="s">
        <v>12</v>
      </c>
      <c r="F6" t="s">
        <v>12</v>
      </c>
      <c r="G6">
        <v>2002</v>
      </c>
      <c r="H6">
        <v>6062.01</v>
      </c>
      <c r="I6">
        <v>27345.3</v>
      </c>
      <c r="L6" s="10" t="s">
        <v>4657</v>
      </c>
      <c r="M6" s="14">
        <f>(M4-M5)/M4</f>
        <v>1.049162407728086E-2</v>
      </c>
      <c r="N6" s="14">
        <f t="shared" ref="N6:O6" si="0">(N4-N5)/N4</f>
        <v>0.16656914701421244</v>
      </c>
      <c r="O6" s="14">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3"/>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M11" sqref="M11"/>
    </sheetView>
  </sheetViews>
  <sheetFormatPr defaultRowHeight="14.5" x14ac:dyDescent="0.35"/>
  <cols>
    <col min="1" max="1" width="12.36328125" bestFit="1" customWidth="1"/>
    <col min="2" max="2" width="25.54296875" bestFit="1" customWidth="1"/>
    <col min="3" max="3" width="13.54296875" bestFit="1" customWidth="1"/>
    <col min="4" max="4" width="10.26953125" bestFit="1" customWidth="1"/>
    <col min="5" max="5" width="10.81640625" customWidth="1"/>
    <col min="6" max="20" width="11.81640625" bestFit="1" customWidth="1"/>
  </cols>
  <sheetData>
    <row r="1" spans="1:9" x14ac:dyDescent="0.35">
      <c r="A1" s="4" t="s">
        <v>6</v>
      </c>
      <c r="B1" t="s">
        <v>4899</v>
      </c>
    </row>
    <row r="3" spans="1:9" x14ac:dyDescent="0.35">
      <c r="A3" s="4" t="s">
        <v>485</v>
      </c>
      <c r="B3" t="s">
        <v>4642</v>
      </c>
      <c r="C3" t="s">
        <v>4897</v>
      </c>
      <c r="D3" t="s">
        <v>4898</v>
      </c>
      <c r="F3" s="15"/>
      <c r="G3" s="15"/>
      <c r="H3" s="15"/>
      <c r="I3" s="15"/>
    </row>
    <row r="4" spans="1:9" x14ac:dyDescent="0.35">
      <c r="A4" s="5" t="s">
        <v>452</v>
      </c>
      <c r="B4" s="7">
        <v>5720.8063826866564</v>
      </c>
      <c r="C4" s="7">
        <v>4920.8063826866564</v>
      </c>
      <c r="D4" s="21">
        <v>800</v>
      </c>
      <c r="F4" s="15"/>
      <c r="G4" s="15"/>
      <c r="H4" s="15"/>
      <c r="I4" s="15"/>
    </row>
    <row r="5" spans="1:9" x14ac:dyDescent="0.35">
      <c r="A5" s="5" t="s">
        <v>456</v>
      </c>
      <c r="B5" s="7">
        <v>13038.600475808398</v>
      </c>
      <c r="C5" s="7">
        <v>12238.600475808398</v>
      </c>
      <c r="D5" s="21">
        <v>800</v>
      </c>
      <c r="F5" s="15"/>
      <c r="G5" s="15"/>
      <c r="H5" s="15"/>
      <c r="I5" s="15"/>
    </row>
    <row r="6" spans="1:9" x14ac:dyDescent="0.35">
      <c r="A6" s="5" t="s">
        <v>105</v>
      </c>
      <c r="B6" s="7">
        <v>6019.5874000733065</v>
      </c>
      <c r="C6" s="7">
        <v>5219.5874000733065</v>
      </c>
      <c r="D6" s="21">
        <v>800</v>
      </c>
      <c r="F6" s="15"/>
      <c r="G6" s="15"/>
      <c r="H6" s="15"/>
      <c r="I6" s="15"/>
    </row>
    <row r="7" spans="1:9" x14ac:dyDescent="0.35">
      <c r="A7" s="5" t="s">
        <v>180</v>
      </c>
      <c r="B7" s="7">
        <v>7119.6622933040926</v>
      </c>
      <c r="C7" s="7">
        <v>6319.6622933040926</v>
      </c>
      <c r="D7" s="21">
        <v>800</v>
      </c>
      <c r="F7" s="15"/>
      <c r="G7" s="15"/>
      <c r="H7" s="15"/>
      <c r="I7" s="15"/>
    </row>
    <row r="8" spans="1:9" x14ac:dyDescent="0.35">
      <c r="A8" s="5" t="s">
        <v>4378</v>
      </c>
      <c r="B8" s="7">
        <v>6557.1123275587343</v>
      </c>
      <c r="C8" s="7">
        <v>5757.1123275587343</v>
      </c>
      <c r="D8" s="21">
        <v>800</v>
      </c>
      <c r="F8" s="15"/>
      <c r="G8" s="15"/>
      <c r="H8" s="15"/>
      <c r="I8" s="15"/>
    </row>
    <row r="9" spans="1:9" x14ac:dyDescent="0.35">
      <c r="A9" s="5" t="s">
        <v>486</v>
      </c>
      <c r="B9" s="7">
        <v>38455.768879431183</v>
      </c>
      <c r="C9" s="7">
        <v>37655.768879431154</v>
      </c>
      <c r="D9" s="21">
        <v>800</v>
      </c>
      <c r="F9" s="15"/>
      <c r="G9" s="15"/>
      <c r="H9" s="15"/>
      <c r="I9" s="15"/>
    </row>
    <row r="10" spans="1:9" x14ac:dyDescent="0.35">
      <c r="F10" s="15"/>
      <c r="G10" s="15"/>
      <c r="H10" s="15"/>
      <c r="I10" s="15"/>
    </row>
    <row r="11" spans="1:9" x14ac:dyDescent="0.35">
      <c r="F11" s="15"/>
      <c r="G11" s="15"/>
      <c r="H11" s="15"/>
      <c r="I11" s="15"/>
    </row>
    <row r="12" spans="1:9" x14ac:dyDescent="0.35">
      <c r="F12" s="15"/>
      <c r="G12" s="15"/>
      <c r="H12" s="15"/>
      <c r="I12" s="15"/>
    </row>
    <row r="13" spans="1:9" x14ac:dyDescent="0.35">
      <c r="F13" s="15"/>
      <c r="G13" s="15"/>
      <c r="H13" s="15"/>
      <c r="I13" s="15"/>
    </row>
    <row r="14" spans="1:9" x14ac:dyDescent="0.35">
      <c r="F14" s="15"/>
      <c r="G14" s="15"/>
      <c r="H14" s="15"/>
      <c r="I14" s="15"/>
    </row>
    <row r="15" spans="1:9" x14ac:dyDescent="0.35">
      <c r="F15" s="15"/>
      <c r="G15" s="15"/>
      <c r="H15" s="15"/>
      <c r="I15" s="15"/>
    </row>
    <row r="16" spans="1:9" x14ac:dyDescent="0.35">
      <c r="F16" s="15"/>
      <c r="G16" s="15"/>
      <c r="H16" s="15"/>
      <c r="I16" s="15"/>
    </row>
    <row r="17" spans="6:9" x14ac:dyDescent="0.35">
      <c r="F17" s="15"/>
      <c r="G17" s="15"/>
      <c r="H17" s="15"/>
      <c r="I17" s="15"/>
    </row>
    <row r="18" spans="6:9" x14ac:dyDescent="0.35">
      <c r="F18" s="15"/>
      <c r="G18" s="15"/>
      <c r="H18" s="15"/>
      <c r="I18" s="15"/>
    </row>
    <row r="19" spans="6:9" x14ac:dyDescent="0.35">
      <c r="F19" s="15"/>
      <c r="G19" s="15"/>
      <c r="H19" s="15"/>
      <c r="I19" s="15"/>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D15" sqref="D15"/>
    </sheetView>
  </sheetViews>
  <sheetFormatPr defaultRowHeight="14.5" x14ac:dyDescent="0.35"/>
  <cols>
    <col min="1" max="1" width="22.7265625" bestFit="1" customWidth="1"/>
    <col min="2" max="5" width="17.36328125" bestFit="1" customWidth="1"/>
    <col min="6" max="6" width="10.6328125" bestFit="1" customWidth="1"/>
    <col min="7" max="7" width="11.1796875" bestFit="1" customWidth="1"/>
    <col min="8" max="9" width="23.54296875" bestFit="1" customWidth="1"/>
    <col min="10" max="10" width="10" bestFit="1" customWidth="1"/>
    <col min="11" max="11" width="10.81640625" bestFit="1" customWidth="1"/>
    <col min="12" max="12" width="13.81640625" bestFit="1" customWidth="1"/>
    <col min="13" max="13" width="10" bestFit="1" customWidth="1"/>
    <col min="14" max="22" width="8.54296875" bestFit="1" customWidth="1"/>
    <col min="23" max="23" width="10" bestFit="1" customWidth="1"/>
  </cols>
  <sheetData>
    <row r="1" spans="1:8" x14ac:dyDescent="0.35">
      <c r="A1" s="4" t="s">
        <v>3</v>
      </c>
      <c r="B1" t="s">
        <v>483</v>
      </c>
    </row>
    <row r="3" spans="1:8" x14ac:dyDescent="0.35">
      <c r="A3" s="4" t="s">
        <v>4643</v>
      </c>
      <c r="B3" s="4" t="s">
        <v>4</v>
      </c>
    </row>
    <row r="4" spans="1:8" x14ac:dyDescent="0.35">
      <c r="A4" s="4" t="s">
        <v>6</v>
      </c>
      <c r="B4" t="s">
        <v>13</v>
      </c>
      <c r="C4" t="s">
        <v>15</v>
      </c>
      <c r="D4" t="s">
        <v>18</v>
      </c>
      <c r="E4" t="s">
        <v>4644</v>
      </c>
      <c r="F4" t="s">
        <v>486</v>
      </c>
    </row>
    <row r="5" spans="1:8" x14ac:dyDescent="0.35">
      <c r="A5">
        <v>2000</v>
      </c>
      <c r="B5" s="8">
        <v>697846.58799999976</v>
      </c>
      <c r="C5" s="8">
        <v>1227.4669999999996</v>
      </c>
      <c r="D5" s="8">
        <v>16926.653000000002</v>
      </c>
      <c r="E5" s="8">
        <v>37728.988000000005</v>
      </c>
      <c r="F5" s="8">
        <v>753729.69599999976</v>
      </c>
      <c r="H5" s="9"/>
    </row>
    <row r="6" spans="1:8" x14ac:dyDescent="0.35">
      <c r="A6">
        <v>2001</v>
      </c>
      <c r="B6" s="8">
        <v>709720.85499999998</v>
      </c>
      <c r="C6" s="8">
        <v>1339.0990000000002</v>
      </c>
      <c r="D6" s="8">
        <v>23963.135000000002</v>
      </c>
      <c r="E6" s="8">
        <v>39167.148999999998</v>
      </c>
      <c r="F6" s="8">
        <v>774190.23800000001</v>
      </c>
    </row>
    <row r="7" spans="1:8" x14ac:dyDescent="0.35">
      <c r="A7">
        <v>2002</v>
      </c>
      <c r="B7" s="8">
        <v>720855.25599999994</v>
      </c>
      <c r="C7" s="8">
        <v>1640.6459999999993</v>
      </c>
      <c r="D7" s="8">
        <v>30728.542000000001</v>
      </c>
      <c r="E7" s="8">
        <v>40874.578999999998</v>
      </c>
      <c r="F7" s="8">
        <v>794099.02299999993</v>
      </c>
    </row>
    <row r="8" spans="1:8" x14ac:dyDescent="0.35">
      <c r="A8">
        <v>2003</v>
      </c>
      <c r="B8" s="8">
        <v>741036.49899999995</v>
      </c>
      <c r="C8" s="8">
        <v>2355.672</v>
      </c>
      <c r="D8" s="8">
        <v>38666.955999999991</v>
      </c>
      <c r="E8" s="8">
        <v>43265.808000000005</v>
      </c>
      <c r="F8" s="8">
        <v>825324.93499999994</v>
      </c>
      <c r="H8" s="9"/>
    </row>
    <row r="9" spans="1:8" x14ac:dyDescent="0.35">
      <c r="A9">
        <v>2004</v>
      </c>
      <c r="B9" s="8">
        <v>761710.63499999978</v>
      </c>
      <c r="C9" s="8">
        <v>3442.0060000000003</v>
      </c>
      <c r="D9" s="8">
        <v>47681.801999999981</v>
      </c>
      <c r="E9" s="8">
        <v>46185.299000000006</v>
      </c>
      <c r="F9" s="8">
        <v>859019.74199999985</v>
      </c>
      <c r="H9" s="8"/>
    </row>
    <row r="10" spans="1:8" x14ac:dyDescent="0.35">
      <c r="A10">
        <v>2005</v>
      </c>
      <c r="B10" s="8">
        <v>783611.5279999997</v>
      </c>
      <c r="C10" s="8">
        <v>4935.9420000000009</v>
      </c>
      <c r="D10" s="8">
        <v>58404.534999999982</v>
      </c>
      <c r="E10" s="8">
        <v>51595.034</v>
      </c>
      <c r="F10" s="8">
        <v>898547.03899999976</v>
      </c>
    </row>
    <row r="11" spans="1:8" x14ac:dyDescent="0.35">
      <c r="A11">
        <v>2006</v>
      </c>
      <c r="B11" s="8">
        <v>804944.98699999996</v>
      </c>
      <c r="C11" s="8">
        <v>6498.907000000002</v>
      </c>
      <c r="D11" s="8">
        <v>73157.713000000018</v>
      </c>
      <c r="E11" s="8">
        <v>55762.357000000018</v>
      </c>
      <c r="F11" s="8">
        <v>940363.96399999992</v>
      </c>
    </row>
    <row r="12" spans="1:8" x14ac:dyDescent="0.35">
      <c r="A12">
        <v>2007</v>
      </c>
      <c r="B12" s="8">
        <v>831575.06099999999</v>
      </c>
      <c r="C12" s="8">
        <v>8975.1810000000023</v>
      </c>
      <c r="D12" s="8">
        <v>91541.979000000007</v>
      </c>
      <c r="E12" s="8">
        <v>59049.652000000009</v>
      </c>
      <c r="F12" s="8">
        <v>991141.87300000002</v>
      </c>
    </row>
    <row r="13" spans="1:8" x14ac:dyDescent="0.35">
      <c r="A13">
        <v>2008</v>
      </c>
      <c r="B13" s="8">
        <v>861034.69500000007</v>
      </c>
      <c r="C13" s="8">
        <v>15249.518000000007</v>
      </c>
      <c r="D13" s="8">
        <v>115555.48000000003</v>
      </c>
      <c r="E13" s="8">
        <v>63301.021999999997</v>
      </c>
      <c r="F13" s="8">
        <v>1055140.7150000001</v>
      </c>
    </row>
    <row r="14" spans="1:8" x14ac:dyDescent="0.35">
      <c r="A14">
        <v>2009</v>
      </c>
      <c r="B14" s="8">
        <v>890625.19400000002</v>
      </c>
      <c r="C14" s="8">
        <v>23581.820999999996</v>
      </c>
      <c r="D14" s="8">
        <v>150121.95300000001</v>
      </c>
      <c r="E14" s="8">
        <v>70905.002000000008</v>
      </c>
      <c r="F14" s="8">
        <v>1135233.9700000002</v>
      </c>
    </row>
    <row r="15" spans="1:8" x14ac:dyDescent="0.35">
      <c r="A15">
        <v>2010</v>
      </c>
      <c r="B15" s="8">
        <v>925077.08700000017</v>
      </c>
      <c r="C15" s="8">
        <v>41542.493999999992</v>
      </c>
      <c r="D15" s="8">
        <v>180849.66900000005</v>
      </c>
      <c r="E15" s="8">
        <v>75867.733000000007</v>
      </c>
      <c r="F15" s="8">
        <v>1223336.9830000002</v>
      </c>
    </row>
    <row r="16" spans="1:8" x14ac:dyDescent="0.35">
      <c r="A16">
        <v>2011</v>
      </c>
      <c r="B16" s="8">
        <v>952563.83799999999</v>
      </c>
      <c r="C16" s="8">
        <v>73734.213000000076</v>
      </c>
      <c r="D16" s="8">
        <v>220019.87</v>
      </c>
      <c r="E16" s="8">
        <v>82378.495999999985</v>
      </c>
      <c r="F16" s="8">
        <v>1328696.4170000001</v>
      </c>
    </row>
    <row r="17" spans="1:6" x14ac:dyDescent="0.35">
      <c r="A17">
        <v>2012</v>
      </c>
      <c r="B17" s="8">
        <v>982946.14499999979</v>
      </c>
      <c r="C17" s="8">
        <v>104077.73000000005</v>
      </c>
      <c r="D17" s="8">
        <v>266909.02</v>
      </c>
      <c r="E17" s="8">
        <v>87601.472999999984</v>
      </c>
      <c r="F17" s="8">
        <v>1441534.3679999998</v>
      </c>
    </row>
    <row r="18" spans="1:6" x14ac:dyDescent="0.35">
      <c r="A18">
        <v>2013</v>
      </c>
      <c r="B18" s="8">
        <v>1028654.0089999996</v>
      </c>
      <c r="C18" s="8">
        <v>139582.08200000005</v>
      </c>
      <c r="D18" s="8">
        <v>299920.03499999992</v>
      </c>
      <c r="E18" s="8">
        <v>95039.868999999992</v>
      </c>
      <c r="F18" s="8">
        <v>1563195.9949999994</v>
      </c>
    </row>
    <row r="19" spans="1:6" x14ac:dyDescent="0.35">
      <c r="A19">
        <v>2014</v>
      </c>
      <c r="B19" s="8">
        <v>1065798.7600000002</v>
      </c>
      <c r="C19" s="8">
        <v>176017.8520000001</v>
      </c>
      <c r="D19" s="8">
        <v>349300.20400000009</v>
      </c>
      <c r="E19" s="8">
        <v>101562.97499999996</v>
      </c>
      <c r="F19" s="8">
        <v>1692679.7910000004</v>
      </c>
    </row>
    <row r="20" spans="1:6" x14ac:dyDescent="0.35">
      <c r="A20">
        <v>2015</v>
      </c>
      <c r="B20" s="8">
        <v>1098642.6330000001</v>
      </c>
      <c r="C20" s="8">
        <v>221992.58800000002</v>
      </c>
      <c r="D20" s="8">
        <v>416275.96200000023</v>
      </c>
      <c r="E20" s="8">
        <v>109148.81100000003</v>
      </c>
      <c r="F20" s="8">
        <v>1846059.9940000004</v>
      </c>
    </row>
    <row r="21" spans="1:6" x14ac:dyDescent="0.35">
      <c r="A21">
        <v>2016</v>
      </c>
      <c r="B21" s="8">
        <v>1128526.7000000002</v>
      </c>
      <c r="C21" s="8">
        <v>295821.22300000023</v>
      </c>
      <c r="D21" s="8">
        <v>466826.63100000023</v>
      </c>
      <c r="E21" s="8">
        <v>117372.20899999999</v>
      </c>
      <c r="F21" s="8">
        <v>2008546.7630000007</v>
      </c>
    </row>
    <row r="22" spans="1:6" x14ac:dyDescent="0.35">
      <c r="A22">
        <v>2017</v>
      </c>
      <c r="B22" s="8">
        <v>1155689.1470000006</v>
      </c>
      <c r="C22" s="8">
        <v>388556.94099999999</v>
      </c>
      <c r="D22" s="8">
        <v>514401.65900000016</v>
      </c>
      <c r="E22" s="8">
        <v>123801.68900000007</v>
      </c>
      <c r="F22" s="8">
        <v>2182449.4360000007</v>
      </c>
    </row>
    <row r="23" spans="1:6" x14ac:dyDescent="0.35">
      <c r="A23">
        <v>2018</v>
      </c>
      <c r="B23" s="8">
        <v>1176969.1100000003</v>
      </c>
      <c r="C23" s="8">
        <v>488752.13300000026</v>
      </c>
      <c r="D23" s="8">
        <v>563819.9800000001</v>
      </c>
      <c r="E23" s="8">
        <v>131519.98800000004</v>
      </c>
      <c r="F23" s="8">
        <v>2361061.2110000006</v>
      </c>
    </row>
    <row r="24" spans="1:6" x14ac:dyDescent="0.35">
      <c r="A24">
        <v>2019</v>
      </c>
      <c r="B24" s="8">
        <v>1189448.3550000002</v>
      </c>
      <c r="C24" s="8">
        <v>586433.93299999984</v>
      </c>
      <c r="D24" s="8">
        <v>622704.30400000024</v>
      </c>
      <c r="E24" s="8">
        <v>138266.54399999999</v>
      </c>
      <c r="F24" s="8">
        <v>2536853.1359999999</v>
      </c>
    </row>
  </sheetData>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3" sqref="C3"/>
    </sheetView>
  </sheetViews>
  <sheetFormatPr defaultRowHeight="14.5" x14ac:dyDescent="0.35"/>
  <cols>
    <col min="1" max="1" width="39.90625" bestFit="1" customWidth="1"/>
    <col min="2" max="2" width="28.36328125" bestFit="1" customWidth="1"/>
    <col min="3" max="3" width="9.81640625" bestFit="1" customWidth="1"/>
    <col min="4" max="4" width="15.54296875" bestFit="1" customWidth="1"/>
    <col min="5" max="5" width="11.81640625" bestFit="1" customWidth="1"/>
  </cols>
  <sheetData>
    <row r="1" spans="1:5" x14ac:dyDescent="0.35">
      <c r="A1" s="4" t="s">
        <v>0</v>
      </c>
      <c r="B1" t="s">
        <v>4899</v>
      </c>
    </row>
    <row r="2" spans="1:5" x14ac:dyDescent="0.35">
      <c r="A2" s="4" t="s">
        <v>3</v>
      </c>
      <c r="B2" t="s">
        <v>483</v>
      </c>
    </row>
    <row r="4" spans="1:5" x14ac:dyDescent="0.35">
      <c r="A4" s="4" t="s">
        <v>485</v>
      </c>
      <c r="B4" t="s">
        <v>488</v>
      </c>
      <c r="D4" t="s">
        <v>1</v>
      </c>
      <c r="E4" t="s">
        <v>4658</v>
      </c>
    </row>
    <row r="5" spans="1:5" x14ac:dyDescent="0.35">
      <c r="A5" s="5" t="s">
        <v>142</v>
      </c>
      <c r="B5" s="8">
        <v>5058.3390000000027</v>
      </c>
      <c r="D5" t="str">
        <f>IF(A5=0,"",A5)</f>
        <v>Afghanistan</v>
      </c>
      <c r="E5">
        <f>IF(B5=0,"",B5)</f>
        <v>5058.3390000000027</v>
      </c>
    </row>
    <row r="6" spans="1:5" x14ac:dyDescent="0.35">
      <c r="A6" s="5" t="s">
        <v>285</v>
      </c>
      <c r="B6" s="8">
        <v>32795.399999999987</v>
      </c>
      <c r="D6" t="str">
        <f t="shared" ref="D6:D69" si="0">IF(A6=0,"",A6)</f>
        <v>Albania</v>
      </c>
      <c r="E6">
        <f t="shared" ref="E6:E69" si="1">IF(B6=0,"",B6)</f>
        <v>32795.399999999987</v>
      </c>
    </row>
    <row r="7" spans="1:5" x14ac:dyDescent="0.35">
      <c r="A7" s="5" t="s">
        <v>10</v>
      </c>
      <c r="B7" s="8">
        <v>6720.2999999999993</v>
      </c>
      <c r="D7" t="str">
        <f t="shared" si="0"/>
        <v>Algeria</v>
      </c>
      <c r="E7">
        <f t="shared" si="1"/>
        <v>6720.2999999999993</v>
      </c>
    </row>
    <row r="8" spans="1:5" x14ac:dyDescent="0.35">
      <c r="A8" s="5" t="s">
        <v>410</v>
      </c>
      <c r="B8" s="8">
        <v>27.798000000000005</v>
      </c>
      <c r="D8" t="str">
        <f t="shared" si="0"/>
        <v>American Samoa</v>
      </c>
      <c r="E8">
        <f t="shared" si="1"/>
        <v>27.798000000000005</v>
      </c>
    </row>
    <row r="9" spans="1:5" x14ac:dyDescent="0.35">
      <c r="A9" s="5" t="s">
        <v>287</v>
      </c>
      <c r="B9" s="8">
        <v>866.6160000000001</v>
      </c>
      <c r="D9" t="str">
        <f t="shared" si="0"/>
        <v>Andorra</v>
      </c>
      <c r="E9">
        <f t="shared" si="1"/>
        <v>866.6160000000001</v>
      </c>
    </row>
    <row r="10" spans="1:5" x14ac:dyDescent="0.35">
      <c r="A10" s="5" t="s">
        <v>20</v>
      </c>
      <c r="B10" s="8">
        <v>19853.284000000003</v>
      </c>
      <c r="D10" t="str">
        <f t="shared" si="0"/>
        <v>Angola</v>
      </c>
      <c r="E10">
        <f t="shared" si="1"/>
        <v>19853.284000000003</v>
      </c>
    </row>
    <row r="11" spans="1:5" x14ac:dyDescent="0.35">
      <c r="A11" s="5" t="s">
        <v>205</v>
      </c>
      <c r="B11" s="8">
        <v>9.2029999999999994</v>
      </c>
      <c r="D11" t="str">
        <f t="shared" si="0"/>
        <v>Anguilla</v>
      </c>
      <c r="E11">
        <f t="shared" si="1"/>
        <v>9.2029999999999994</v>
      </c>
    </row>
    <row r="12" spans="1:5" x14ac:dyDescent="0.35">
      <c r="A12" s="5" t="s">
        <v>207</v>
      </c>
      <c r="B12" s="8">
        <v>29.000000000000004</v>
      </c>
      <c r="D12" t="str">
        <f t="shared" si="0"/>
        <v>Antigua and Barbuda</v>
      </c>
      <c r="E12">
        <f t="shared" si="1"/>
        <v>29.000000000000004</v>
      </c>
    </row>
    <row r="13" spans="1:5" x14ac:dyDescent="0.35">
      <c r="A13" s="5" t="s">
        <v>452</v>
      </c>
      <c r="B13" s="8">
        <v>191944.96300000002</v>
      </c>
      <c r="D13" t="str">
        <f t="shared" si="0"/>
        <v>Argentina</v>
      </c>
      <c r="E13">
        <f t="shared" si="1"/>
        <v>191944.96300000002</v>
      </c>
    </row>
    <row r="14" spans="1:5" x14ac:dyDescent="0.35">
      <c r="A14" s="5" t="s">
        <v>274</v>
      </c>
      <c r="B14" s="8">
        <v>23541.51999999999</v>
      </c>
      <c r="D14" t="str">
        <f t="shared" si="0"/>
        <v>Armenia</v>
      </c>
      <c r="E14">
        <f t="shared" si="1"/>
        <v>23541.51999999999</v>
      </c>
    </row>
    <row r="15" spans="1:5" x14ac:dyDescent="0.35">
      <c r="A15" s="5" t="s">
        <v>209</v>
      </c>
      <c r="B15" s="8">
        <v>380.4</v>
      </c>
      <c r="D15" t="str">
        <f t="shared" si="0"/>
        <v>Aruba</v>
      </c>
      <c r="E15">
        <f t="shared" si="1"/>
        <v>380.4</v>
      </c>
    </row>
    <row r="16" spans="1:5" x14ac:dyDescent="0.35">
      <c r="A16" s="5" t="s">
        <v>412</v>
      </c>
      <c r="B16" s="8">
        <v>277934.10999999969</v>
      </c>
      <c r="D16" t="str">
        <f t="shared" si="0"/>
        <v>Australia</v>
      </c>
      <c r="E16">
        <f t="shared" si="1"/>
        <v>277934.10999999969</v>
      </c>
    </row>
    <row r="17" spans="1:5" x14ac:dyDescent="0.35">
      <c r="A17" s="5" t="s">
        <v>289</v>
      </c>
      <c r="B17" s="8">
        <v>321832.18299999984</v>
      </c>
      <c r="D17" t="str">
        <f t="shared" si="0"/>
        <v>Austria</v>
      </c>
      <c r="E17">
        <f t="shared" si="1"/>
        <v>321832.18299999984</v>
      </c>
    </row>
    <row r="18" spans="1:5" x14ac:dyDescent="0.35">
      <c r="A18" s="5" t="s">
        <v>276</v>
      </c>
      <c r="B18" s="8">
        <v>21115.450000000004</v>
      </c>
      <c r="D18" t="str">
        <f t="shared" si="0"/>
        <v>Azerbaijan</v>
      </c>
      <c r="E18">
        <f t="shared" si="1"/>
        <v>21115.450000000004</v>
      </c>
    </row>
    <row r="19" spans="1:5" x14ac:dyDescent="0.35">
      <c r="A19" s="5" t="s">
        <v>211</v>
      </c>
      <c r="B19" s="8">
        <v>11.292999999999999</v>
      </c>
      <c r="D19" t="str">
        <f t="shared" si="0"/>
        <v>Bahamas</v>
      </c>
      <c r="E19">
        <f t="shared" si="1"/>
        <v>11.292999999999999</v>
      </c>
    </row>
    <row r="20" spans="1:5" x14ac:dyDescent="0.35">
      <c r="A20" s="5" t="s">
        <v>370</v>
      </c>
      <c r="B20" s="8">
        <v>43.914999999999999</v>
      </c>
      <c r="D20" t="str">
        <f t="shared" si="0"/>
        <v>Bahrain</v>
      </c>
      <c r="E20">
        <f t="shared" si="1"/>
        <v>43.914999999999999</v>
      </c>
    </row>
    <row r="21" spans="1:5" x14ac:dyDescent="0.35">
      <c r="A21" s="5" t="s">
        <v>144</v>
      </c>
      <c r="B21" s="8">
        <v>6022.6519999999946</v>
      </c>
      <c r="D21" t="str">
        <f t="shared" si="0"/>
        <v>Bangladesh</v>
      </c>
      <c r="E21">
        <f t="shared" si="1"/>
        <v>6022.6519999999946</v>
      </c>
    </row>
    <row r="22" spans="1:5" x14ac:dyDescent="0.35">
      <c r="A22" s="5" t="s">
        <v>213</v>
      </c>
      <c r="B22" s="8">
        <v>112.84999999999998</v>
      </c>
      <c r="D22" t="str">
        <f t="shared" si="0"/>
        <v>Barbados</v>
      </c>
      <c r="E22">
        <f t="shared" si="1"/>
        <v>112.84999999999998</v>
      </c>
    </row>
    <row r="23" spans="1:5" x14ac:dyDescent="0.35">
      <c r="A23" s="5" t="s">
        <v>291</v>
      </c>
      <c r="B23" s="8">
        <v>2575.6280000000002</v>
      </c>
      <c r="D23" t="str">
        <f t="shared" si="0"/>
        <v>Belarus</v>
      </c>
      <c r="E23">
        <f t="shared" si="1"/>
        <v>2575.6280000000002</v>
      </c>
    </row>
    <row r="24" spans="1:5" x14ac:dyDescent="0.35">
      <c r="A24" s="5" t="s">
        <v>293</v>
      </c>
      <c r="B24" s="8">
        <v>69744.509999999995</v>
      </c>
      <c r="D24" t="str">
        <f t="shared" si="0"/>
        <v>Belgium</v>
      </c>
      <c r="E24">
        <f t="shared" si="1"/>
        <v>69744.509999999995</v>
      </c>
    </row>
    <row r="25" spans="1:5" x14ac:dyDescent="0.35">
      <c r="A25" s="5" t="s">
        <v>215</v>
      </c>
      <c r="B25" s="8">
        <v>1286.4879999999998</v>
      </c>
      <c r="D25" t="str">
        <f t="shared" si="0"/>
        <v>Belize</v>
      </c>
      <c r="E25">
        <f t="shared" si="1"/>
        <v>1286.4879999999998</v>
      </c>
    </row>
    <row r="26" spans="1:5" x14ac:dyDescent="0.35">
      <c r="A26" s="5" t="s">
        <v>24</v>
      </c>
      <c r="B26" s="8">
        <v>22.999999999999993</v>
      </c>
      <c r="D26" t="str">
        <f t="shared" si="0"/>
        <v>Benin</v>
      </c>
      <c r="E26">
        <f t="shared" si="1"/>
        <v>22.999999999999993</v>
      </c>
    </row>
    <row r="27" spans="1:5" x14ac:dyDescent="0.35">
      <c r="A27" s="5" t="s">
        <v>146</v>
      </c>
      <c r="B27" s="8">
        <v>23616.301000000003</v>
      </c>
      <c r="D27" t="str">
        <f t="shared" si="0"/>
        <v>Bhutan</v>
      </c>
      <c r="E27">
        <f t="shared" si="1"/>
        <v>23616.301000000003</v>
      </c>
    </row>
    <row r="28" spans="1:5" x14ac:dyDescent="0.35">
      <c r="A28" s="5" t="s">
        <v>454</v>
      </c>
      <c r="B28" s="8">
        <v>12072.306</v>
      </c>
      <c r="D28" t="str">
        <f t="shared" si="0"/>
        <v>Bolivia</v>
      </c>
      <c r="E28">
        <f t="shared" si="1"/>
        <v>12072.306</v>
      </c>
    </row>
    <row r="29" spans="1:5" x14ac:dyDescent="0.35">
      <c r="A29" s="5" t="s">
        <v>217</v>
      </c>
      <c r="B29" s="8">
        <v>141.21999999999997</v>
      </c>
      <c r="D29" t="str">
        <f t="shared" si="0"/>
        <v>Bonaire, Sint Eustatius and Saba</v>
      </c>
      <c r="E29">
        <f t="shared" si="1"/>
        <v>141.21999999999997</v>
      </c>
    </row>
    <row r="30" spans="1:5" x14ac:dyDescent="0.35">
      <c r="A30" s="5" t="s">
        <v>295</v>
      </c>
      <c r="B30" s="8">
        <v>33004.373000000036</v>
      </c>
      <c r="D30" t="str">
        <f t="shared" si="0"/>
        <v>Bosnia and Herzegovina</v>
      </c>
      <c r="E30">
        <f t="shared" si="1"/>
        <v>33004.373000000036</v>
      </c>
    </row>
    <row r="31" spans="1:5" x14ac:dyDescent="0.35">
      <c r="A31" s="5" t="s">
        <v>27</v>
      </c>
      <c r="B31" s="8">
        <v>18.709</v>
      </c>
      <c r="D31" t="str">
        <f t="shared" si="0"/>
        <v>Botswana</v>
      </c>
      <c r="E31">
        <f t="shared" si="1"/>
        <v>18.709</v>
      </c>
    </row>
    <row r="32" spans="1:5" x14ac:dyDescent="0.35">
      <c r="A32" s="5" t="s">
        <v>456</v>
      </c>
      <c r="B32" s="8">
        <v>1865010.135</v>
      </c>
      <c r="D32" t="str">
        <f t="shared" si="0"/>
        <v>Brazil</v>
      </c>
      <c r="E32">
        <f t="shared" si="1"/>
        <v>1865010.135</v>
      </c>
    </row>
    <row r="33" spans="1:5" x14ac:dyDescent="0.35">
      <c r="A33" s="5" t="s">
        <v>219</v>
      </c>
      <c r="B33" s="8">
        <v>6.3250000000000002</v>
      </c>
      <c r="D33" t="str">
        <f t="shared" si="0"/>
        <v>British Virgin Islands</v>
      </c>
      <c r="E33">
        <f t="shared" si="1"/>
        <v>6.3250000000000002</v>
      </c>
    </row>
    <row r="34" spans="1:5" x14ac:dyDescent="0.35">
      <c r="A34" s="5" t="s">
        <v>148</v>
      </c>
      <c r="B34" s="8">
        <v>11.999999999999998</v>
      </c>
      <c r="D34" t="str">
        <f t="shared" si="0"/>
        <v>Brunei Darussalam</v>
      </c>
      <c r="E34">
        <f t="shared" si="1"/>
        <v>11.999999999999998</v>
      </c>
    </row>
    <row r="35" spans="1:5" x14ac:dyDescent="0.35">
      <c r="A35" s="5" t="s">
        <v>297</v>
      </c>
      <c r="B35" s="8">
        <v>56903.520999999993</v>
      </c>
      <c r="D35" t="str">
        <f t="shared" si="0"/>
        <v>Bulgaria</v>
      </c>
      <c r="E35">
        <f t="shared" si="1"/>
        <v>56903.520999999993</v>
      </c>
    </row>
    <row r="36" spans="1:5" x14ac:dyDescent="0.35">
      <c r="A36" s="5" t="s">
        <v>29</v>
      </c>
      <c r="B36" s="8">
        <v>877.38699999999994</v>
      </c>
      <c r="D36" t="str">
        <f t="shared" si="0"/>
        <v>Burkina Faso</v>
      </c>
      <c r="E36">
        <f t="shared" si="1"/>
        <v>877.38699999999994</v>
      </c>
    </row>
    <row r="37" spans="1:5" x14ac:dyDescent="0.35">
      <c r="A37" s="5" t="s">
        <v>33</v>
      </c>
      <c r="B37" s="8">
        <v>1114.4740000000006</v>
      </c>
      <c r="D37" t="str">
        <f t="shared" si="0"/>
        <v>Burundi</v>
      </c>
      <c r="E37">
        <f t="shared" si="1"/>
        <v>1114.4740000000006</v>
      </c>
    </row>
    <row r="38" spans="1:5" x14ac:dyDescent="0.35">
      <c r="A38" s="5" t="s">
        <v>35</v>
      </c>
      <c r="B38" s="8">
        <v>317.29899999999998</v>
      </c>
      <c r="D38" t="str">
        <f t="shared" si="0"/>
        <v>Cabo Verde</v>
      </c>
      <c r="E38">
        <f t="shared" si="1"/>
        <v>317.29899999999998</v>
      </c>
    </row>
    <row r="39" spans="1:5" x14ac:dyDescent="0.35">
      <c r="A39" s="5" t="s">
        <v>150</v>
      </c>
      <c r="B39" s="8">
        <v>8243.2669999999962</v>
      </c>
      <c r="D39" t="str">
        <f t="shared" si="0"/>
        <v>Cambodia</v>
      </c>
      <c r="E39">
        <f t="shared" si="1"/>
        <v>8243.2669999999962</v>
      </c>
    </row>
    <row r="40" spans="1:5" x14ac:dyDescent="0.35">
      <c r="A40" s="5" t="s">
        <v>37</v>
      </c>
      <c r="B40" s="8">
        <v>14573.279999999999</v>
      </c>
      <c r="D40" t="str">
        <f t="shared" si="0"/>
        <v>Cameroon</v>
      </c>
      <c r="E40">
        <f t="shared" si="1"/>
        <v>14573.279999999999</v>
      </c>
    </row>
    <row r="41" spans="1:5" x14ac:dyDescent="0.35">
      <c r="A41" s="5" t="s">
        <v>399</v>
      </c>
      <c r="B41" s="8">
        <v>1654092.65</v>
      </c>
      <c r="D41" t="str">
        <f t="shared" si="0"/>
        <v>Canada</v>
      </c>
      <c r="E41">
        <f t="shared" si="1"/>
        <v>1654092.65</v>
      </c>
    </row>
    <row r="42" spans="1:5" x14ac:dyDescent="0.35">
      <c r="A42" s="5" t="s">
        <v>221</v>
      </c>
      <c r="B42" s="8">
        <v>32.530999999999999</v>
      </c>
      <c r="D42" t="str">
        <f t="shared" si="0"/>
        <v>Cayman Islands</v>
      </c>
      <c r="E42">
        <f t="shared" si="1"/>
        <v>32.530999999999999</v>
      </c>
    </row>
    <row r="43" spans="1:5" x14ac:dyDescent="0.35">
      <c r="A43" s="5" t="s">
        <v>39</v>
      </c>
      <c r="B43" s="8">
        <v>380.21600000000029</v>
      </c>
      <c r="D43" t="str">
        <f t="shared" si="0"/>
        <v>Central African Republic</v>
      </c>
      <c r="E43">
        <f t="shared" si="1"/>
        <v>380.21600000000029</v>
      </c>
    </row>
    <row r="44" spans="1:5" x14ac:dyDescent="0.35">
      <c r="A44" s="5" t="s">
        <v>41</v>
      </c>
      <c r="B44" s="8">
        <v>5.3710000000000004</v>
      </c>
      <c r="D44" t="str">
        <f t="shared" si="0"/>
        <v>Chad</v>
      </c>
      <c r="E44">
        <f t="shared" si="1"/>
        <v>5.3710000000000004</v>
      </c>
    </row>
    <row r="45" spans="1:5" x14ac:dyDescent="0.35">
      <c r="A45" s="5" t="s">
        <v>458</v>
      </c>
      <c r="B45" s="8">
        <v>137002.60599999997</v>
      </c>
      <c r="D45" t="str">
        <f t="shared" si="0"/>
        <v>Chile</v>
      </c>
      <c r="E45">
        <f t="shared" si="1"/>
        <v>137002.60599999997</v>
      </c>
    </row>
    <row r="46" spans="1:5" x14ac:dyDescent="0.35">
      <c r="A46" s="5" t="s">
        <v>152</v>
      </c>
      <c r="B46" s="8">
        <v>5876348.3559999987</v>
      </c>
      <c r="D46" t="str">
        <f t="shared" si="0"/>
        <v>China</v>
      </c>
      <c r="E46">
        <f t="shared" si="1"/>
        <v>5876348.3559999987</v>
      </c>
    </row>
    <row r="47" spans="1:5" x14ac:dyDescent="0.35">
      <c r="A47" s="5" t="s">
        <v>460</v>
      </c>
      <c r="B47" s="8">
        <v>200591.90300000008</v>
      </c>
      <c r="D47" t="str">
        <f t="shared" si="0"/>
        <v>Colombia</v>
      </c>
      <c r="E47">
        <f t="shared" si="1"/>
        <v>200591.90300000008</v>
      </c>
    </row>
    <row r="48" spans="1:5" x14ac:dyDescent="0.35">
      <c r="A48" s="5" t="s">
        <v>43</v>
      </c>
      <c r="B48" s="8">
        <v>24.388000000000005</v>
      </c>
      <c r="D48" t="str">
        <f t="shared" si="0"/>
        <v>Comoros</v>
      </c>
      <c r="E48">
        <f t="shared" si="1"/>
        <v>24.388000000000005</v>
      </c>
    </row>
    <row r="49" spans="1:5" x14ac:dyDescent="0.35">
      <c r="A49" s="5" t="s">
        <v>45</v>
      </c>
      <c r="B49" s="8">
        <v>2509.7100000000009</v>
      </c>
      <c r="D49" t="str">
        <f t="shared" si="0"/>
        <v>Congo</v>
      </c>
      <c r="E49">
        <f t="shared" si="1"/>
        <v>2509.7100000000009</v>
      </c>
    </row>
    <row r="50" spans="1:5" x14ac:dyDescent="0.35">
      <c r="A50" s="5" t="s">
        <v>414</v>
      </c>
      <c r="B50" s="8">
        <v>27.843999999999994</v>
      </c>
      <c r="D50" t="str">
        <f t="shared" si="0"/>
        <v>Cook Islands</v>
      </c>
      <c r="E50">
        <f t="shared" si="1"/>
        <v>27.843999999999994</v>
      </c>
    </row>
    <row r="51" spans="1:5" x14ac:dyDescent="0.35">
      <c r="A51" s="5" t="s">
        <v>223</v>
      </c>
      <c r="B51" s="8">
        <v>41277.954999999987</v>
      </c>
      <c r="D51" t="str">
        <f t="shared" si="0"/>
        <v>Costa Rica</v>
      </c>
      <c r="E51">
        <f t="shared" si="1"/>
        <v>41277.954999999987</v>
      </c>
    </row>
    <row r="52" spans="1:5" x14ac:dyDescent="0.35">
      <c r="A52" s="5" t="s">
        <v>47</v>
      </c>
      <c r="B52" s="8">
        <v>12955.481999999998</v>
      </c>
      <c r="D52" t="str">
        <f t="shared" si="0"/>
        <v>Côte d'Ivoire</v>
      </c>
      <c r="E52">
        <f t="shared" si="1"/>
        <v>12955.481999999998</v>
      </c>
    </row>
    <row r="53" spans="1:5" x14ac:dyDescent="0.35">
      <c r="A53" s="5" t="s">
        <v>299</v>
      </c>
      <c r="B53" s="8">
        <v>47127.305000000022</v>
      </c>
      <c r="D53" t="str">
        <f t="shared" si="0"/>
        <v>Croatia</v>
      </c>
      <c r="E53">
        <f t="shared" si="1"/>
        <v>47127.305000000022</v>
      </c>
    </row>
    <row r="54" spans="1:5" x14ac:dyDescent="0.35">
      <c r="A54" s="5" t="s">
        <v>225</v>
      </c>
      <c r="B54" s="8">
        <v>9762.5619999999981</v>
      </c>
      <c r="D54" t="str">
        <f t="shared" si="0"/>
        <v>Cuba</v>
      </c>
      <c r="E54">
        <f t="shared" si="1"/>
        <v>9762.5619999999981</v>
      </c>
    </row>
    <row r="55" spans="1:5" x14ac:dyDescent="0.35">
      <c r="A55" s="5" t="s">
        <v>227</v>
      </c>
      <c r="B55" s="8">
        <v>481.4</v>
      </c>
      <c r="D55" t="str">
        <f t="shared" si="0"/>
        <v>Curaçao</v>
      </c>
      <c r="E55">
        <f t="shared" si="1"/>
        <v>481.4</v>
      </c>
    </row>
    <row r="56" spans="1:5" x14ac:dyDescent="0.35">
      <c r="A56" s="5" t="s">
        <v>301</v>
      </c>
      <c r="B56" s="8">
        <v>2225.3879999999999</v>
      </c>
      <c r="D56" t="str">
        <f t="shared" si="0"/>
        <v>Cyprus</v>
      </c>
      <c r="E56">
        <f t="shared" si="1"/>
        <v>2225.3879999999999</v>
      </c>
    </row>
    <row r="57" spans="1:5" x14ac:dyDescent="0.35">
      <c r="A57" s="5" t="s">
        <v>303</v>
      </c>
      <c r="B57" s="8">
        <v>53510.231000000007</v>
      </c>
      <c r="D57" t="str">
        <f t="shared" si="0"/>
        <v>Czechia</v>
      </c>
      <c r="E57">
        <f t="shared" si="1"/>
        <v>53510.231000000007</v>
      </c>
    </row>
    <row r="58" spans="1:5" x14ac:dyDescent="0.35">
      <c r="A58" s="5" t="s">
        <v>49</v>
      </c>
      <c r="B58" s="8">
        <v>50867.391000000003</v>
      </c>
      <c r="D58" t="str">
        <f t="shared" si="0"/>
        <v>Democratic Republic of the Congo</v>
      </c>
      <c r="E58">
        <f t="shared" si="1"/>
        <v>50867.391000000003</v>
      </c>
    </row>
    <row r="59" spans="1:5" x14ac:dyDescent="0.35">
      <c r="A59" s="5" t="s">
        <v>305</v>
      </c>
      <c r="B59" s="8">
        <v>106002.02800000002</v>
      </c>
      <c r="D59" t="str">
        <f t="shared" si="0"/>
        <v>Denmark</v>
      </c>
      <c r="E59">
        <f t="shared" si="1"/>
        <v>106002.02800000002</v>
      </c>
    </row>
    <row r="60" spans="1:5" x14ac:dyDescent="0.35">
      <c r="A60" s="5" t="s">
        <v>51</v>
      </c>
      <c r="B60" s="8">
        <v>2.6480000000000001</v>
      </c>
      <c r="D60" t="str">
        <f t="shared" si="0"/>
        <v>Djibouti</v>
      </c>
      <c r="E60">
        <f t="shared" si="1"/>
        <v>2.6480000000000001</v>
      </c>
    </row>
    <row r="61" spans="1:5" x14ac:dyDescent="0.35">
      <c r="A61" s="5" t="s">
        <v>229</v>
      </c>
      <c r="B61" s="8">
        <v>139.74000000000004</v>
      </c>
      <c r="D61" t="str">
        <f t="shared" si="0"/>
        <v>Dominica</v>
      </c>
      <c r="E61">
        <f t="shared" si="1"/>
        <v>139.74000000000004</v>
      </c>
    </row>
    <row r="62" spans="1:5" x14ac:dyDescent="0.35">
      <c r="A62" s="5" t="s">
        <v>231</v>
      </c>
      <c r="B62" s="8">
        <v>12885.690000000004</v>
      </c>
      <c r="D62" t="str">
        <f t="shared" si="0"/>
        <v>Dominican Republic</v>
      </c>
      <c r="E62">
        <f t="shared" si="1"/>
        <v>12885.690000000004</v>
      </c>
    </row>
    <row r="63" spans="1:5" x14ac:dyDescent="0.35">
      <c r="A63" s="5" t="s">
        <v>462</v>
      </c>
      <c r="B63" s="8">
        <v>53103.42700000004</v>
      </c>
      <c r="D63" t="str">
        <f t="shared" si="0"/>
        <v>Ecuador</v>
      </c>
      <c r="E63">
        <f t="shared" si="1"/>
        <v>53103.42700000004</v>
      </c>
    </row>
    <row r="64" spans="1:5" x14ac:dyDescent="0.35">
      <c r="A64" s="5" t="s">
        <v>53</v>
      </c>
      <c r="B64" s="8">
        <v>70186.600000000006</v>
      </c>
      <c r="D64" t="str">
        <f t="shared" si="0"/>
        <v>Egypt</v>
      </c>
      <c r="E64">
        <f t="shared" si="1"/>
        <v>70186.600000000006</v>
      </c>
    </row>
    <row r="65" spans="1:5" x14ac:dyDescent="0.35">
      <c r="A65" s="5" t="s">
        <v>233</v>
      </c>
      <c r="B65" s="8">
        <v>16272.194999999996</v>
      </c>
      <c r="D65" t="str">
        <f t="shared" si="0"/>
        <v>El Salvador</v>
      </c>
      <c r="E65">
        <f t="shared" si="1"/>
        <v>16272.194999999996</v>
      </c>
    </row>
    <row r="66" spans="1:5" x14ac:dyDescent="0.35">
      <c r="A66" s="5" t="s">
        <v>55</v>
      </c>
      <c r="B66" s="8">
        <v>1075.0800000000002</v>
      </c>
      <c r="D66" t="str">
        <f t="shared" si="0"/>
        <v>Equatorial Guinea</v>
      </c>
      <c r="E66">
        <f t="shared" si="1"/>
        <v>1075.0800000000002</v>
      </c>
    </row>
    <row r="67" spans="1:5" x14ac:dyDescent="0.35">
      <c r="A67" s="5" t="s">
        <v>57</v>
      </c>
      <c r="B67" s="8">
        <v>37.280000000000015</v>
      </c>
      <c r="D67" t="str">
        <f t="shared" si="0"/>
        <v>Eritrea</v>
      </c>
      <c r="E67">
        <f t="shared" si="1"/>
        <v>37.280000000000015</v>
      </c>
    </row>
    <row r="68" spans="1:5" x14ac:dyDescent="0.35">
      <c r="A68" s="5" t="s">
        <v>307</v>
      </c>
      <c r="B68" s="8">
        <v>5721.420000000001</v>
      </c>
      <c r="D68" t="str">
        <f t="shared" si="0"/>
        <v>Estonia</v>
      </c>
      <c r="E68">
        <f t="shared" si="1"/>
        <v>5721.420000000001</v>
      </c>
    </row>
    <row r="69" spans="1:5" x14ac:dyDescent="0.35">
      <c r="A69" s="5" t="s">
        <v>59</v>
      </c>
      <c r="B69" s="8">
        <v>2774.4119999999998</v>
      </c>
      <c r="D69" t="str">
        <f t="shared" si="0"/>
        <v>Eswatini</v>
      </c>
      <c r="E69">
        <f t="shared" si="1"/>
        <v>2774.4119999999998</v>
      </c>
    </row>
    <row r="70" spans="1:5" x14ac:dyDescent="0.35">
      <c r="A70" s="5" t="s">
        <v>61</v>
      </c>
      <c r="B70" s="8">
        <v>35972.212999999996</v>
      </c>
      <c r="D70" t="str">
        <f t="shared" ref="D70:D133" si="2">IF(A70=0,"",A70)</f>
        <v>Ethiopia</v>
      </c>
      <c r="E70">
        <f t="shared" ref="E70:E133" si="3">IF(B70=0,"",B70)</f>
        <v>35972.212999999996</v>
      </c>
    </row>
    <row r="71" spans="1:5" x14ac:dyDescent="0.35">
      <c r="A71" s="5" t="s">
        <v>464</v>
      </c>
      <c r="B71" s="8">
        <v>34.22999999999999</v>
      </c>
      <c r="D71" t="str">
        <f t="shared" si="2"/>
        <v>Falkland Islands (Malvinas)</v>
      </c>
      <c r="E71">
        <f t="shared" si="3"/>
        <v>34.22999999999999</v>
      </c>
    </row>
    <row r="72" spans="1:5" x14ac:dyDescent="0.35">
      <c r="A72" s="5" t="s">
        <v>309</v>
      </c>
      <c r="B72" s="8">
        <v>859.33999999999992</v>
      </c>
      <c r="D72" t="str">
        <f t="shared" si="2"/>
        <v>Faroe Islands</v>
      </c>
      <c r="E72">
        <f t="shared" si="3"/>
        <v>859.33999999999992</v>
      </c>
    </row>
    <row r="73" spans="1:5" x14ac:dyDescent="0.35">
      <c r="A73" s="5" t="s">
        <v>416</v>
      </c>
      <c r="B73" s="8">
        <v>3110.1929999999988</v>
      </c>
      <c r="D73" t="str">
        <f t="shared" si="2"/>
        <v>Fiji</v>
      </c>
      <c r="E73">
        <f t="shared" si="3"/>
        <v>3110.1929999999988</v>
      </c>
    </row>
    <row r="74" spans="1:5" x14ac:dyDescent="0.35">
      <c r="A74" s="5" t="s">
        <v>311</v>
      </c>
      <c r="B74" s="8">
        <v>112254.71400000001</v>
      </c>
      <c r="D74" t="str">
        <f t="shared" si="2"/>
        <v>Finland</v>
      </c>
      <c r="E74">
        <f t="shared" si="3"/>
        <v>112254.71400000001</v>
      </c>
    </row>
    <row r="75" spans="1:5" x14ac:dyDescent="0.35">
      <c r="A75" s="5" t="s">
        <v>313</v>
      </c>
      <c r="B75" s="8">
        <v>677161.32199999993</v>
      </c>
      <c r="D75" t="str">
        <f t="shared" si="2"/>
        <v>France</v>
      </c>
      <c r="E75">
        <f t="shared" si="3"/>
        <v>677161.32199999993</v>
      </c>
    </row>
    <row r="76" spans="1:5" x14ac:dyDescent="0.35">
      <c r="A76" s="5" t="s">
        <v>466</v>
      </c>
      <c r="B76" s="8">
        <v>2756.1199999999981</v>
      </c>
      <c r="D76" t="str">
        <f t="shared" si="2"/>
        <v>French Guiana</v>
      </c>
      <c r="E76">
        <f t="shared" si="3"/>
        <v>2756.1199999999981</v>
      </c>
    </row>
    <row r="77" spans="1:5" x14ac:dyDescent="0.35">
      <c r="A77" s="5" t="s">
        <v>418</v>
      </c>
      <c r="B77" s="8">
        <v>1197.7840000000001</v>
      </c>
      <c r="D77" t="str">
        <f t="shared" si="2"/>
        <v>French Polynesia</v>
      </c>
      <c r="E77">
        <f t="shared" si="3"/>
        <v>1197.7840000000001</v>
      </c>
    </row>
    <row r="78" spans="1:5" x14ac:dyDescent="0.35">
      <c r="A78" s="5" t="s">
        <v>65</v>
      </c>
      <c r="B78" s="8">
        <v>4546.9479999999958</v>
      </c>
      <c r="D78" t="str">
        <f t="shared" si="2"/>
        <v>Gabon</v>
      </c>
      <c r="E78">
        <f t="shared" si="3"/>
        <v>4546.9479999999958</v>
      </c>
    </row>
    <row r="79" spans="1:5" x14ac:dyDescent="0.35">
      <c r="A79" s="5" t="s">
        <v>67</v>
      </c>
      <c r="B79" s="8">
        <v>36.728999999999978</v>
      </c>
      <c r="D79" t="str">
        <f t="shared" si="2"/>
        <v>Gambia</v>
      </c>
      <c r="E79">
        <f t="shared" si="3"/>
        <v>36.728999999999978</v>
      </c>
    </row>
    <row r="80" spans="1:5" x14ac:dyDescent="0.35">
      <c r="A80" s="5" t="s">
        <v>278</v>
      </c>
      <c r="B80" s="8">
        <v>55440.347999999991</v>
      </c>
      <c r="D80" t="str">
        <f t="shared" si="2"/>
        <v>Georgia</v>
      </c>
      <c r="E80">
        <f t="shared" si="3"/>
        <v>55440.347999999991</v>
      </c>
    </row>
    <row r="81" spans="1:5" x14ac:dyDescent="0.35">
      <c r="A81" s="5" t="s">
        <v>315</v>
      </c>
      <c r="B81" s="8">
        <v>1209020.6000000001</v>
      </c>
      <c r="D81" t="str">
        <f t="shared" si="2"/>
        <v>Germany</v>
      </c>
      <c r="E81">
        <f t="shared" si="3"/>
        <v>1209020.6000000001</v>
      </c>
    </row>
    <row r="82" spans="1:5" x14ac:dyDescent="0.35">
      <c r="A82" s="5" t="s">
        <v>69</v>
      </c>
      <c r="B82" s="8">
        <v>26791.714999999993</v>
      </c>
      <c r="D82" t="str">
        <f t="shared" si="2"/>
        <v>Ghana</v>
      </c>
      <c r="E82">
        <f t="shared" si="3"/>
        <v>26791.714999999993</v>
      </c>
    </row>
    <row r="83" spans="1:5" x14ac:dyDescent="0.35">
      <c r="A83" s="5" t="s">
        <v>317</v>
      </c>
      <c r="B83" s="8">
        <v>114010.8</v>
      </c>
      <c r="D83" t="str">
        <f t="shared" si="2"/>
        <v>Greece</v>
      </c>
      <c r="E83">
        <f t="shared" si="3"/>
        <v>114010.8</v>
      </c>
    </row>
    <row r="84" spans="1:5" x14ac:dyDescent="0.35">
      <c r="A84" s="5" t="s">
        <v>401</v>
      </c>
      <c r="B84" s="8">
        <v>1228.3779999999997</v>
      </c>
      <c r="D84" t="str">
        <f t="shared" si="2"/>
        <v>Greenland</v>
      </c>
      <c r="E84">
        <f t="shared" si="3"/>
        <v>1228.3779999999997</v>
      </c>
    </row>
    <row r="85" spans="1:5" x14ac:dyDescent="0.35">
      <c r="A85" s="5" t="s">
        <v>235</v>
      </c>
      <c r="B85" s="8">
        <v>14.123000000000001</v>
      </c>
      <c r="D85" t="str">
        <f t="shared" si="2"/>
        <v>Grenada</v>
      </c>
      <c r="E85">
        <f t="shared" si="3"/>
        <v>14.123000000000001</v>
      </c>
    </row>
    <row r="86" spans="1:5" x14ac:dyDescent="0.35">
      <c r="A86" s="5" t="s">
        <v>237</v>
      </c>
      <c r="B86" s="8">
        <v>2083.3280000000009</v>
      </c>
      <c r="D86" t="str">
        <f t="shared" si="2"/>
        <v>Guadeloupe</v>
      </c>
      <c r="E86">
        <f t="shared" si="3"/>
        <v>2083.3280000000009</v>
      </c>
    </row>
    <row r="87" spans="1:5" x14ac:dyDescent="0.35">
      <c r="A87" s="5" t="s">
        <v>420</v>
      </c>
      <c r="B87" s="8">
        <v>174.74499999999998</v>
      </c>
      <c r="D87" t="str">
        <f t="shared" si="2"/>
        <v>Guam</v>
      </c>
      <c r="E87">
        <f t="shared" si="3"/>
        <v>174.74499999999998</v>
      </c>
    </row>
    <row r="88" spans="1:5" x14ac:dyDescent="0.35">
      <c r="A88" s="5" t="s">
        <v>239</v>
      </c>
      <c r="B88" s="8">
        <v>30538.501000000029</v>
      </c>
      <c r="D88" t="str">
        <f t="shared" si="2"/>
        <v>Guatemala</v>
      </c>
      <c r="E88">
        <f t="shared" si="3"/>
        <v>30538.501000000029</v>
      </c>
    </row>
    <row r="89" spans="1:5" x14ac:dyDescent="0.35">
      <c r="A89" s="5" t="s">
        <v>72</v>
      </c>
      <c r="B89" s="8">
        <v>3840.3190000000009</v>
      </c>
      <c r="D89" t="str">
        <f t="shared" si="2"/>
        <v>Guinea</v>
      </c>
      <c r="E89">
        <f t="shared" si="3"/>
        <v>3840.3190000000009</v>
      </c>
    </row>
    <row r="90" spans="1:5" x14ac:dyDescent="0.35">
      <c r="A90" s="5" t="s">
        <v>74</v>
      </c>
      <c r="B90" s="8">
        <v>3.274</v>
      </c>
      <c r="D90" t="str">
        <f t="shared" si="2"/>
        <v>Guinea-Bissau</v>
      </c>
      <c r="E90">
        <f t="shared" si="3"/>
        <v>3.274</v>
      </c>
    </row>
    <row r="91" spans="1:5" x14ac:dyDescent="0.35">
      <c r="A91" s="5" t="s">
        <v>468</v>
      </c>
      <c r="B91" s="8">
        <v>635.56999999999948</v>
      </c>
      <c r="D91" t="str">
        <f t="shared" si="2"/>
        <v>Guyana</v>
      </c>
      <c r="E91">
        <f t="shared" si="3"/>
        <v>635.56999999999948</v>
      </c>
    </row>
    <row r="92" spans="1:5" x14ac:dyDescent="0.35">
      <c r="A92" s="5" t="s">
        <v>241</v>
      </c>
      <c r="B92" s="8">
        <v>1185.604</v>
      </c>
      <c r="D92" t="str">
        <f t="shared" si="2"/>
        <v>Haiti</v>
      </c>
      <c r="E92">
        <f t="shared" si="3"/>
        <v>1185.604</v>
      </c>
    </row>
    <row r="93" spans="1:5" x14ac:dyDescent="0.35">
      <c r="A93" s="5" t="s">
        <v>243</v>
      </c>
      <c r="B93" s="8">
        <v>17041.726999999999</v>
      </c>
      <c r="D93" t="str">
        <f t="shared" si="2"/>
        <v>Honduras</v>
      </c>
      <c r="E93">
        <f t="shared" si="3"/>
        <v>17041.726999999999</v>
      </c>
    </row>
    <row r="94" spans="1:5" x14ac:dyDescent="0.35">
      <c r="A94" s="5" t="s">
        <v>319</v>
      </c>
      <c r="B94" s="8">
        <v>14588.132</v>
      </c>
      <c r="D94" t="str">
        <f t="shared" si="2"/>
        <v>Hungary</v>
      </c>
      <c r="E94">
        <f t="shared" si="3"/>
        <v>14588.132</v>
      </c>
    </row>
    <row r="95" spans="1:5" x14ac:dyDescent="0.35">
      <c r="A95" s="5" t="s">
        <v>321</v>
      </c>
      <c r="B95" s="8">
        <v>43326.53100000001</v>
      </c>
      <c r="D95" t="str">
        <f t="shared" si="2"/>
        <v>Iceland</v>
      </c>
      <c r="E95">
        <f t="shared" si="3"/>
        <v>43326.53100000001</v>
      </c>
    </row>
    <row r="96" spans="1:5" x14ac:dyDescent="0.35">
      <c r="A96" s="5" t="s">
        <v>155</v>
      </c>
      <c r="B96" s="8">
        <v>1184083.3520000002</v>
      </c>
      <c r="D96" t="str">
        <f t="shared" si="2"/>
        <v>India</v>
      </c>
      <c r="E96">
        <f t="shared" si="3"/>
        <v>1184083.3520000002</v>
      </c>
    </row>
    <row r="97" spans="1:5" x14ac:dyDescent="0.35">
      <c r="A97" s="5" t="s">
        <v>157</v>
      </c>
      <c r="B97" s="8">
        <v>137781.09199999986</v>
      </c>
      <c r="D97" t="str">
        <f t="shared" si="2"/>
        <v>Indonesia</v>
      </c>
      <c r="E97">
        <f t="shared" si="3"/>
        <v>137781.09199999986</v>
      </c>
    </row>
    <row r="98" spans="1:5" x14ac:dyDescent="0.35">
      <c r="A98" s="5" t="s">
        <v>372</v>
      </c>
      <c r="B98" s="8">
        <v>162188.21299999999</v>
      </c>
      <c r="D98" t="str">
        <f t="shared" si="2"/>
        <v>Iran</v>
      </c>
      <c r="E98">
        <f t="shared" si="3"/>
        <v>162188.21299999999</v>
      </c>
    </row>
    <row r="99" spans="1:5" x14ac:dyDescent="0.35">
      <c r="A99" s="5" t="s">
        <v>374</v>
      </c>
      <c r="B99" s="8">
        <v>35682.240000000005</v>
      </c>
      <c r="D99" t="str">
        <f t="shared" si="2"/>
        <v>Iraq</v>
      </c>
      <c r="E99">
        <f t="shared" si="3"/>
        <v>35682.240000000005</v>
      </c>
    </row>
    <row r="100" spans="1:5" x14ac:dyDescent="0.35">
      <c r="A100" s="5" t="s">
        <v>323</v>
      </c>
      <c r="B100" s="8">
        <v>36170.879000000001</v>
      </c>
      <c r="D100" t="str">
        <f t="shared" si="2"/>
        <v>Ireland</v>
      </c>
      <c r="E100">
        <f t="shared" si="3"/>
        <v>36170.879000000001</v>
      </c>
    </row>
    <row r="101" spans="1:5" x14ac:dyDescent="0.35">
      <c r="A101" s="5" t="s">
        <v>376</v>
      </c>
      <c r="B101" s="8">
        <v>7333.3739999999925</v>
      </c>
      <c r="D101" t="str">
        <f t="shared" si="2"/>
        <v>Israel</v>
      </c>
      <c r="E101">
        <f t="shared" si="3"/>
        <v>7333.3739999999925</v>
      </c>
    </row>
    <row r="102" spans="1:5" x14ac:dyDescent="0.35">
      <c r="A102" s="5" t="s">
        <v>325</v>
      </c>
      <c r="B102" s="8">
        <v>682625.10000000009</v>
      </c>
      <c r="D102" t="str">
        <f t="shared" si="2"/>
        <v>Italy</v>
      </c>
      <c r="E102">
        <f t="shared" si="3"/>
        <v>682625.10000000009</v>
      </c>
    </row>
    <row r="103" spans="1:5" x14ac:dyDescent="0.35">
      <c r="A103" s="5" t="s">
        <v>245</v>
      </c>
      <c r="B103" s="8">
        <v>2145.9000000000005</v>
      </c>
      <c r="D103" t="str">
        <f t="shared" si="2"/>
        <v>Jamaica</v>
      </c>
      <c r="E103">
        <f t="shared" si="3"/>
        <v>2145.9000000000005</v>
      </c>
    </row>
    <row r="104" spans="1:5" x14ac:dyDescent="0.35">
      <c r="A104" s="5" t="s">
        <v>159</v>
      </c>
      <c r="B104" s="8">
        <v>920979.5</v>
      </c>
      <c r="D104" t="str">
        <f t="shared" si="2"/>
        <v>Japan</v>
      </c>
      <c r="E104">
        <f t="shared" si="3"/>
        <v>920979.5</v>
      </c>
    </row>
    <row r="105" spans="1:5" x14ac:dyDescent="0.35">
      <c r="A105" s="5" t="s">
        <v>378</v>
      </c>
      <c r="B105" s="8">
        <v>4168.79</v>
      </c>
      <c r="D105" t="str">
        <f t="shared" si="2"/>
        <v>Jordan</v>
      </c>
      <c r="E105">
        <f t="shared" si="3"/>
        <v>4168.79</v>
      </c>
    </row>
    <row r="106" spans="1:5" x14ac:dyDescent="0.35">
      <c r="A106" s="5" t="s">
        <v>162</v>
      </c>
      <c r="B106" s="8">
        <v>50280.961000000003</v>
      </c>
      <c r="D106" t="str">
        <f t="shared" si="2"/>
        <v>Kazakhstan</v>
      </c>
      <c r="E106">
        <f t="shared" si="3"/>
        <v>50280.961000000003</v>
      </c>
    </row>
    <row r="107" spans="1:5" x14ac:dyDescent="0.35">
      <c r="A107" s="5" t="s">
        <v>76</v>
      </c>
      <c r="B107" s="8">
        <v>22933.309000000016</v>
      </c>
      <c r="D107" t="str">
        <f t="shared" si="2"/>
        <v>Kenya</v>
      </c>
      <c r="E107">
        <f t="shared" si="3"/>
        <v>22933.309000000016</v>
      </c>
    </row>
    <row r="108" spans="1:5" x14ac:dyDescent="0.35">
      <c r="A108" s="5" t="s">
        <v>422</v>
      </c>
      <c r="B108" s="8">
        <v>18.034000000000002</v>
      </c>
      <c r="D108" t="str">
        <f t="shared" si="2"/>
        <v>Kiribati</v>
      </c>
      <c r="E108">
        <f t="shared" si="3"/>
        <v>18.034000000000002</v>
      </c>
    </row>
    <row r="109" spans="1:5" x14ac:dyDescent="0.35">
      <c r="A109" s="5" t="s">
        <v>327</v>
      </c>
      <c r="B109" s="8">
        <v>1096.146</v>
      </c>
      <c r="D109" t="str">
        <f t="shared" si="2"/>
        <v>Kosovo*</v>
      </c>
      <c r="E109">
        <f t="shared" si="3"/>
        <v>1096.146</v>
      </c>
    </row>
    <row r="110" spans="1:5" x14ac:dyDescent="0.35">
      <c r="A110" s="5" t="s">
        <v>380</v>
      </c>
      <c r="B110" s="8">
        <v>251.08900000000008</v>
      </c>
      <c r="D110" t="str">
        <f t="shared" si="2"/>
        <v>Kuwait</v>
      </c>
      <c r="E110">
        <f t="shared" si="3"/>
        <v>251.08900000000008</v>
      </c>
    </row>
    <row r="111" spans="1:5" x14ac:dyDescent="0.35">
      <c r="A111" s="5" t="s">
        <v>164</v>
      </c>
      <c r="B111" s="8">
        <v>64274.080000000002</v>
      </c>
      <c r="D111" t="str">
        <f t="shared" si="2"/>
        <v>Kyrgyzstan</v>
      </c>
      <c r="E111">
        <f t="shared" si="3"/>
        <v>64274.080000000002</v>
      </c>
    </row>
    <row r="112" spans="1:5" x14ac:dyDescent="0.35">
      <c r="A112" s="5" t="s">
        <v>166</v>
      </c>
      <c r="B112" s="8">
        <v>47795.377000000015</v>
      </c>
      <c r="D112" t="str">
        <f t="shared" si="2"/>
        <v>Laos</v>
      </c>
      <c r="E112">
        <f t="shared" si="3"/>
        <v>47795.377000000015</v>
      </c>
    </row>
    <row r="113" spans="1:5" x14ac:dyDescent="0.35">
      <c r="A113" s="5" t="s">
        <v>329</v>
      </c>
      <c r="B113" s="8">
        <v>33044.493000000002</v>
      </c>
      <c r="D113" t="str">
        <f t="shared" si="2"/>
        <v>Latvia</v>
      </c>
      <c r="E113">
        <f t="shared" si="3"/>
        <v>33044.493000000002</v>
      </c>
    </row>
    <row r="114" spans="1:5" x14ac:dyDescent="0.35">
      <c r="A114" s="5" t="s">
        <v>382</v>
      </c>
      <c r="B114" s="8">
        <v>5811.7539999999999</v>
      </c>
      <c r="D114" t="str">
        <f t="shared" si="2"/>
        <v>Lebanon</v>
      </c>
      <c r="E114">
        <f t="shared" si="3"/>
        <v>5811.7539999999999</v>
      </c>
    </row>
    <row r="115" spans="1:5" x14ac:dyDescent="0.35">
      <c r="A115" s="5" t="s">
        <v>78</v>
      </c>
      <c r="B115" s="8">
        <v>1487.5510000000004</v>
      </c>
      <c r="D115" t="str">
        <f t="shared" si="2"/>
        <v>Lesotho</v>
      </c>
      <c r="E115">
        <f t="shared" si="3"/>
        <v>1487.5510000000004</v>
      </c>
    </row>
    <row r="116" spans="1:5" x14ac:dyDescent="0.35">
      <c r="A116" s="5" t="s">
        <v>80</v>
      </c>
      <c r="B116" s="8">
        <v>373.81800000000015</v>
      </c>
      <c r="D116" t="str">
        <f t="shared" si="2"/>
        <v>Liberia</v>
      </c>
      <c r="E116">
        <f t="shared" si="3"/>
        <v>373.81800000000015</v>
      </c>
    </row>
    <row r="117" spans="1:5" x14ac:dyDescent="0.35">
      <c r="A117" s="5" t="s">
        <v>82</v>
      </c>
      <c r="B117" s="8">
        <v>59.629999999999988</v>
      </c>
      <c r="D117" t="str">
        <f t="shared" si="2"/>
        <v>Libya</v>
      </c>
      <c r="E117">
        <f t="shared" si="3"/>
        <v>59.629999999999988</v>
      </c>
    </row>
    <row r="118" spans="1:5" x14ac:dyDescent="0.35">
      <c r="A118" s="5" t="s">
        <v>331</v>
      </c>
      <c r="B118" s="8">
        <v>7510.3509999999997</v>
      </c>
      <c r="D118" t="str">
        <f t="shared" si="2"/>
        <v>Lithuania</v>
      </c>
      <c r="E118">
        <f t="shared" si="3"/>
        <v>7510.3509999999997</v>
      </c>
    </row>
    <row r="119" spans="1:5" x14ac:dyDescent="0.35">
      <c r="A119" s="5" t="s">
        <v>333</v>
      </c>
      <c r="B119" s="8">
        <v>3302.4669999999996</v>
      </c>
      <c r="D119" t="str">
        <f t="shared" si="2"/>
        <v>Luxembourg</v>
      </c>
      <c r="E119">
        <f t="shared" si="3"/>
        <v>3302.4669999999996</v>
      </c>
    </row>
    <row r="120" spans="1:5" x14ac:dyDescent="0.35">
      <c r="A120" s="5" t="s">
        <v>84</v>
      </c>
      <c r="B120" s="8">
        <v>2775.8810000000012</v>
      </c>
      <c r="D120" t="str">
        <f t="shared" si="2"/>
        <v>Madagascar</v>
      </c>
      <c r="E120">
        <f t="shared" si="3"/>
        <v>2775.8810000000012</v>
      </c>
    </row>
    <row r="121" spans="1:5" x14ac:dyDescent="0.35">
      <c r="A121" s="5" t="s">
        <v>86</v>
      </c>
      <c r="B121" s="8">
        <v>6504.9439999999977</v>
      </c>
      <c r="D121" t="str">
        <f t="shared" si="2"/>
        <v>Malawi</v>
      </c>
      <c r="E121">
        <f t="shared" si="3"/>
        <v>6504.9439999999977</v>
      </c>
    </row>
    <row r="122" spans="1:5" x14ac:dyDescent="0.35">
      <c r="A122" s="5" t="s">
        <v>168</v>
      </c>
      <c r="B122" s="8">
        <v>89358.716999999975</v>
      </c>
      <c r="D122" t="str">
        <f t="shared" si="2"/>
        <v>Malaysia</v>
      </c>
      <c r="E122">
        <f t="shared" si="3"/>
        <v>89358.716999999975</v>
      </c>
    </row>
    <row r="123" spans="1:5" x14ac:dyDescent="0.35">
      <c r="A123" s="5" t="s">
        <v>170</v>
      </c>
      <c r="B123" s="8">
        <v>68.876999999999967</v>
      </c>
      <c r="D123" t="str">
        <f t="shared" si="2"/>
        <v>Maldives</v>
      </c>
      <c r="E123">
        <f t="shared" si="3"/>
        <v>68.876999999999967</v>
      </c>
    </row>
    <row r="124" spans="1:5" x14ac:dyDescent="0.35">
      <c r="A124" s="5" t="s">
        <v>88</v>
      </c>
      <c r="B124" s="8">
        <v>5959.4239999999991</v>
      </c>
      <c r="D124" t="str">
        <f t="shared" si="2"/>
        <v>Mali</v>
      </c>
      <c r="E124">
        <f t="shared" si="3"/>
        <v>5959.4239999999991</v>
      </c>
    </row>
    <row r="125" spans="1:5" x14ac:dyDescent="0.35">
      <c r="A125" s="5" t="s">
        <v>335</v>
      </c>
      <c r="B125" s="8">
        <v>706.15100000000018</v>
      </c>
      <c r="D125" t="str">
        <f t="shared" si="2"/>
        <v>Malta</v>
      </c>
      <c r="E125">
        <f t="shared" si="3"/>
        <v>706.15100000000018</v>
      </c>
    </row>
    <row r="126" spans="1:5" x14ac:dyDescent="0.35">
      <c r="A126" s="5" t="s">
        <v>424</v>
      </c>
      <c r="B126" s="8">
        <v>11.128</v>
      </c>
      <c r="D126" t="str">
        <f t="shared" si="2"/>
        <v>Marshall Islands</v>
      </c>
      <c r="E126">
        <f t="shared" si="3"/>
        <v>11.128</v>
      </c>
    </row>
    <row r="127" spans="1:5" x14ac:dyDescent="0.35">
      <c r="A127" s="5" t="s">
        <v>247</v>
      </c>
      <c r="B127" s="8">
        <v>811.10000000000036</v>
      </c>
      <c r="D127" t="str">
        <f t="shared" si="2"/>
        <v>Martinique</v>
      </c>
      <c r="E127">
        <f t="shared" si="3"/>
        <v>811.10000000000036</v>
      </c>
    </row>
    <row r="128" spans="1:5" x14ac:dyDescent="0.35">
      <c r="A128" s="5" t="s">
        <v>90</v>
      </c>
      <c r="B128" s="8">
        <v>479.00399999999985</v>
      </c>
      <c r="D128" t="str">
        <f t="shared" si="2"/>
        <v>Mauritania</v>
      </c>
      <c r="E128">
        <f t="shared" si="3"/>
        <v>479.00399999999985</v>
      </c>
    </row>
    <row r="129" spans="1:5" x14ac:dyDescent="0.35">
      <c r="A129" s="5" t="s">
        <v>92</v>
      </c>
      <c r="B129" s="8">
        <v>3142.1199999999994</v>
      </c>
      <c r="D129" t="str">
        <f t="shared" si="2"/>
        <v>Mauritius</v>
      </c>
      <c r="E129">
        <f t="shared" si="3"/>
        <v>3142.1199999999994</v>
      </c>
    </row>
    <row r="130" spans="1:5" x14ac:dyDescent="0.35">
      <c r="A130" s="5" t="s">
        <v>94</v>
      </c>
      <c r="B130" s="8">
        <v>134.54399999999998</v>
      </c>
      <c r="D130" t="str">
        <f t="shared" si="2"/>
        <v>Mayotte</v>
      </c>
      <c r="E130">
        <f t="shared" si="3"/>
        <v>134.54399999999998</v>
      </c>
    </row>
    <row r="131" spans="1:5" x14ac:dyDescent="0.35">
      <c r="A131" s="5" t="s">
        <v>403</v>
      </c>
      <c r="B131" s="8">
        <v>296605.00199999998</v>
      </c>
      <c r="D131" t="str">
        <f t="shared" si="2"/>
        <v>Mexico</v>
      </c>
      <c r="E131">
        <f t="shared" si="3"/>
        <v>296605.00199999998</v>
      </c>
    </row>
    <row r="132" spans="1:5" x14ac:dyDescent="0.35">
      <c r="A132" s="5" t="s">
        <v>426</v>
      </c>
      <c r="B132" s="8">
        <v>19.458999999999996</v>
      </c>
      <c r="D132" t="str">
        <f t="shared" si="2"/>
        <v>Micronesia</v>
      </c>
      <c r="E132">
        <f t="shared" si="3"/>
        <v>19.458999999999996</v>
      </c>
    </row>
    <row r="133" spans="1:5" x14ac:dyDescent="0.35">
      <c r="A133" s="5" t="s">
        <v>337</v>
      </c>
      <c r="B133" s="8">
        <v>1357.5129999999997</v>
      </c>
      <c r="D133" t="str">
        <f t="shared" si="2"/>
        <v>Moldova</v>
      </c>
      <c r="E133">
        <f t="shared" si="3"/>
        <v>1357.5129999999997</v>
      </c>
    </row>
    <row r="134" spans="1:5" x14ac:dyDescent="0.35">
      <c r="A134" s="5" t="s">
        <v>172</v>
      </c>
      <c r="B134" s="8">
        <v>1339.4259999999999</v>
      </c>
      <c r="D134" t="str">
        <f t="shared" ref="D134:D197" si="4">IF(A134=0,"",A134)</f>
        <v>Mongolia</v>
      </c>
      <c r="E134">
        <f t="shared" ref="E134:E197" si="5">IF(B134=0,"",B134)</f>
        <v>1339.4259999999999</v>
      </c>
    </row>
    <row r="135" spans="1:5" x14ac:dyDescent="0.35">
      <c r="A135" s="5" t="s">
        <v>339</v>
      </c>
      <c r="B135" s="8">
        <v>10268.904999999999</v>
      </c>
      <c r="D135" t="str">
        <f t="shared" si="4"/>
        <v>Montenegro</v>
      </c>
      <c r="E135">
        <f t="shared" si="5"/>
        <v>10268.904999999999</v>
      </c>
    </row>
    <row r="136" spans="1:5" x14ac:dyDescent="0.35">
      <c r="A136" s="5" t="s">
        <v>249</v>
      </c>
      <c r="B136" s="8">
        <v>0.25</v>
      </c>
      <c r="D136" t="str">
        <f t="shared" si="4"/>
        <v>Montserrat</v>
      </c>
      <c r="E136">
        <f t="shared" si="5"/>
        <v>0.25</v>
      </c>
    </row>
    <row r="137" spans="1:5" x14ac:dyDescent="0.35">
      <c r="A137" s="5" t="s">
        <v>96</v>
      </c>
      <c r="B137" s="8">
        <v>35800.733999999982</v>
      </c>
      <c r="D137" t="str">
        <f t="shared" si="4"/>
        <v>Morocco</v>
      </c>
      <c r="E137">
        <f t="shared" si="5"/>
        <v>35800.733999999982</v>
      </c>
    </row>
    <row r="138" spans="1:5" x14ac:dyDescent="0.35">
      <c r="A138" s="5" t="s">
        <v>99</v>
      </c>
      <c r="B138" s="8">
        <v>43957.349999999984</v>
      </c>
      <c r="D138" t="str">
        <f t="shared" si="4"/>
        <v>Mozambique</v>
      </c>
      <c r="E138">
        <f t="shared" si="5"/>
        <v>43957.349999999984</v>
      </c>
    </row>
    <row r="139" spans="1:5" x14ac:dyDescent="0.35">
      <c r="A139" s="5" t="s">
        <v>174</v>
      </c>
      <c r="B139" s="8">
        <v>35975.340000000011</v>
      </c>
      <c r="D139" t="str">
        <f t="shared" si="4"/>
        <v>Myanmar</v>
      </c>
      <c r="E139">
        <f t="shared" si="5"/>
        <v>35975.340000000011</v>
      </c>
    </row>
    <row r="140" spans="1:5" x14ac:dyDescent="0.35">
      <c r="A140" s="5" t="s">
        <v>101</v>
      </c>
      <c r="B140" s="8">
        <v>6030.9900000000007</v>
      </c>
      <c r="D140" t="str">
        <f t="shared" si="4"/>
        <v>Namibia</v>
      </c>
      <c r="E140">
        <f t="shared" si="5"/>
        <v>6030.9900000000007</v>
      </c>
    </row>
    <row r="141" spans="1:5" x14ac:dyDescent="0.35">
      <c r="A141" s="5" t="s">
        <v>428</v>
      </c>
      <c r="B141" s="8">
        <v>4.0039999999999996</v>
      </c>
      <c r="D141" t="str">
        <f t="shared" si="4"/>
        <v>Nauru</v>
      </c>
      <c r="E141">
        <f t="shared" si="5"/>
        <v>4.0039999999999996</v>
      </c>
    </row>
    <row r="142" spans="1:5" x14ac:dyDescent="0.35">
      <c r="A142" s="5" t="s">
        <v>176</v>
      </c>
      <c r="B142" s="8">
        <v>13929.837</v>
      </c>
      <c r="D142" t="str">
        <f t="shared" si="4"/>
        <v>Nepal</v>
      </c>
      <c r="E142">
        <f t="shared" si="5"/>
        <v>13929.837</v>
      </c>
    </row>
    <row r="143" spans="1:5" x14ac:dyDescent="0.35">
      <c r="A143" s="5" t="s">
        <v>341</v>
      </c>
      <c r="B143" s="8">
        <v>78532.906999999992</v>
      </c>
      <c r="D143" t="str">
        <f t="shared" si="4"/>
        <v>Netherlands</v>
      </c>
      <c r="E143">
        <f t="shared" si="5"/>
        <v>78532.906999999992</v>
      </c>
    </row>
    <row r="144" spans="1:5" x14ac:dyDescent="0.35">
      <c r="A144" s="5" t="s">
        <v>430</v>
      </c>
      <c r="B144" s="8">
        <v>2297.6430000000018</v>
      </c>
      <c r="D144" t="str">
        <f t="shared" si="4"/>
        <v>New Caledonia</v>
      </c>
      <c r="E144">
        <f t="shared" si="5"/>
        <v>2297.6430000000018</v>
      </c>
    </row>
    <row r="145" spans="1:5" x14ac:dyDescent="0.35">
      <c r="A145" s="5" t="s">
        <v>432</v>
      </c>
      <c r="B145" s="8">
        <v>130737.091</v>
      </c>
      <c r="D145" t="str">
        <f t="shared" si="4"/>
        <v>New Zealand</v>
      </c>
      <c r="E145">
        <f t="shared" si="5"/>
        <v>130737.091</v>
      </c>
    </row>
    <row r="146" spans="1:5" x14ac:dyDescent="0.35">
      <c r="A146" s="5" t="s">
        <v>251</v>
      </c>
      <c r="B146" s="8">
        <v>8497.090000000002</v>
      </c>
      <c r="D146" t="str">
        <f t="shared" si="4"/>
        <v>Nicaragua</v>
      </c>
      <c r="E146">
        <f t="shared" si="5"/>
        <v>8497.090000000002</v>
      </c>
    </row>
    <row r="147" spans="1:5" x14ac:dyDescent="0.35">
      <c r="A147" s="5" t="s">
        <v>103</v>
      </c>
      <c r="B147" s="8">
        <v>107.023</v>
      </c>
      <c r="D147" t="str">
        <f t="shared" si="4"/>
        <v>Niger</v>
      </c>
      <c r="E147">
        <f t="shared" si="5"/>
        <v>107.023</v>
      </c>
    </row>
    <row r="148" spans="1:5" x14ac:dyDescent="0.35">
      <c r="A148" s="5" t="s">
        <v>105</v>
      </c>
      <c r="B148" s="8">
        <v>42203.288999999975</v>
      </c>
      <c r="D148" t="str">
        <f t="shared" si="4"/>
        <v>Nigeria</v>
      </c>
      <c r="E148">
        <f t="shared" si="5"/>
        <v>42203.288999999975</v>
      </c>
    </row>
    <row r="149" spans="1:5" x14ac:dyDescent="0.35">
      <c r="A149" s="5" t="s">
        <v>434</v>
      </c>
      <c r="B149" s="8">
        <v>2.9210000000000012</v>
      </c>
      <c r="D149" t="str">
        <f t="shared" si="4"/>
        <v>Niue</v>
      </c>
      <c r="E149">
        <f t="shared" si="5"/>
        <v>2.9210000000000012</v>
      </c>
    </row>
    <row r="150" spans="1:5" x14ac:dyDescent="0.35">
      <c r="A150" s="5" t="s">
        <v>178</v>
      </c>
      <c r="B150" s="8">
        <v>91251.327999999994</v>
      </c>
      <c r="D150" t="str">
        <f t="shared" si="4"/>
        <v>North Korea</v>
      </c>
      <c r="E150">
        <f t="shared" si="5"/>
        <v>91251.327999999994</v>
      </c>
    </row>
    <row r="151" spans="1:5" x14ac:dyDescent="0.35">
      <c r="A151" s="5" t="s">
        <v>343</v>
      </c>
      <c r="B151" s="8">
        <v>11736.212000000001</v>
      </c>
      <c r="D151" t="str">
        <f t="shared" si="4"/>
        <v>North Macedonia</v>
      </c>
      <c r="E151">
        <f t="shared" si="5"/>
        <v>11736.212000000001</v>
      </c>
    </row>
    <row r="152" spans="1:5" x14ac:dyDescent="0.35">
      <c r="A152" s="5" t="s">
        <v>345</v>
      </c>
      <c r="B152" s="8">
        <v>612626.94999999972</v>
      </c>
      <c r="D152" t="str">
        <f t="shared" si="4"/>
        <v>Norway</v>
      </c>
      <c r="E152">
        <f t="shared" si="5"/>
        <v>612626.94999999972</v>
      </c>
    </row>
    <row r="153" spans="1:5" x14ac:dyDescent="0.35">
      <c r="A153" s="5" t="s">
        <v>384</v>
      </c>
      <c r="B153" s="8">
        <v>30.609999999999992</v>
      </c>
      <c r="D153" t="str">
        <f t="shared" si="4"/>
        <v>Oman</v>
      </c>
      <c r="E153">
        <f t="shared" si="5"/>
        <v>30.609999999999992</v>
      </c>
    </row>
    <row r="154" spans="1:5" x14ac:dyDescent="0.35">
      <c r="A154" s="5" t="s">
        <v>180</v>
      </c>
      <c r="B154" s="8">
        <v>151338.25399999996</v>
      </c>
      <c r="D154" t="str">
        <f t="shared" si="4"/>
        <v>Pakistan</v>
      </c>
      <c r="E154">
        <f t="shared" si="5"/>
        <v>151338.25399999996</v>
      </c>
    </row>
    <row r="155" spans="1:5" x14ac:dyDescent="0.35">
      <c r="A155" s="5" t="s">
        <v>436</v>
      </c>
      <c r="B155" s="8">
        <v>9.900999999999998</v>
      </c>
      <c r="D155" t="str">
        <f t="shared" si="4"/>
        <v>Palau</v>
      </c>
      <c r="E155">
        <f t="shared" si="5"/>
        <v>9.900999999999998</v>
      </c>
    </row>
    <row r="156" spans="1:5" x14ac:dyDescent="0.35">
      <c r="A156" s="5" t="s">
        <v>253</v>
      </c>
      <c r="B156" s="8">
        <v>26174.640999999985</v>
      </c>
      <c r="D156" t="str">
        <f t="shared" si="4"/>
        <v>Panama</v>
      </c>
      <c r="E156">
        <f t="shared" si="5"/>
        <v>26174.640999999985</v>
      </c>
    </row>
    <row r="157" spans="1:5" x14ac:dyDescent="0.35">
      <c r="A157" s="5" t="s">
        <v>438</v>
      </c>
      <c r="B157" s="8">
        <v>5641.4979999999987</v>
      </c>
      <c r="D157" t="str">
        <f t="shared" si="4"/>
        <v>Papua New Guinea</v>
      </c>
      <c r="E157">
        <f t="shared" si="5"/>
        <v>5641.4979999999987</v>
      </c>
    </row>
    <row r="158" spans="1:5" x14ac:dyDescent="0.35">
      <c r="A158" s="5" t="s">
        <v>470</v>
      </c>
      <c r="B158" s="8">
        <v>163826.579</v>
      </c>
      <c r="D158" t="str">
        <f t="shared" si="4"/>
        <v>Paraguay</v>
      </c>
      <c r="E158">
        <f t="shared" si="5"/>
        <v>163826.579</v>
      </c>
    </row>
    <row r="159" spans="1:5" x14ac:dyDescent="0.35">
      <c r="A159" s="5" t="s">
        <v>472</v>
      </c>
      <c r="B159" s="8">
        <v>79405.49599999997</v>
      </c>
      <c r="D159" t="str">
        <f t="shared" si="4"/>
        <v>Peru</v>
      </c>
      <c r="E159">
        <f t="shared" si="5"/>
        <v>79405.49599999997</v>
      </c>
    </row>
    <row r="160" spans="1:5" x14ac:dyDescent="0.35">
      <c r="A160" s="5" t="s">
        <v>182</v>
      </c>
      <c r="B160" s="8">
        <v>99690.435999999943</v>
      </c>
      <c r="D160" t="str">
        <f t="shared" si="4"/>
        <v>Philippines</v>
      </c>
      <c r="E160">
        <f t="shared" si="5"/>
        <v>99690.435999999943</v>
      </c>
    </row>
    <row r="161" spans="1:5" x14ac:dyDescent="0.35">
      <c r="A161" s="5" t="s">
        <v>347</v>
      </c>
      <c r="B161" s="8">
        <v>71855.731999999989</v>
      </c>
      <c r="D161" t="str">
        <f t="shared" si="4"/>
        <v>Poland</v>
      </c>
      <c r="E161">
        <f t="shared" si="5"/>
        <v>71855.731999999989</v>
      </c>
    </row>
    <row r="162" spans="1:5" x14ac:dyDescent="0.35">
      <c r="A162" s="5" t="s">
        <v>349</v>
      </c>
      <c r="B162" s="8">
        <v>184690.1400000001</v>
      </c>
      <c r="D162" t="str">
        <f t="shared" si="4"/>
        <v>Portugal</v>
      </c>
      <c r="E162">
        <f t="shared" si="5"/>
        <v>184690.1400000001</v>
      </c>
    </row>
    <row r="163" spans="1:5" x14ac:dyDescent="0.35">
      <c r="A163" s="5" t="s">
        <v>255</v>
      </c>
      <c r="B163" s="8">
        <v>4139.6619999999994</v>
      </c>
      <c r="D163" t="str">
        <f t="shared" si="4"/>
        <v>Puerto Rico</v>
      </c>
      <c r="E163">
        <f t="shared" si="5"/>
        <v>4139.6619999999994</v>
      </c>
    </row>
    <row r="164" spans="1:5" x14ac:dyDescent="0.35">
      <c r="A164" s="5" t="s">
        <v>386</v>
      </c>
      <c r="B164" s="8">
        <v>373.95499999999998</v>
      </c>
      <c r="D164" t="str">
        <f t="shared" si="4"/>
        <v>Qatar</v>
      </c>
      <c r="E164">
        <f t="shared" si="5"/>
        <v>373.95499999999998</v>
      </c>
    </row>
    <row r="165" spans="1:5" x14ac:dyDescent="0.35">
      <c r="A165" s="5" t="s">
        <v>107</v>
      </c>
      <c r="B165" s="8">
        <v>5290.5739999999987</v>
      </c>
      <c r="D165" t="str">
        <f t="shared" si="4"/>
        <v>Réunion</v>
      </c>
      <c r="E165">
        <f t="shared" si="5"/>
        <v>5290.5739999999987</v>
      </c>
    </row>
    <row r="166" spans="1:5" x14ac:dyDescent="0.35">
      <c r="A166" s="5" t="s">
        <v>351</v>
      </c>
      <c r="B166" s="8">
        <v>162800.7779999999</v>
      </c>
      <c r="D166" t="str">
        <f t="shared" si="4"/>
        <v>Romania</v>
      </c>
      <c r="E166">
        <f t="shared" si="5"/>
        <v>162800.7779999999</v>
      </c>
    </row>
    <row r="167" spans="1:5" x14ac:dyDescent="0.35">
      <c r="A167" s="5" t="s">
        <v>280</v>
      </c>
      <c r="B167" s="8">
        <v>969786.4949999993</v>
      </c>
      <c r="D167" t="str">
        <f t="shared" si="4"/>
        <v>Russia</v>
      </c>
      <c r="E167">
        <f t="shared" si="5"/>
        <v>969786.4949999993</v>
      </c>
    </row>
    <row r="168" spans="1:5" x14ac:dyDescent="0.35">
      <c r="A168" s="5" t="s">
        <v>109</v>
      </c>
      <c r="B168" s="8">
        <v>1343.4940000000001</v>
      </c>
      <c r="D168" t="str">
        <f t="shared" si="4"/>
        <v>Rwanda</v>
      </c>
      <c r="E168">
        <f t="shared" si="5"/>
        <v>1343.4940000000001</v>
      </c>
    </row>
    <row r="169" spans="1:5" x14ac:dyDescent="0.35">
      <c r="A169" s="5" t="s">
        <v>257</v>
      </c>
      <c r="B169" s="8">
        <v>9.6000000000000002E-2</v>
      </c>
      <c r="D169" t="str">
        <f t="shared" si="4"/>
        <v>Saint Barthélemy</v>
      </c>
      <c r="E169">
        <f t="shared" si="5"/>
        <v>9.6000000000000002E-2</v>
      </c>
    </row>
    <row r="170" spans="1:5" x14ac:dyDescent="0.35">
      <c r="A170" s="5" t="s">
        <v>259</v>
      </c>
      <c r="B170" s="8">
        <v>33.039999999999992</v>
      </c>
      <c r="D170" t="str">
        <f t="shared" si="4"/>
        <v>Saint Kitts and Nevis</v>
      </c>
      <c r="E170">
        <f t="shared" si="5"/>
        <v>33.039999999999992</v>
      </c>
    </row>
    <row r="171" spans="1:5" x14ac:dyDescent="0.35">
      <c r="A171" s="5" t="s">
        <v>261</v>
      </c>
      <c r="B171" s="8">
        <v>10.36</v>
      </c>
      <c r="D171" t="str">
        <f t="shared" si="4"/>
        <v>Saint Lucia</v>
      </c>
      <c r="E171">
        <f t="shared" si="5"/>
        <v>10.36</v>
      </c>
    </row>
    <row r="172" spans="1:5" x14ac:dyDescent="0.35">
      <c r="A172" s="5" t="s">
        <v>263</v>
      </c>
      <c r="B172" s="8">
        <v>7.4999999999999982</v>
      </c>
      <c r="D172" t="str">
        <f t="shared" si="4"/>
        <v>Saint Martin</v>
      </c>
      <c r="E172">
        <f t="shared" si="5"/>
        <v>7.4999999999999982</v>
      </c>
    </row>
    <row r="173" spans="1:5" x14ac:dyDescent="0.35">
      <c r="A173" s="5" t="s">
        <v>405</v>
      </c>
      <c r="B173" s="8">
        <v>3.6</v>
      </c>
      <c r="D173" t="str">
        <f t="shared" si="4"/>
        <v>Saint Pierre and Miquelon</v>
      </c>
      <c r="E173">
        <f t="shared" si="5"/>
        <v>3.6</v>
      </c>
    </row>
    <row r="174" spans="1:5" x14ac:dyDescent="0.35">
      <c r="A174" s="5" t="s">
        <v>265</v>
      </c>
      <c r="B174" s="8">
        <v>120.087</v>
      </c>
      <c r="D174" t="str">
        <f t="shared" si="4"/>
        <v>Saint Vincent and the Grenadines</v>
      </c>
      <c r="E174">
        <f t="shared" si="5"/>
        <v>120.087</v>
      </c>
    </row>
    <row r="175" spans="1:5" x14ac:dyDescent="0.35">
      <c r="A175" s="5" t="s">
        <v>440</v>
      </c>
      <c r="B175" s="8">
        <v>307.84999999999997</v>
      </c>
      <c r="D175" t="str">
        <f t="shared" si="4"/>
        <v>Samoa</v>
      </c>
      <c r="E175">
        <f t="shared" si="5"/>
        <v>307.84999999999997</v>
      </c>
    </row>
    <row r="176" spans="1:5" x14ac:dyDescent="0.35">
      <c r="A176" s="5" t="s">
        <v>112</v>
      </c>
      <c r="B176" s="8">
        <v>47.785000000000004</v>
      </c>
      <c r="D176" t="str">
        <f t="shared" si="4"/>
        <v>Sao Tome and Principe</v>
      </c>
      <c r="E176">
        <f t="shared" si="5"/>
        <v>47.785000000000004</v>
      </c>
    </row>
    <row r="177" spans="1:5" x14ac:dyDescent="0.35">
      <c r="A177" s="5" t="s">
        <v>388</v>
      </c>
      <c r="B177" s="8">
        <v>638.9060000000004</v>
      </c>
      <c r="D177" t="str">
        <f t="shared" si="4"/>
        <v>Saudi Arabia</v>
      </c>
      <c r="E177">
        <f t="shared" si="5"/>
        <v>638.9060000000004</v>
      </c>
    </row>
    <row r="178" spans="1:5" x14ac:dyDescent="0.35">
      <c r="A178" s="5" t="s">
        <v>114</v>
      </c>
      <c r="B178" s="8">
        <v>875.75</v>
      </c>
      <c r="D178" t="str">
        <f t="shared" si="4"/>
        <v>Senegal</v>
      </c>
      <c r="E178">
        <f t="shared" si="5"/>
        <v>875.75</v>
      </c>
    </row>
    <row r="179" spans="1:5" x14ac:dyDescent="0.35">
      <c r="A179" s="5" t="s">
        <v>353</v>
      </c>
      <c r="B179" s="8">
        <v>47220.367000000006</v>
      </c>
      <c r="D179" t="str">
        <f t="shared" si="4"/>
        <v>Serbia</v>
      </c>
      <c r="E179">
        <f t="shared" si="5"/>
        <v>47220.367000000006</v>
      </c>
    </row>
    <row r="180" spans="1:5" x14ac:dyDescent="0.35">
      <c r="A180" s="5" t="s">
        <v>116</v>
      </c>
      <c r="B180" s="8">
        <v>56.237000000000002</v>
      </c>
      <c r="D180" t="str">
        <f t="shared" si="4"/>
        <v>Seychelles</v>
      </c>
      <c r="E180">
        <f t="shared" si="5"/>
        <v>56.237000000000002</v>
      </c>
    </row>
    <row r="181" spans="1:5" x14ac:dyDescent="0.35">
      <c r="A181" s="5" t="s">
        <v>118</v>
      </c>
      <c r="B181" s="8">
        <v>875.43099999999993</v>
      </c>
      <c r="D181" t="str">
        <f t="shared" si="4"/>
        <v>Sierra Leone</v>
      </c>
      <c r="E181">
        <f t="shared" si="5"/>
        <v>875.43099999999993</v>
      </c>
    </row>
    <row r="182" spans="1:5" x14ac:dyDescent="0.35">
      <c r="A182" s="5" t="s">
        <v>184</v>
      </c>
      <c r="B182" s="8">
        <v>4013.7090000000026</v>
      </c>
      <c r="D182" t="str">
        <f t="shared" si="4"/>
        <v>Singapore</v>
      </c>
      <c r="E182">
        <f t="shared" si="5"/>
        <v>4013.7090000000026</v>
      </c>
    </row>
    <row r="183" spans="1:5" x14ac:dyDescent="0.35">
      <c r="A183" s="5" t="s">
        <v>355</v>
      </c>
      <c r="B183" s="8">
        <v>39844.5</v>
      </c>
      <c r="D183" t="str">
        <f t="shared" si="4"/>
        <v>Slovakia</v>
      </c>
      <c r="E183">
        <f t="shared" si="5"/>
        <v>39844.5</v>
      </c>
    </row>
    <row r="184" spans="1:5" x14ac:dyDescent="0.35">
      <c r="A184" s="5" t="s">
        <v>357</v>
      </c>
      <c r="B184" s="8">
        <v>23587.563000000006</v>
      </c>
      <c r="D184" t="str">
        <f t="shared" si="4"/>
        <v>Slovenia</v>
      </c>
      <c r="E184">
        <f t="shared" si="5"/>
        <v>23587.563000000006</v>
      </c>
    </row>
    <row r="185" spans="1:5" x14ac:dyDescent="0.35">
      <c r="A185" s="5" t="s">
        <v>442</v>
      </c>
      <c r="B185" s="8">
        <v>28.980000000000004</v>
      </c>
      <c r="D185" t="str">
        <f t="shared" si="4"/>
        <v>Solomon Islands</v>
      </c>
      <c r="E185">
        <f t="shared" si="5"/>
        <v>28.980000000000004</v>
      </c>
    </row>
    <row r="186" spans="1:5" x14ac:dyDescent="0.35">
      <c r="A186" s="5" t="s">
        <v>120</v>
      </c>
      <c r="B186" s="8">
        <v>48.819999999999986</v>
      </c>
      <c r="D186" t="str">
        <f t="shared" si="4"/>
        <v>Somalia</v>
      </c>
      <c r="E186">
        <f t="shared" si="5"/>
        <v>48.819999999999986</v>
      </c>
    </row>
    <row r="187" spans="1:5" x14ac:dyDescent="0.35">
      <c r="A187" s="5" t="s">
        <v>122</v>
      </c>
      <c r="B187" s="8">
        <v>44230.184000000023</v>
      </c>
      <c r="D187" t="str">
        <f t="shared" si="4"/>
        <v>South Africa</v>
      </c>
      <c r="E187">
        <f t="shared" si="5"/>
        <v>44230.184000000023</v>
      </c>
    </row>
    <row r="188" spans="1:5" x14ac:dyDescent="0.35">
      <c r="A188" s="5" t="s">
        <v>474</v>
      </c>
      <c r="B188" s="8">
        <v>3.37</v>
      </c>
      <c r="D188" t="str">
        <f t="shared" si="4"/>
        <v>South Georgia and the South Sandwich Islands</v>
      </c>
      <c r="E188">
        <f t="shared" si="5"/>
        <v>3.37</v>
      </c>
    </row>
    <row r="189" spans="1:5" x14ac:dyDescent="0.35">
      <c r="A189" s="5" t="s">
        <v>186</v>
      </c>
      <c r="B189" s="8">
        <v>93686.321999999986</v>
      </c>
      <c r="D189" t="str">
        <f t="shared" si="4"/>
        <v>South Korea</v>
      </c>
      <c r="E189">
        <f t="shared" si="5"/>
        <v>93686.321999999986</v>
      </c>
    </row>
    <row r="190" spans="1:5" x14ac:dyDescent="0.35">
      <c r="A190" s="5" t="s">
        <v>125</v>
      </c>
      <c r="B190" s="8">
        <v>2.7170000000000001</v>
      </c>
      <c r="D190" t="str">
        <f t="shared" si="4"/>
        <v>South Sudan</v>
      </c>
      <c r="E190">
        <f t="shared" si="5"/>
        <v>2.7170000000000001</v>
      </c>
    </row>
    <row r="191" spans="1:5" x14ac:dyDescent="0.35">
      <c r="A191" s="5" t="s">
        <v>359</v>
      </c>
      <c r="B191" s="8">
        <v>742319.21800000011</v>
      </c>
      <c r="D191" t="str">
        <f t="shared" si="4"/>
        <v>Spain</v>
      </c>
      <c r="E191">
        <f t="shared" si="5"/>
        <v>742319.21800000011</v>
      </c>
    </row>
    <row r="192" spans="1:5" x14ac:dyDescent="0.35">
      <c r="A192" s="5" t="s">
        <v>188</v>
      </c>
      <c r="B192" s="8">
        <v>31165.276000000009</v>
      </c>
      <c r="D192" t="str">
        <f t="shared" si="4"/>
        <v>Sri Lanka</v>
      </c>
      <c r="E192">
        <f t="shared" si="5"/>
        <v>31165.276000000009</v>
      </c>
    </row>
    <row r="193" spans="1:5" x14ac:dyDescent="0.35">
      <c r="A193" s="5" t="s">
        <v>390</v>
      </c>
      <c r="B193" s="8">
        <v>156.18999999999997</v>
      </c>
      <c r="D193" t="str">
        <f t="shared" si="4"/>
        <v>State of Palestine</v>
      </c>
      <c r="E193">
        <f t="shared" si="5"/>
        <v>156.18999999999997</v>
      </c>
    </row>
    <row r="194" spans="1:5" x14ac:dyDescent="0.35">
      <c r="A194" s="5" t="s">
        <v>127</v>
      </c>
      <c r="B194" s="8">
        <v>24298.748000000014</v>
      </c>
      <c r="D194" t="str">
        <f t="shared" si="4"/>
        <v>Sudan</v>
      </c>
      <c r="E194">
        <f t="shared" si="5"/>
        <v>24298.748000000014</v>
      </c>
    </row>
    <row r="195" spans="1:5" x14ac:dyDescent="0.35">
      <c r="A195" s="5" t="s">
        <v>476</v>
      </c>
      <c r="B195" s="8">
        <v>3650.1990000000001</v>
      </c>
      <c r="D195" t="str">
        <f t="shared" si="4"/>
        <v>Suriname</v>
      </c>
      <c r="E195">
        <f t="shared" si="5"/>
        <v>3650.1990000000001</v>
      </c>
    </row>
    <row r="196" spans="1:5" x14ac:dyDescent="0.35">
      <c r="A196" s="5" t="s">
        <v>361</v>
      </c>
      <c r="B196" s="8">
        <v>461334.342</v>
      </c>
      <c r="D196" t="str">
        <f t="shared" si="4"/>
        <v>Sweden</v>
      </c>
      <c r="E196">
        <f t="shared" si="5"/>
        <v>461334.342</v>
      </c>
    </row>
    <row r="197" spans="1:5" x14ac:dyDescent="0.35">
      <c r="A197" s="5" t="s">
        <v>363</v>
      </c>
      <c r="B197" s="8">
        <v>286919.09999999998</v>
      </c>
      <c r="D197" t="str">
        <f t="shared" si="4"/>
        <v>Switzerland</v>
      </c>
      <c r="E197">
        <f t="shared" si="5"/>
        <v>286919.09999999998</v>
      </c>
    </row>
    <row r="198" spans="1:5" x14ac:dyDescent="0.35">
      <c r="A198" s="5" t="s">
        <v>392</v>
      </c>
      <c r="B198" s="8">
        <v>25914.671000000035</v>
      </c>
      <c r="D198" t="str">
        <f t="shared" ref="D198:D226" si="6">IF(A198=0,"",A198)</f>
        <v>Syria</v>
      </c>
      <c r="E198">
        <f t="shared" ref="E198:E226" si="7">IF(B198=0,"",B198)</f>
        <v>25914.671000000035</v>
      </c>
    </row>
    <row r="199" spans="1:5" x14ac:dyDescent="0.35">
      <c r="A199" s="5" t="s">
        <v>190</v>
      </c>
      <c r="B199" s="8">
        <v>67013.40800000001</v>
      </c>
      <c r="D199" t="str">
        <f t="shared" si="6"/>
        <v>Taiwan</v>
      </c>
      <c r="E199">
        <f t="shared" si="7"/>
        <v>67013.40800000001</v>
      </c>
    </row>
    <row r="200" spans="1:5" x14ac:dyDescent="0.35">
      <c r="A200" s="5" t="s">
        <v>192</v>
      </c>
      <c r="B200" s="8">
        <v>91381.929999999978</v>
      </c>
      <c r="D200" t="str">
        <f t="shared" si="6"/>
        <v>Tajikistan</v>
      </c>
      <c r="E200">
        <f t="shared" si="7"/>
        <v>91381.929999999978</v>
      </c>
    </row>
    <row r="201" spans="1:5" x14ac:dyDescent="0.35">
      <c r="A201" s="5" t="s">
        <v>129</v>
      </c>
      <c r="B201" s="8">
        <v>12624.889000000008</v>
      </c>
      <c r="D201" t="str">
        <f t="shared" si="6"/>
        <v>Tanzania</v>
      </c>
      <c r="E201">
        <f t="shared" si="7"/>
        <v>12624.889000000008</v>
      </c>
    </row>
    <row r="202" spans="1:5" x14ac:dyDescent="0.35">
      <c r="A202" s="5" t="s">
        <v>194</v>
      </c>
      <c r="B202" s="8">
        <v>120123.88900000011</v>
      </c>
      <c r="D202" t="str">
        <f t="shared" si="6"/>
        <v>Thailand</v>
      </c>
      <c r="E202">
        <f t="shared" si="7"/>
        <v>120123.88900000011</v>
      </c>
    </row>
    <row r="203" spans="1:5" x14ac:dyDescent="0.35">
      <c r="A203" s="5" t="s">
        <v>196</v>
      </c>
      <c r="B203" s="8">
        <v>7.9610000000000012</v>
      </c>
      <c r="D203" t="str">
        <f t="shared" si="6"/>
        <v>Timor-Leste</v>
      </c>
      <c r="E203">
        <f t="shared" si="7"/>
        <v>7.9610000000000012</v>
      </c>
    </row>
    <row r="204" spans="1:5" x14ac:dyDescent="0.35">
      <c r="A204" s="5" t="s">
        <v>131</v>
      </c>
      <c r="B204" s="8">
        <v>1350.6019999999996</v>
      </c>
      <c r="D204" t="str">
        <f t="shared" si="6"/>
        <v>Togo</v>
      </c>
      <c r="E204">
        <f t="shared" si="7"/>
        <v>1350.6019999999996</v>
      </c>
    </row>
    <row r="205" spans="1:5" x14ac:dyDescent="0.35">
      <c r="A205" s="5" t="s">
        <v>444</v>
      </c>
      <c r="B205" s="8">
        <v>9.7460000000000058</v>
      </c>
      <c r="D205" t="str">
        <f t="shared" si="6"/>
        <v>Tokelau</v>
      </c>
      <c r="E205">
        <f t="shared" si="7"/>
        <v>9.7460000000000058</v>
      </c>
    </row>
    <row r="206" spans="1:5" x14ac:dyDescent="0.35">
      <c r="A206" s="5" t="s">
        <v>446</v>
      </c>
      <c r="B206" s="8">
        <v>32.558000000000028</v>
      </c>
      <c r="D206" t="str">
        <f t="shared" si="6"/>
        <v>Tonga</v>
      </c>
      <c r="E206">
        <f t="shared" si="7"/>
        <v>32.558000000000028</v>
      </c>
    </row>
    <row r="207" spans="1:5" x14ac:dyDescent="0.35">
      <c r="A207" s="5" t="s">
        <v>267</v>
      </c>
      <c r="B207" s="8">
        <v>81.973000000000042</v>
      </c>
      <c r="D207" t="str">
        <f t="shared" si="6"/>
        <v>Trinidad and Tobago</v>
      </c>
      <c r="E207">
        <f t="shared" si="7"/>
        <v>81.973000000000042</v>
      </c>
    </row>
    <row r="208" spans="1:5" x14ac:dyDescent="0.35">
      <c r="A208" s="5" t="s">
        <v>133</v>
      </c>
      <c r="B208" s="8">
        <v>3700.6669999999995</v>
      </c>
      <c r="D208" t="str">
        <f t="shared" si="6"/>
        <v>Tunisia</v>
      </c>
      <c r="E208">
        <f t="shared" si="7"/>
        <v>3700.6669999999995</v>
      </c>
    </row>
    <row r="209" spans="1:5" x14ac:dyDescent="0.35">
      <c r="A209" s="5" t="s">
        <v>282</v>
      </c>
      <c r="B209" s="8">
        <v>434303.15000000008</v>
      </c>
      <c r="D209" t="str">
        <f t="shared" si="6"/>
        <v>Turkey</v>
      </c>
      <c r="E209">
        <f t="shared" si="7"/>
        <v>434303.15000000008</v>
      </c>
    </row>
    <row r="210" spans="1:5" x14ac:dyDescent="0.35">
      <c r="A210" s="5" t="s">
        <v>198</v>
      </c>
      <c r="B210" s="8">
        <v>23.999999999999993</v>
      </c>
      <c r="D210" t="str">
        <f t="shared" si="6"/>
        <v>Turkmenistan</v>
      </c>
      <c r="E210">
        <f t="shared" si="7"/>
        <v>23.999999999999993</v>
      </c>
    </row>
    <row r="211" spans="1:5" x14ac:dyDescent="0.35">
      <c r="A211" s="5" t="s">
        <v>269</v>
      </c>
      <c r="B211" s="8">
        <v>1.63</v>
      </c>
      <c r="D211" t="str">
        <f t="shared" si="6"/>
        <v>Turks and Caicos Islands</v>
      </c>
      <c r="E211">
        <f t="shared" si="7"/>
        <v>1.63</v>
      </c>
    </row>
    <row r="212" spans="1:5" x14ac:dyDescent="0.35">
      <c r="A212" s="5" t="s">
        <v>448</v>
      </c>
      <c r="B212" s="8">
        <v>12.395000000000001</v>
      </c>
      <c r="D212" t="str">
        <f t="shared" si="6"/>
        <v>Tuvalu</v>
      </c>
      <c r="E212">
        <f t="shared" si="7"/>
        <v>12.395000000000001</v>
      </c>
    </row>
    <row r="213" spans="1:5" x14ac:dyDescent="0.35">
      <c r="A213" s="5" t="s">
        <v>135</v>
      </c>
      <c r="B213" s="8">
        <v>10720.39</v>
      </c>
      <c r="D213" t="str">
        <f t="shared" si="6"/>
        <v>Uganda</v>
      </c>
      <c r="E213">
        <f t="shared" si="7"/>
        <v>10720.39</v>
      </c>
    </row>
    <row r="214" spans="1:5" x14ac:dyDescent="0.35">
      <c r="A214" s="5" t="s">
        <v>365</v>
      </c>
      <c r="B214" s="8">
        <v>112539.51599999997</v>
      </c>
      <c r="D214" t="str">
        <f t="shared" si="6"/>
        <v>Ukraine</v>
      </c>
      <c r="E214">
        <f t="shared" si="7"/>
        <v>112539.51599999997</v>
      </c>
    </row>
    <row r="215" spans="1:5" x14ac:dyDescent="0.35">
      <c r="A215" s="5" t="s">
        <v>394</v>
      </c>
      <c r="B215" s="8">
        <v>3435.1380000000008</v>
      </c>
      <c r="D215" t="str">
        <f t="shared" si="6"/>
        <v>United Arab Emirates</v>
      </c>
      <c r="E215">
        <f t="shared" si="7"/>
        <v>3435.1380000000008</v>
      </c>
    </row>
    <row r="216" spans="1:5" x14ac:dyDescent="0.35">
      <c r="A216" s="5" t="s">
        <v>367</v>
      </c>
      <c r="B216" s="8">
        <v>328948.98399999994</v>
      </c>
      <c r="D216" t="str">
        <f t="shared" si="6"/>
        <v>United Kingdom</v>
      </c>
      <c r="E216">
        <f t="shared" si="7"/>
        <v>328948.98399999994</v>
      </c>
    </row>
    <row r="217" spans="1:5" x14ac:dyDescent="0.35">
      <c r="A217" s="5" t="s">
        <v>407</v>
      </c>
      <c r="B217" s="8">
        <v>2974736.2050000001</v>
      </c>
      <c r="D217" t="str">
        <f t="shared" si="6"/>
        <v>United States</v>
      </c>
      <c r="E217">
        <f t="shared" si="7"/>
        <v>2974736.2050000001</v>
      </c>
    </row>
    <row r="218" spans="1:5" x14ac:dyDescent="0.35">
      <c r="A218" s="5" t="s">
        <v>271</v>
      </c>
      <c r="B218" s="8">
        <v>40.924000000000014</v>
      </c>
      <c r="D218" t="str">
        <f t="shared" si="6"/>
        <v>United States Virgin Islands</v>
      </c>
      <c r="E218">
        <f t="shared" si="7"/>
        <v>40.924000000000014</v>
      </c>
    </row>
    <row r="219" spans="1:5" x14ac:dyDescent="0.35">
      <c r="A219" s="5" t="s">
        <v>478</v>
      </c>
      <c r="B219" s="8">
        <v>43388.545999999995</v>
      </c>
      <c r="D219" t="str">
        <f t="shared" si="6"/>
        <v>Uruguay</v>
      </c>
      <c r="E219">
        <f t="shared" si="7"/>
        <v>43388.545999999995</v>
      </c>
    </row>
    <row r="220" spans="1:5" x14ac:dyDescent="0.35">
      <c r="A220" s="5" t="s">
        <v>200</v>
      </c>
      <c r="B220" s="8">
        <v>34084.639999999999</v>
      </c>
      <c r="D220" t="str">
        <f t="shared" si="6"/>
        <v>Uzbekistan</v>
      </c>
      <c r="E220">
        <f t="shared" si="7"/>
        <v>34084.639999999999</v>
      </c>
    </row>
    <row r="221" spans="1:5" x14ac:dyDescent="0.35">
      <c r="A221" s="5" t="s">
        <v>450</v>
      </c>
      <c r="B221" s="8">
        <v>93.575999999999979</v>
      </c>
      <c r="D221" t="str">
        <f t="shared" si="6"/>
        <v>Vanuatu</v>
      </c>
      <c r="E221">
        <f t="shared" si="7"/>
        <v>93.575999999999979</v>
      </c>
    </row>
    <row r="222" spans="1:5" x14ac:dyDescent="0.35">
      <c r="A222" s="5" t="s">
        <v>480</v>
      </c>
      <c r="B222" s="8">
        <v>293527.12</v>
      </c>
      <c r="D222" t="str">
        <f t="shared" si="6"/>
        <v>Venezuela</v>
      </c>
      <c r="E222">
        <f t="shared" si="7"/>
        <v>293527.12</v>
      </c>
    </row>
    <row r="223" spans="1:5" x14ac:dyDescent="0.35">
      <c r="A223" s="5" t="s">
        <v>202</v>
      </c>
      <c r="B223" s="8">
        <v>205722.39500000002</v>
      </c>
      <c r="D223" t="str">
        <f t="shared" si="6"/>
        <v>Vietnam</v>
      </c>
      <c r="E223">
        <f t="shared" si="7"/>
        <v>205722.39500000002</v>
      </c>
    </row>
    <row r="224" spans="1:5" x14ac:dyDescent="0.35">
      <c r="A224" s="5" t="s">
        <v>396</v>
      </c>
      <c r="B224" s="8">
        <v>752.97199999999987</v>
      </c>
      <c r="D224" t="str">
        <f t="shared" si="6"/>
        <v>Yemen</v>
      </c>
      <c r="E224">
        <f t="shared" si="7"/>
        <v>752.97199999999987</v>
      </c>
    </row>
    <row r="225" spans="1:5" x14ac:dyDescent="0.35">
      <c r="A225" s="5" t="s">
        <v>137</v>
      </c>
      <c r="B225" s="8">
        <v>40075.465999999993</v>
      </c>
      <c r="D225" t="str">
        <f t="shared" si="6"/>
        <v>Zambia</v>
      </c>
      <c r="E225">
        <f t="shared" si="7"/>
        <v>40075.465999999993</v>
      </c>
    </row>
    <row r="226" spans="1:5" x14ac:dyDescent="0.35">
      <c r="A226" s="5" t="s">
        <v>139</v>
      </c>
      <c r="B226" s="8">
        <v>16924.206000000009</v>
      </c>
      <c r="D226" t="str">
        <f t="shared" si="6"/>
        <v>Zimbabwe</v>
      </c>
      <c r="E226">
        <f t="shared" si="7"/>
        <v>16924.206000000009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U226"/>
  <sheetViews>
    <sheetView topLeftCell="A22" workbookViewId="0">
      <selection activeCell="E5" sqref="E5"/>
    </sheetView>
  </sheetViews>
  <sheetFormatPr defaultRowHeight="14.5" x14ac:dyDescent="0.35"/>
  <cols>
    <col min="1" max="1" width="12.36328125" bestFit="1" customWidth="1"/>
    <col min="2" max="2" width="28.36328125" bestFit="1" customWidth="1"/>
    <col min="3" max="3" width="9.81640625" bestFit="1" customWidth="1"/>
    <col min="4" max="4" width="15.54296875" bestFit="1" customWidth="1"/>
    <col min="5" max="5" width="11.81640625" bestFit="1" customWidth="1"/>
  </cols>
  <sheetData>
    <row r="1" spans="1:21" x14ac:dyDescent="0.35">
      <c r="A1" s="4" t="s">
        <v>0</v>
      </c>
      <c r="B1" t="s">
        <v>4899</v>
      </c>
    </row>
    <row r="2" spans="1:21" x14ac:dyDescent="0.35">
      <c r="A2" s="4" t="s">
        <v>3</v>
      </c>
      <c r="B2" t="s">
        <v>483</v>
      </c>
    </row>
    <row r="3" spans="1:21" x14ac:dyDescent="0.35">
      <c r="J3" s="15"/>
      <c r="K3" s="15"/>
      <c r="L3" s="15"/>
      <c r="M3" s="15"/>
      <c r="N3" s="15"/>
      <c r="O3" s="15"/>
      <c r="P3" s="15"/>
      <c r="Q3" s="15"/>
      <c r="R3" s="15"/>
      <c r="S3" s="15"/>
      <c r="T3" s="15"/>
      <c r="U3" s="15"/>
    </row>
    <row r="4" spans="1:21" x14ac:dyDescent="0.35">
      <c r="A4" s="4" t="s">
        <v>485</v>
      </c>
      <c r="B4" t="s">
        <v>488</v>
      </c>
      <c r="D4" t="s">
        <v>1</v>
      </c>
      <c r="E4" t="s">
        <v>4665</v>
      </c>
      <c r="F4" t="s">
        <v>4666</v>
      </c>
      <c r="G4" t="s">
        <v>4658</v>
      </c>
      <c r="J4" s="15"/>
      <c r="K4" s="15"/>
      <c r="L4" s="15"/>
      <c r="M4" s="15"/>
      <c r="N4" s="15"/>
      <c r="O4" s="15"/>
      <c r="P4" s="15"/>
      <c r="Q4" s="15"/>
      <c r="R4" s="15"/>
      <c r="S4" s="15"/>
      <c r="T4" s="15"/>
      <c r="U4" s="15"/>
    </row>
    <row r="5" spans="1:21" x14ac:dyDescent="0.35">
      <c r="A5" s="5" t="s">
        <v>153</v>
      </c>
      <c r="B5" s="8">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5"/>
      <c r="K5" s="15"/>
      <c r="L5" s="15"/>
      <c r="M5" s="15"/>
      <c r="N5" s="15"/>
      <c r="O5" s="15"/>
      <c r="P5" s="15"/>
      <c r="Q5" s="15"/>
      <c r="R5" s="15"/>
      <c r="S5" s="15"/>
      <c r="T5" s="15"/>
      <c r="U5" s="15"/>
    </row>
    <row r="6" spans="1:21" x14ac:dyDescent="0.35">
      <c r="A6" s="5" t="s">
        <v>408</v>
      </c>
      <c r="B6" s="8">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5"/>
      <c r="K6" s="15"/>
      <c r="L6" s="15"/>
      <c r="M6" s="15"/>
      <c r="N6" s="15"/>
      <c r="O6" s="15"/>
      <c r="P6" s="15"/>
      <c r="Q6" s="15"/>
      <c r="R6" s="15"/>
      <c r="S6" s="15"/>
      <c r="T6" s="15"/>
      <c r="U6" s="15"/>
    </row>
    <row r="7" spans="1:21" x14ac:dyDescent="0.35">
      <c r="A7" s="5" t="s">
        <v>457</v>
      </c>
      <c r="B7" s="8">
        <v>1865010.135</v>
      </c>
      <c r="D7" t="str">
        <f t="shared" si="1"/>
        <v>BRA</v>
      </c>
      <c r="E7">
        <f>IFERROR(VLOOKUP(D7,Coordinates[],4,0),0)</f>
        <v>-14.235004</v>
      </c>
      <c r="F7">
        <f>IFERROR(VLOOKUP(D7,Coordinates[],5,0),0)</f>
        <v>-51.925280000000001</v>
      </c>
      <c r="G7">
        <f t="shared" si="0"/>
        <v>1865010.135</v>
      </c>
      <c r="H7" t="str">
        <f>IFERROR(VLOOKUP(D7,Coordinates[],2,0),"")</f>
        <v>Brazil</v>
      </c>
      <c r="J7" s="15"/>
      <c r="K7" s="15"/>
      <c r="L7" s="15"/>
      <c r="M7" s="15"/>
      <c r="N7" s="15"/>
      <c r="O7" s="15"/>
      <c r="P7" s="15"/>
      <c r="Q7" s="15"/>
      <c r="R7" s="15"/>
      <c r="S7" s="15"/>
      <c r="T7" s="15"/>
      <c r="U7" s="15"/>
    </row>
    <row r="8" spans="1:21" x14ac:dyDescent="0.35">
      <c r="A8" s="5" t="s">
        <v>400</v>
      </c>
      <c r="B8" s="8">
        <v>1654092.65</v>
      </c>
      <c r="D8" t="str">
        <f t="shared" si="1"/>
        <v>CAN</v>
      </c>
      <c r="E8">
        <f>IFERROR(VLOOKUP(D8,Coordinates[],4,0),0)</f>
        <v>56.130366000000002</v>
      </c>
      <c r="F8">
        <f>IFERROR(VLOOKUP(D8,Coordinates[],5,0),0)</f>
        <v>-106.346771</v>
      </c>
      <c r="G8">
        <f t="shared" si="0"/>
        <v>1654092.65</v>
      </c>
      <c r="H8" t="str">
        <f>IFERROR(VLOOKUP(D8,Coordinates[],2,0),"")</f>
        <v>Canada</v>
      </c>
      <c r="J8" s="15"/>
      <c r="K8" s="15"/>
      <c r="L8" s="15"/>
      <c r="M8" s="15"/>
      <c r="N8" s="15"/>
      <c r="O8" s="15"/>
      <c r="P8" s="15"/>
      <c r="Q8" s="15"/>
      <c r="R8" s="15"/>
      <c r="S8" s="15"/>
      <c r="T8" s="15"/>
      <c r="U8" s="15"/>
    </row>
    <row r="9" spans="1:21" x14ac:dyDescent="0.35">
      <c r="A9" s="5" t="s">
        <v>316</v>
      </c>
      <c r="B9" s="8">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5"/>
      <c r="K9" s="15"/>
      <c r="L9" s="15"/>
      <c r="M9" s="15"/>
      <c r="N9" s="15"/>
      <c r="O9" s="15"/>
      <c r="P9" s="15"/>
      <c r="Q9" s="15"/>
      <c r="R9" s="15"/>
      <c r="S9" s="15"/>
      <c r="T9" s="15"/>
      <c r="U9" s="15"/>
    </row>
    <row r="10" spans="1:21" x14ac:dyDescent="0.35">
      <c r="A10" s="5" t="s">
        <v>156</v>
      </c>
      <c r="B10" s="8">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5"/>
      <c r="K10" s="15"/>
      <c r="L10" s="15"/>
      <c r="M10" s="15"/>
      <c r="N10" s="15"/>
      <c r="O10" s="15"/>
      <c r="P10" s="15"/>
      <c r="Q10" s="15"/>
      <c r="R10" s="15"/>
      <c r="S10" s="15"/>
      <c r="T10" s="15"/>
      <c r="U10" s="15"/>
    </row>
    <row r="11" spans="1:21" x14ac:dyDescent="0.35">
      <c r="A11" s="5" t="s">
        <v>281</v>
      </c>
      <c r="B11" s="8">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5"/>
      <c r="K11" s="15"/>
      <c r="L11" s="15"/>
      <c r="M11" s="15"/>
      <c r="N11" s="15"/>
      <c r="O11" s="15"/>
      <c r="P11" s="15"/>
      <c r="Q11" s="15"/>
      <c r="R11" s="15"/>
      <c r="S11" s="15"/>
      <c r="T11" s="15"/>
      <c r="U11" s="15"/>
    </row>
    <row r="12" spans="1:21" x14ac:dyDescent="0.35">
      <c r="A12" s="5" t="s">
        <v>160</v>
      </c>
      <c r="B12" s="8">
        <v>920979.5</v>
      </c>
      <c r="D12" t="str">
        <f t="shared" si="1"/>
        <v>JPN</v>
      </c>
      <c r="E12">
        <f>IFERROR(VLOOKUP(D12,Coordinates[],4,0),0)</f>
        <v>36.204824000000002</v>
      </c>
      <c r="F12">
        <f>IFERROR(VLOOKUP(D12,Coordinates[],5,0),0)</f>
        <v>138.25292400000001</v>
      </c>
      <c r="G12">
        <f t="shared" si="2"/>
        <v>920979.5</v>
      </c>
      <c r="H12" t="str">
        <f>IFERROR(VLOOKUP(D12,Coordinates[],2,0),"")</f>
        <v>Japan</v>
      </c>
      <c r="J12" s="15"/>
      <c r="K12" s="15"/>
      <c r="L12" s="15"/>
      <c r="M12" s="15"/>
      <c r="N12" s="15"/>
      <c r="O12" s="15"/>
      <c r="P12" s="15"/>
      <c r="Q12" s="15"/>
      <c r="R12" s="15"/>
      <c r="S12" s="15"/>
      <c r="T12" s="15"/>
      <c r="U12" s="15"/>
    </row>
    <row r="13" spans="1:21" x14ac:dyDescent="0.35">
      <c r="A13" s="5" t="s">
        <v>360</v>
      </c>
      <c r="B13" s="8">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5"/>
      <c r="K13" s="15"/>
      <c r="L13" s="15"/>
      <c r="M13" s="15"/>
      <c r="N13" s="15"/>
      <c r="O13" s="15"/>
      <c r="P13" s="15"/>
      <c r="Q13" s="15"/>
      <c r="R13" s="15"/>
      <c r="S13" s="15"/>
      <c r="T13" s="15"/>
      <c r="U13" s="15"/>
    </row>
    <row r="14" spans="1:21" x14ac:dyDescent="0.35">
      <c r="A14" s="5" t="s">
        <v>326</v>
      </c>
      <c r="B14" s="8">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5"/>
      <c r="K14" s="15"/>
      <c r="L14" s="15"/>
      <c r="M14" s="15"/>
      <c r="N14" s="15"/>
      <c r="O14" s="15"/>
      <c r="P14" s="15"/>
      <c r="Q14" s="15"/>
      <c r="R14" s="15"/>
      <c r="S14" s="15"/>
      <c r="T14" s="15"/>
      <c r="U14" s="15"/>
    </row>
    <row r="15" spans="1:21" x14ac:dyDescent="0.35">
      <c r="A15" s="5" t="s">
        <v>314</v>
      </c>
      <c r="B15" s="8">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5"/>
      <c r="K15" s="15"/>
      <c r="L15" s="15"/>
      <c r="M15" s="15"/>
      <c r="N15" s="15"/>
      <c r="O15" s="15"/>
      <c r="P15" s="15"/>
      <c r="Q15" s="15"/>
      <c r="R15" s="15"/>
      <c r="S15" s="15"/>
      <c r="T15" s="15"/>
      <c r="U15" s="15"/>
    </row>
    <row r="16" spans="1:21" x14ac:dyDescent="0.35">
      <c r="A16" s="5" t="s">
        <v>346</v>
      </c>
      <c r="B16" s="8">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5"/>
      <c r="K16" s="15"/>
      <c r="L16" s="15"/>
      <c r="M16" s="15"/>
      <c r="N16" s="15"/>
      <c r="O16" s="15"/>
      <c r="P16" s="15"/>
      <c r="Q16" s="15"/>
      <c r="R16" s="15"/>
      <c r="S16" s="15"/>
      <c r="T16" s="15"/>
      <c r="U16" s="15"/>
    </row>
    <row r="17" spans="1:21" x14ac:dyDescent="0.35">
      <c r="A17" s="5" t="s">
        <v>362</v>
      </c>
      <c r="B17" s="8">
        <v>461334.342</v>
      </c>
      <c r="D17" t="str">
        <f t="shared" si="1"/>
        <v>SWE</v>
      </c>
      <c r="E17">
        <f>IFERROR(VLOOKUP(D17,Coordinates[],4,0),0)</f>
        <v>60.128160999999999</v>
      </c>
      <c r="F17">
        <f>IFERROR(VLOOKUP(D17,Coordinates[],5,0),0)</f>
        <v>18.643501000000001</v>
      </c>
      <c r="G17">
        <f t="shared" si="2"/>
        <v>461334.342</v>
      </c>
      <c r="H17" t="str">
        <f>IFERROR(VLOOKUP(D17,Coordinates[],2,0),"")</f>
        <v>Sweden</v>
      </c>
      <c r="J17" s="15"/>
      <c r="K17" s="15"/>
      <c r="L17" s="15"/>
      <c r="M17" s="15"/>
      <c r="N17" s="15"/>
      <c r="O17" s="15"/>
      <c r="P17" s="15"/>
      <c r="Q17" s="15"/>
      <c r="R17" s="15"/>
      <c r="S17" s="15"/>
      <c r="T17" s="15"/>
      <c r="U17" s="15"/>
    </row>
    <row r="18" spans="1:21" x14ac:dyDescent="0.35">
      <c r="A18" s="5" t="s">
        <v>283</v>
      </c>
      <c r="B18" s="8">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5"/>
      <c r="K18" s="15"/>
      <c r="L18" s="15"/>
      <c r="M18" s="15"/>
      <c r="N18" s="15"/>
      <c r="O18" s="15"/>
      <c r="P18" s="15"/>
      <c r="Q18" s="15"/>
      <c r="R18" s="15"/>
      <c r="S18" s="15"/>
      <c r="T18" s="15"/>
      <c r="U18" s="15"/>
    </row>
    <row r="19" spans="1:21" x14ac:dyDescent="0.35">
      <c r="A19" s="5" t="s">
        <v>368</v>
      </c>
      <c r="B19" s="8">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5"/>
      <c r="K19" s="15"/>
      <c r="L19" s="15"/>
      <c r="M19" s="15"/>
      <c r="N19" s="15"/>
      <c r="O19" s="15"/>
      <c r="P19" s="15"/>
      <c r="Q19" s="15"/>
      <c r="R19" s="15"/>
      <c r="S19" s="15"/>
      <c r="T19" s="15"/>
      <c r="U19" s="15"/>
    </row>
    <row r="20" spans="1:21" x14ac:dyDescent="0.35">
      <c r="A20" s="5" t="s">
        <v>290</v>
      </c>
      <c r="B20" s="8">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5"/>
      <c r="K20" s="15"/>
      <c r="L20" s="15"/>
      <c r="M20" s="15"/>
      <c r="N20" s="15"/>
      <c r="O20" s="15"/>
      <c r="P20" s="15"/>
      <c r="Q20" s="15"/>
      <c r="R20" s="15"/>
      <c r="S20" s="15"/>
      <c r="T20" s="15"/>
      <c r="U20" s="15"/>
    </row>
    <row r="21" spans="1:21" x14ac:dyDescent="0.35">
      <c r="A21" s="5" t="s">
        <v>404</v>
      </c>
      <c r="B21" s="8">
        <v>296605.00199999998</v>
      </c>
      <c r="D21" t="str">
        <f t="shared" si="1"/>
        <v>MEX</v>
      </c>
      <c r="E21">
        <f>IFERROR(VLOOKUP(D21,Coordinates[],4,0),0)</f>
        <v>23.634501</v>
      </c>
      <c r="F21">
        <f>IFERROR(VLOOKUP(D21,Coordinates[],5,0),0)</f>
        <v>-102.552784</v>
      </c>
      <c r="G21">
        <f t="shared" si="2"/>
        <v>296605.00199999998</v>
      </c>
      <c r="H21" t="str">
        <f>IFERROR(VLOOKUP(D21,Coordinates[],2,0),"")</f>
        <v>Mexico</v>
      </c>
      <c r="J21" s="15"/>
      <c r="K21" s="15"/>
      <c r="L21" s="15"/>
      <c r="M21" s="15"/>
      <c r="N21" s="15"/>
      <c r="O21" s="15"/>
      <c r="P21" s="15"/>
      <c r="Q21" s="15"/>
      <c r="R21" s="15"/>
      <c r="S21" s="15"/>
      <c r="T21" s="15"/>
      <c r="U21" s="15"/>
    </row>
    <row r="22" spans="1:21" x14ac:dyDescent="0.35">
      <c r="A22" s="5" t="s">
        <v>481</v>
      </c>
      <c r="B22" s="8">
        <v>293527.12</v>
      </c>
      <c r="D22" t="str">
        <f t="shared" si="1"/>
        <v>VEN</v>
      </c>
      <c r="E22">
        <f>IFERROR(VLOOKUP(D22,Coordinates[],4,0),0)</f>
        <v>6.4237500000000001</v>
      </c>
      <c r="F22">
        <f>IFERROR(VLOOKUP(D22,Coordinates[],5,0),0)</f>
        <v>-66.589730000000003</v>
      </c>
      <c r="G22">
        <f t="shared" si="2"/>
        <v>293527.12</v>
      </c>
      <c r="H22" t="str">
        <f>IFERROR(VLOOKUP(D22,Coordinates[],2,0),"")</f>
        <v>Venezuela</v>
      </c>
      <c r="J22" s="15"/>
      <c r="K22" s="15"/>
      <c r="L22" s="15"/>
      <c r="M22" s="15"/>
      <c r="N22" s="15"/>
      <c r="O22" s="15"/>
      <c r="P22" s="15"/>
      <c r="Q22" s="15"/>
      <c r="R22" s="15"/>
      <c r="S22" s="15"/>
      <c r="T22" s="15"/>
      <c r="U22" s="15"/>
    </row>
    <row r="23" spans="1:21" x14ac:dyDescent="0.35">
      <c r="A23" s="5" t="s">
        <v>364</v>
      </c>
      <c r="B23" s="8">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15"/>
      <c r="K23" s="15"/>
      <c r="L23" s="15"/>
      <c r="M23" s="15"/>
      <c r="N23" s="15"/>
      <c r="O23" s="15"/>
      <c r="P23" s="15"/>
      <c r="Q23" s="15"/>
      <c r="R23" s="15"/>
      <c r="S23" s="15"/>
      <c r="T23" s="15"/>
      <c r="U23" s="15"/>
    </row>
    <row r="24" spans="1:21" x14ac:dyDescent="0.35">
      <c r="A24" s="5" t="s">
        <v>413</v>
      </c>
      <c r="B24" s="8">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15"/>
      <c r="K24" s="15"/>
      <c r="L24" s="15"/>
      <c r="M24" s="15"/>
      <c r="N24" s="15"/>
      <c r="O24" s="15"/>
      <c r="P24" s="15"/>
      <c r="Q24" s="15"/>
      <c r="R24" s="15"/>
      <c r="S24" s="15"/>
      <c r="T24" s="15"/>
      <c r="U24" s="15"/>
    </row>
    <row r="25" spans="1:21" x14ac:dyDescent="0.35">
      <c r="A25" s="5" t="s">
        <v>203</v>
      </c>
      <c r="B25" s="8">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15"/>
      <c r="K25" s="15"/>
      <c r="L25" s="15"/>
      <c r="M25" s="15"/>
      <c r="N25" s="15"/>
      <c r="O25" s="15"/>
      <c r="P25" s="15"/>
      <c r="Q25" s="15"/>
      <c r="R25" s="15"/>
      <c r="S25" s="15"/>
      <c r="T25" s="15"/>
      <c r="U25" s="15"/>
    </row>
    <row r="26" spans="1:21" x14ac:dyDescent="0.35">
      <c r="A26" s="5" t="s">
        <v>461</v>
      </c>
      <c r="B26" s="8">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15"/>
      <c r="K26" s="15"/>
      <c r="L26" s="15"/>
      <c r="M26" s="15"/>
      <c r="N26" s="15"/>
      <c r="O26" s="15"/>
      <c r="P26" s="15"/>
      <c r="Q26" s="15"/>
      <c r="R26" s="15"/>
      <c r="S26" s="15"/>
      <c r="T26" s="15"/>
      <c r="U26" s="15"/>
    </row>
    <row r="27" spans="1:21" x14ac:dyDescent="0.35">
      <c r="A27" s="5" t="s">
        <v>453</v>
      </c>
      <c r="B27" s="8">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15"/>
      <c r="K27" s="15"/>
      <c r="L27" s="15"/>
      <c r="M27" s="15"/>
      <c r="N27" s="15"/>
      <c r="O27" s="15"/>
      <c r="P27" s="15"/>
      <c r="Q27" s="15"/>
      <c r="R27" s="15"/>
      <c r="S27" s="15"/>
      <c r="T27" s="15"/>
      <c r="U27" s="15"/>
    </row>
    <row r="28" spans="1:21" x14ac:dyDescent="0.35">
      <c r="A28" s="5" t="s">
        <v>350</v>
      </c>
      <c r="B28" s="8">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row>
    <row r="29" spans="1:21" x14ac:dyDescent="0.35">
      <c r="A29" s="5" t="s">
        <v>471</v>
      </c>
      <c r="B29" s="8">
        <v>163826.579</v>
      </c>
      <c r="D29" t="str">
        <f t="shared" si="1"/>
        <v>PRY</v>
      </c>
      <c r="E29">
        <f>IFERROR(VLOOKUP(D29,Coordinates[],4,0),0)</f>
        <v>-23.442502999999999</v>
      </c>
      <c r="F29">
        <f>IFERROR(VLOOKUP(D29,Coordinates[],5,0),0)</f>
        <v>-58.443832</v>
      </c>
      <c r="G29">
        <f t="shared" si="2"/>
        <v>163826.579</v>
      </c>
      <c r="H29" t="str">
        <f>IFERROR(VLOOKUP(D29,Coordinates[],2,0),"")</f>
        <v>Paraguay</v>
      </c>
    </row>
    <row r="30" spans="1:21" x14ac:dyDescent="0.35">
      <c r="A30" s="5" t="s">
        <v>352</v>
      </c>
      <c r="B30" s="8">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1" x14ac:dyDescent="0.35">
      <c r="A31" s="5" t="s">
        <v>373</v>
      </c>
      <c r="B31" s="8">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1" x14ac:dyDescent="0.35">
      <c r="A32" s="5" t="s">
        <v>181</v>
      </c>
      <c r="B32" s="8">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5" t="s">
        <v>158</v>
      </c>
      <c r="B33" s="8">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5" t="s">
        <v>459</v>
      </c>
      <c r="B34" s="8">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5" t="s">
        <v>433</v>
      </c>
      <c r="B35" s="8">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5" t="s">
        <v>195</v>
      </c>
      <c r="B36" s="8">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5" t="s">
        <v>318</v>
      </c>
      <c r="B37" s="8">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5" t="s">
        <v>366</v>
      </c>
      <c r="B38" s="8">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5" t="s">
        <v>312</v>
      </c>
      <c r="B39" s="8">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5" t="s">
        <v>306</v>
      </c>
      <c r="B40" s="8">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5" t="s">
        <v>183</v>
      </c>
      <c r="B41" s="8">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5" t="s">
        <v>187</v>
      </c>
      <c r="B42" s="8">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5" t="s">
        <v>193</v>
      </c>
      <c r="B43" s="8">
        <v>91381.929999999978</v>
      </c>
      <c r="D43" t="str">
        <f t="shared" si="1"/>
        <v>TJK</v>
      </c>
      <c r="E43">
        <f>IFERROR(VLOOKUP(D43,Coordinates[],4,0),0)</f>
        <v>0</v>
      </c>
      <c r="F43">
        <f>IFERROR(VLOOKUP(D43,Coordinates[],5,0),0)</f>
        <v>0</v>
      </c>
      <c r="G43">
        <f t="shared" si="2"/>
        <v>0</v>
      </c>
      <c r="H43" t="str">
        <f>IFERROR(VLOOKUP(D43,Coordinates[],2,0),"")</f>
        <v/>
      </c>
    </row>
    <row r="44" spans="1:8" x14ac:dyDescent="0.35">
      <c r="A44" s="5" t="s">
        <v>179</v>
      </c>
      <c r="B44" s="8">
        <v>91251.327999999994</v>
      </c>
      <c r="D44" t="str">
        <f t="shared" si="1"/>
        <v>PRK</v>
      </c>
      <c r="E44">
        <f>IFERROR(VLOOKUP(D44,Coordinates[],4,0),0)</f>
        <v>0</v>
      </c>
      <c r="F44">
        <f>IFERROR(VLOOKUP(D44,Coordinates[],5,0),0)</f>
        <v>0</v>
      </c>
      <c r="G44">
        <f t="shared" si="2"/>
        <v>0</v>
      </c>
      <c r="H44" t="str">
        <f>IFERROR(VLOOKUP(D44,Coordinates[],2,0),"")</f>
        <v/>
      </c>
    </row>
    <row r="45" spans="1:8" x14ac:dyDescent="0.35">
      <c r="A45" s="5" t="s">
        <v>169</v>
      </c>
      <c r="B45" s="8">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5" t="s">
        <v>473</v>
      </c>
      <c r="B46" s="8">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5" t="s">
        <v>342</v>
      </c>
      <c r="B47" s="8">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5" t="s">
        <v>348</v>
      </c>
      <c r="B48" s="8">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5" t="s">
        <v>54</v>
      </c>
      <c r="B49" s="8">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5" t="s">
        <v>294</v>
      </c>
      <c r="B50" s="8">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5" t="s">
        <v>191</v>
      </c>
      <c r="B51" s="8">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5" t="s">
        <v>165</v>
      </c>
      <c r="B52" s="8">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5" t="s">
        <v>298</v>
      </c>
      <c r="B53" s="8">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5" t="s">
        <v>279</v>
      </c>
      <c r="B54" s="8">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5" t="s">
        <v>304</v>
      </c>
      <c r="B55" s="8">
        <v>53510.231000000007</v>
      </c>
      <c r="D55" t="str">
        <f t="shared" si="1"/>
        <v>CZE</v>
      </c>
      <c r="E55">
        <f>IFERROR(VLOOKUP(D55,Coordinates[],4,0),0)</f>
        <v>0</v>
      </c>
      <c r="F55">
        <f>IFERROR(VLOOKUP(D55,Coordinates[],5,0),0)</f>
        <v>0</v>
      </c>
      <c r="G55">
        <f t="shared" si="2"/>
        <v>0</v>
      </c>
      <c r="H55" t="str">
        <f>IFERROR(VLOOKUP(D55,Coordinates[],2,0),"")</f>
        <v/>
      </c>
    </row>
    <row r="56" spans="1:8" x14ac:dyDescent="0.35">
      <c r="A56" s="5" t="s">
        <v>463</v>
      </c>
      <c r="B56" s="8">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5" t="s">
        <v>50</v>
      </c>
      <c r="B57" s="8">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5" t="s">
        <v>163</v>
      </c>
      <c r="B58" s="8">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5" t="s">
        <v>167</v>
      </c>
      <c r="B59" s="8">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5" t="s">
        <v>354</v>
      </c>
      <c r="B60" s="8">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5" t="s">
        <v>300</v>
      </c>
      <c r="B61" s="8">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5" t="s">
        <v>123</v>
      </c>
      <c r="B62" s="8">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5" t="s">
        <v>100</v>
      </c>
      <c r="B63" s="8">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5" t="s">
        <v>479</v>
      </c>
      <c r="B64" s="8">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5" t="s">
        <v>322</v>
      </c>
      <c r="B65" s="8">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5" t="s">
        <v>106</v>
      </c>
      <c r="B66" s="8">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5" t="s">
        <v>224</v>
      </c>
      <c r="B67" s="8">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5" t="s">
        <v>138</v>
      </c>
      <c r="B68" s="8">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5" t="s">
        <v>356</v>
      </c>
      <c r="B69" s="8">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5" t="s">
        <v>324</v>
      </c>
      <c r="B70" s="8">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5" t="s">
        <v>175</v>
      </c>
      <c r="B71" s="8">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5" t="s">
        <v>62</v>
      </c>
      <c r="B72" s="8">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5" t="s">
        <v>97</v>
      </c>
      <c r="B73" s="8">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5" t="s">
        <v>375</v>
      </c>
      <c r="B74" s="8">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5" t="s">
        <v>201</v>
      </c>
      <c r="B75" s="8">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5" t="s">
        <v>330</v>
      </c>
      <c r="B76" s="8">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5" t="s">
        <v>296</v>
      </c>
      <c r="B77" s="8">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5" t="s">
        <v>286</v>
      </c>
      <c r="B78" s="8">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5" t="s">
        <v>189</v>
      </c>
      <c r="B79" s="8">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5" t="s">
        <v>240</v>
      </c>
      <c r="B80" s="8">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5" t="s">
        <v>70</v>
      </c>
      <c r="B81" s="8">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5" t="s">
        <v>254</v>
      </c>
      <c r="B82" s="8">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5" t="s">
        <v>393</v>
      </c>
      <c r="B83" s="8">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5" t="s">
        <v>128</v>
      </c>
      <c r="B84" s="8">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5" t="s">
        <v>147</v>
      </c>
      <c r="B85" s="8">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5" t="s">
        <v>358</v>
      </c>
      <c r="B86" s="8">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5" t="s">
        <v>275</v>
      </c>
      <c r="B87" s="8">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5" t="s">
        <v>77</v>
      </c>
      <c r="B88" s="8">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5" t="s">
        <v>277</v>
      </c>
      <c r="B89" s="8">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5" t="s">
        <v>21</v>
      </c>
      <c r="B90" s="8">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5" t="s">
        <v>244</v>
      </c>
      <c r="B91" s="8">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5" t="s">
        <v>140</v>
      </c>
      <c r="B92" s="8">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5" t="s">
        <v>234</v>
      </c>
      <c r="B93" s="8">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5" t="s">
        <v>320</v>
      </c>
      <c r="B94" s="8">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5" t="s">
        <v>38</v>
      </c>
      <c r="B95" s="8">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5" t="s">
        <v>177</v>
      </c>
      <c r="B96" s="8">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5" t="s">
        <v>48</v>
      </c>
      <c r="B97" s="8">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5" t="s">
        <v>232</v>
      </c>
      <c r="B98" s="8">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5" t="s">
        <v>130</v>
      </c>
      <c r="B99" s="8">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5" t="s">
        <v>455</v>
      </c>
      <c r="B100" s="8">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5" t="s">
        <v>344</v>
      </c>
      <c r="B101" s="8">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5" t="s">
        <v>136</v>
      </c>
      <c r="B102" s="8">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5" t="s">
        <v>340</v>
      </c>
      <c r="B103" s="8">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5" t="s">
        <v>226</v>
      </c>
      <c r="B104" s="8">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5" t="s">
        <v>252</v>
      </c>
      <c r="B105" s="8">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5" t="s">
        <v>151</v>
      </c>
      <c r="B106" s="8">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5" t="s">
        <v>332</v>
      </c>
      <c r="B107" s="8">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5" t="s">
        <v>377</v>
      </c>
      <c r="B108" s="8">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5" t="s">
        <v>11</v>
      </c>
      <c r="B109" s="8">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5" t="s">
        <v>87</v>
      </c>
      <c r="B110" s="8">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5" t="s">
        <v>102</v>
      </c>
      <c r="B111" s="8">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5" t="s">
        <v>145</v>
      </c>
      <c r="B112" s="8">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5" t="s">
        <v>89</v>
      </c>
      <c r="B113" s="8">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5" t="s">
        <v>383</v>
      </c>
      <c r="B114" s="8">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5" t="s">
        <v>308</v>
      </c>
      <c r="B115" s="8">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5" t="s">
        <v>439</v>
      </c>
      <c r="B116" s="8">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5" t="s">
        <v>108</v>
      </c>
      <c r="B117" s="8">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5" t="s">
        <v>143</v>
      </c>
      <c r="B118" s="8">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5" t="s">
        <v>66</v>
      </c>
      <c r="B119" s="8">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5" t="s">
        <v>379</v>
      </c>
      <c r="B120" s="8">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5" t="s">
        <v>256</v>
      </c>
      <c r="B121" s="8">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5" t="s">
        <v>185</v>
      </c>
      <c r="B122" s="8">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5" t="s">
        <v>73</v>
      </c>
      <c r="B123" s="8">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5" t="s">
        <v>134</v>
      </c>
      <c r="B124" s="8">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5" t="s">
        <v>477</v>
      </c>
      <c r="B125" s="8">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5" t="s">
        <v>395</v>
      </c>
      <c r="B126" s="8">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5" t="s">
        <v>334</v>
      </c>
      <c r="B127" s="8">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5" t="s">
        <v>93</v>
      </c>
      <c r="B128" s="8">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5" t="s">
        <v>417</v>
      </c>
      <c r="B129" s="8">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5" t="s">
        <v>85</v>
      </c>
      <c r="B130" s="8">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5" t="s">
        <v>60</v>
      </c>
      <c r="B131" s="8">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5" t="s">
        <v>467</v>
      </c>
      <c r="B132" s="8">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5" t="s">
        <v>292</v>
      </c>
      <c r="B133" s="8">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5" t="s">
        <v>46</v>
      </c>
      <c r="B134" s="8">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5" t="s">
        <v>431</v>
      </c>
      <c r="B135" s="8">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5" t="s">
        <v>302</v>
      </c>
      <c r="B136" s="8">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5" t="s">
        <v>246</v>
      </c>
      <c r="B137" s="8">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5" t="s">
        <v>238</v>
      </c>
      <c r="B138" s="8">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5" t="s">
        <v>79</v>
      </c>
      <c r="B139" s="8">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5" t="s">
        <v>338</v>
      </c>
      <c r="B140" s="8">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5" t="s">
        <v>132</v>
      </c>
      <c r="B141" s="8">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5" t="s">
        <v>110</v>
      </c>
      <c r="B142" s="8">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5" t="s">
        <v>173</v>
      </c>
      <c r="B143" s="8">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5" t="s">
        <v>216</v>
      </c>
      <c r="B144" s="8">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5" t="s">
        <v>402</v>
      </c>
      <c r="B145" s="8">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5" t="s">
        <v>419</v>
      </c>
      <c r="B146" s="8">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5" t="s">
        <v>242</v>
      </c>
      <c r="B147" s="8">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5" t="s">
        <v>34</v>
      </c>
      <c r="B148" s="8">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5" t="s">
        <v>328</v>
      </c>
      <c r="B149" s="8">
        <v>1096.146</v>
      </c>
      <c r="D149" t="str">
        <f t="shared" si="5"/>
        <v>XKX</v>
      </c>
      <c r="E149">
        <f>IFERROR(VLOOKUP(D149,Coordinates[],4,0),0)</f>
        <v>0</v>
      </c>
      <c r="F149">
        <f>IFERROR(VLOOKUP(D149,Coordinates[],5,0),0)</f>
        <v>0</v>
      </c>
      <c r="G149">
        <f t="shared" si="6"/>
        <v>0</v>
      </c>
      <c r="H149" t="str">
        <f>IFERROR(VLOOKUP(D149,Coordinates[],2,0),"")</f>
        <v/>
      </c>
    </row>
    <row r="150" spans="1:8" x14ac:dyDescent="0.35">
      <c r="A150" s="5" t="s">
        <v>56</v>
      </c>
      <c r="B150" s="8">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5" t="s">
        <v>30</v>
      </c>
      <c r="B151" s="8">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5" t="s">
        <v>115</v>
      </c>
      <c r="B152" s="8">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5" t="s">
        <v>119</v>
      </c>
      <c r="B153" s="8">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5" t="s">
        <v>288</v>
      </c>
      <c r="B154" s="8">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5" t="s">
        <v>310</v>
      </c>
      <c r="B155" s="8">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5" t="s">
        <v>248</v>
      </c>
      <c r="B156" s="8">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5" t="s">
        <v>397</v>
      </c>
      <c r="B157" s="8">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5" t="s">
        <v>336</v>
      </c>
      <c r="B158" s="8">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5" t="s">
        <v>389</v>
      </c>
      <c r="B159" s="8">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5" t="s">
        <v>469</v>
      </c>
      <c r="B160" s="8">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5" t="s">
        <v>228</v>
      </c>
      <c r="B161" s="8">
        <v>481.4</v>
      </c>
      <c r="D161" t="str">
        <f t="shared" si="5"/>
        <v>CUW</v>
      </c>
      <c r="E161">
        <f>IFERROR(VLOOKUP(D161,Coordinates[],4,0),0)</f>
        <v>0</v>
      </c>
      <c r="F161">
        <f>IFERROR(VLOOKUP(D161,Coordinates[],5,0),0)</f>
        <v>0</v>
      </c>
      <c r="G161">
        <f t="shared" si="6"/>
        <v>0</v>
      </c>
      <c r="H161" t="str">
        <f>IFERROR(VLOOKUP(D161,Coordinates[],2,0),"")</f>
        <v/>
      </c>
    </row>
    <row r="162" spans="1:8" x14ac:dyDescent="0.35">
      <c r="A162" s="5" t="s">
        <v>91</v>
      </c>
      <c r="B162" s="8">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5" t="s">
        <v>210</v>
      </c>
      <c r="B163" s="8">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5" t="s">
        <v>40</v>
      </c>
      <c r="B164" s="8">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5" t="s">
        <v>387</v>
      </c>
      <c r="B165" s="8">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5" t="s">
        <v>81</v>
      </c>
      <c r="B166" s="8">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5" t="s">
        <v>36</v>
      </c>
      <c r="B167" s="8">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5" t="s">
        <v>441</v>
      </c>
      <c r="B168" s="8">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5" t="s">
        <v>381</v>
      </c>
      <c r="B169" s="8">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5" t="s">
        <v>421</v>
      </c>
      <c r="B170" s="8">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5" t="s">
        <v>391</v>
      </c>
      <c r="B171" s="8">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5" t="s">
        <v>218</v>
      </c>
      <c r="B172" s="8">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5" t="s">
        <v>230</v>
      </c>
      <c r="B173" s="8">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5" t="s">
        <v>95</v>
      </c>
      <c r="B174" s="8">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5" t="s">
        <v>266</v>
      </c>
      <c r="B175" s="8">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5" t="s">
        <v>214</v>
      </c>
      <c r="B176" s="8">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5" t="s">
        <v>104</v>
      </c>
      <c r="B177" s="8">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5" t="s">
        <v>451</v>
      </c>
      <c r="B178" s="8">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5" t="s">
        <v>268</v>
      </c>
      <c r="B179" s="8">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5" t="s">
        <v>171</v>
      </c>
      <c r="B180" s="8">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5" t="s">
        <v>83</v>
      </c>
      <c r="B181" s="8">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5" t="s">
        <v>117</v>
      </c>
      <c r="B182" s="8">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5" t="s">
        <v>121</v>
      </c>
      <c r="B183" s="8">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5" t="s">
        <v>113</v>
      </c>
      <c r="B184" s="8">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5" t="s">
        <v>371</v>
      </c>
      <c r="B185" s="8">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5" t="s">
        <v>272</v>
      </c>
      <c r="B186" s="8">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5" t="s">
        <v>58</v>
      </c>
      <c r="B187" s="8">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5" t="s">
        <v>68</v>
      </c>
      <c r="B188" s="8">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5" t="s">
        <v>465</v>
      </c>
      <c r="B189" s="8">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5" t="s">
        <v>260</v>
      </c>
      <c r="B190" s="8">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5" t="s">
        <v>447</v>
      </c>
      <c r="B191" s="8">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5" t="s">
        <v>222</v>
      </c>
      <c r="B192" s="8">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5" t="s">
        <v>385</v>
      </c>
      <c r="B193" s="8">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5" t="s">
        <v>208</v>
      </c>
      <c r="B194" s="8">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5" t="s">
        <v>443</v>
      </c>
      <c r="B195" s="8">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5" t="s">
        <v>415</v>
      </c>
      <c r="B196" s="8">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5" t="s">
        <v>411</v>
      </c>
      <c r="B197" s="8">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5" t="s">
        <v>44</v>
      </c>
      <c r="B198" s="8">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5" t="s">
        <v>199</v>
      </c>
      <c r="B199" s="8">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5" t="s">
        <v>25</v>
      </c>
      <c r="B200" s="8">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5" t="s">
        <v>427</v>
      </c>
      <c r="B201" s="8">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5" t="s">
        <v>28</v>
      </c>
      <c r="B202" s="8">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5" t="s">
        <v>423</v>
      </c>
      <c r="B203" s="8">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5" t="s">
        <v>236</v>
      </c>
      <c r="B204" s="8">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5" t="s">
        <v>449</v>
      </c>
      <c r="B205" s="8">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5" t="s">
        <v>149</v>
      </c>
      <c r="B206" s="8">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5" t="s">
        <v>212</v>
      </c>
      <c r="B207" s="8">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5" t="s">
        <v>425</v>
      </c>
      <c r="B208" s="8">
        <v>11.128</v>
      </c>
      <c r="D208" t="str">
        <f t="shared" si="7"/>
        <v>MHL</v>
      </c>
      <c r="E208">
        <f>IFERROR(VLOOKUP(D208,Coordinates[],4,0),0)</f>
        <v>0</v>
      </c>
      <c r="F208">
        <f>IFERROR(VLOOKUP(D208,Coordinates[],5,0),0)</f>
        <v>0</v>
      </c>
      <c r="G208">
        <f t="shared" si="8"/>
        <v>0</v>
      </c>
      <c r="H208" t="str">
        <f>IFERROR(VLOOKUP(D208,Coordinates[],2,0),"")</f>
        <v/>
      </c>
    </row>
    <row r="209" spans="1:8" x14ac:dyDescent="0.35">
      <c r="A209" s="5" t="s">
        <v>262</v>
      </c>
      <c r="B209" s="8">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5" t="s">
        <v>437</v>
      </c>
      <c r="B210" s="8">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5" t="s">
        <v>445</v>
      </c>
      <c r="B211" s="8">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5" t="s">
        <v>206</v>
      </c>
      <c r="B212" s="8">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5" t="s">
        <v>197</v>
      </c>
      <c r="B213" s="8">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5" t="s">
        <v>264</v>
      </c>
      <c r="B214" s="8">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5" t="s">
        <v>220</v>
      </c>
      <c r="B215" s="8">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5" t="s">
        <v>42</v>
      </c>
      <c r="B216" s="8">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5" t="s">
        <v>429</v>
      </c>
      <c r="B217" s="8">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5" t="s">
        <v>406</v>
      </c>
      <c r="B218" s="8">
        <v>3.6</v>
      </c>
      <c r="D218" t="str">
        <f t="shared" si="7"/>
        <v>SPM</v>
      </c>
      <c r="E218">
        <f>IFERROR(VLOOKUP(D218,Coordinates[],4,0),0)</f>
        <v>0</v>
      </c>
      <c r="F218">
        <f>IFERROR(VLOOKUP(D218,Coordinates[],5,0),0)</f>
        <v>0</v>
      </c>
      <c r="G218">
        <f t="shared" si="8"/>
        <v>0</v>
      </c>
      <c r="H218" t="str">
        <f>IFERROR(VLOOKUP(D218,Coordinates[],2,0),"")</f>
        <v/>
      </c>
    </row>
    <row r="219" spans="1:8" x14ac:dyDescent="0.35">
      <c r="A219" s="5" t="s">
        <v>475</v>
      </c>
      <c r="B219" s="8">
        <v>3.37</v>
      </c>
      <c r="D219" t="str">
        <f t="shared" si="7"/>
        <v>SGS</v>
      </c>
      <c r="E219">
        <f>IFERROR(VLOOKUP(D219,Coordinates[],4,0),0)</f>
        <v>0</v>
      </c>
      <c r="F219">
        <f>IFERROR(VLOOKUP(D219,Coordinates[],5,0),0)</f>
        <v>0</v>
      </c>
      <c r="G219">
        <f t="shared" si="8"/>
        <v>0</v>
      </c>
      <c r="H219" t="str">
        <f>IFERROR(VLOOKUP(D219,Coordinates[],2,0),"")</f>
        <v/>
      </c>
    </row>
    <row r="220" spans="1:8" x14ac:dyDescent="0.35">
      <c r="A220" s="5" t="s">
        <v>75</v>
      </c>
      <c r="B220" s="8">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5" t="s">
        <v>435</v>
      </c>
      <c r="B221" s="8">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5" t="s">
        <v>126</v>
      </c>
      <c r="B222" s="8">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5" t="s">
        <v>52</v>
      </c>
      <c r="B223" s="8">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5" t="s">
        <v>270</v>
      </c>
      <c r="B224" s="8">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5" t="s">
        <v>250</v>
      </c>
      <c r="B225" s="8">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5" t="s">
        <v>258</v>
      </c>
      <c r="B226" s="8">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F9" sqref="F9"/>
    </sheetView>
  </sheetViews>
  <sheetFormatPr defaultRowHeight="14.5" x14ac:dyDescent="0.35"/>
  <cols>
    <col min="1" max="1" width="14.1796875" bestFit="1" customWidth="1"/>
    <col min="2" max="2" width="28.36328125" bestFit="1" customWidth="1"/>
  </cols>
  <sheetData>
    <row r="1" spans="1:4" x14ac:dyDescent="0.35">
      <c r="A1" s="4" t="s">
        <v>6</v>
      </c>
      <c r="B1" s="5">
        <v>2000</v>
      </c>
      <c r="D1" s="9">
        <f>GETPIVOTDATA("Electricity Capacity (MW)",$A$3,"RE or Non-RE","Renewable")</f>
        <v>0.21793951001262418</v>
      </c>
    </row>
    <row r="3" spans="1:4" x14ac:dyDescent="0.35">
      <c r="A3" s="4" t="s">
        <v>485</v>
      </c>
      <c r="B3" t="s">
        <v>488</v>
      </c>
    </row>
    <row r="4" spans="1:4" x14ac:dyDescent="0.35">
      <c r="A4" s="5" t="s">
        <v>483</v>
      </c>
      <c r="B4" s="17">
        <v>0.21793951001262418</v>
      </c>
    </row>
    <row r="5" spans="1:4" x14ac:dyDescent="0.35">
      <c r="A5" s="5" t="s">
        <v>482</v>
      </c>
      <c r="B5" s="17">
        <v>0.78206048998737587</v>
      </c>
    </row>
    <row r="6" spans="1:4" x14ac:dyDescent="0.35">
      <c r="A6" s="5" t="s">
        <v>486</v>
      </c>
      <c r="B6" s="17">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E6" sqref="E6"/>
    </sheetView>
  </sheetViews>
  <sheetFormatPr defaultRowHeight="14.5" x14ac:dyDescent="0.35"/>
  <cols>
    <col min="1" max="1" width="14.1796875" bestFit="1" customWidth="1"/>
    <col min="2" max="2" width="28.36328125" bestFit="1" customWidth="1"/>
  </cols>
  <sheetData>
    <row r="1" spans="1:2" x14ac:dyDescent="0.35">
      <c r="A1" s="4" t="s">
        <v>6</v>
      </c>
      <c r="B1" s="5">
        <v>2010</v>
      </c>
    </row>
    <row r="3" spans="1:2" x14ac:dyDescent="0.35">
      <c r="A3" s="4" t="s">
        <v>485</v>
      </c>
      <c r="B3" t="s">
        <v>488</v>
      </c>
    </row>
    <row r="4" spans="1:2" x14ac:dyDescent="0.35">
      <c r="A4" s="5" t="s">
        <v>483</v>
      </c>
      <c r="B4" s="17">
        <v>0.24160066961836538</v>
      </c>
    </row>
    <row r="5" spans="1:2" x14ac:dyDescent="0.35">
      <c r="A5" s="5" t="s">
        <v>482</v>
      </c>
      <c r="B5" s="17">
        <v>0.75839933038163454</v>
      </c>
    </row>
    <row r="6" spans="1:2" x14ac:dyDescent="0.35">
      <c r="A6" s="5" t="s">
        <v>486</v>
      </c>
      <c r="B6" s="17">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H15" sqref="H15"/>
    </sheetView>
  </sheetViews>
  <sheetFormatPr defaultRowHeight="14.5" x14ac:dyDescent="0.35"/>
  <cols>
    <col min="1" max="1" width="14.1796875" bestFit="1" customWidth="1"/>
    <col min="2" max="2" width="28.36328125" bestFit="1" customWidth="1"/>
  </cols>
  <sheetData>
    <row r="1" spans="1:2" x14ac:dyDescent="0.35">
      <c r="A1" s="4" t="s">
        <v>6</v>
      </c>
      <c r="B1" s="5">
        <v>2019</v>
      </c>
    </row>
    <row r="3" spans="1:2" x14ac:dyDescent="0.35">
      <c r="A3" s="4" t="s">
        <v>485</v>
      </c>
      <c r="B3" t="s">
        <v>488</v>
      </c>
    </row>
    <row r="4" spans="1:2" x14ac:dyDescent="0.35">
      <c r="A4" s="5" t="s">
        <v>483</v>
      </c>
      <c r="B4" s="17">
        <v>0.34658864779338067</v>
      </c>
    </row>
    <row r="5" spans="1:2" x14ac:dyDescent="0.35">
      <c r="A5" s="5" t="s">
        <v>482</v>
      </c>
      <c r="B5" s="17">
        <v>0.65341135220661939</v>
      </c>
    </row>
    <row r="6" spans="1:2" x14ac:dyDescent="0.35">
      <c r="A6" s="5" t="s">
        <v>486</v>
      </c>
      <c r="B6" s="17">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4.1796875" bestFit="1" customWidth="1"/>
    <col min="2" max="2" width="28.36328125" bestFit="1" customWidth="1"/>
  </cols>
  <sheetData>
    <row r="1" spans="1:2" x14ac:dyDescent="0.35">
      <c r="A1" s="4" t="s">
        <v>6</v>
      </c>
      <c r="B1" s="5">
        <v>2000</v>
      </c>
    </row>
    <row r="3" spans="1:2" x14ac:dyDescent="0.35">
      <c r="A3" s="4" t="s">
        <v>485</v>
      </c>
      <c r="B3" t="s">
        <v>488</v>
      </c>
    </row>
    <row r="4" spans="1:2" x14ac:dyDescent="0.35">
      <c r="A4" s="5" t="s">
        <v>483</v>
      </c>
      <c r="B4" s="21">
        <v>753729.69599999976</v>
      </c>
    </row>
    <row r="5" spans="1:2" x14ac:dyDescent="0.35">
      <c r="A5" s="5" t="s">
        <v>482</v>
      </c>
      <c r="B5" s="21">
        <v>2704705.6099999994</v>
      </c>
    </row>
    <row r="6" spans="1:2" x14ac:dyDescent="0.35">
      <c r="A6" s="5" t="s">
        <v>486</v>
      </c>
      <c r="B6" s="21">
        <v>3458435.3059999989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E4" sqref="E4"/>
    </sheetView>
  </sheetViews>
  <sheetFormatPr defaultRowHeight="14.5" x14ac:dyDescent="0.35"/>
  <cols>
    <col min="1" max="1" width="10.7265625" bestFit="1" customWidth="1"/>
    <col min="2" max="2" width="15.26953125" bestFit="1" customWidth="1"/>
    <col min="3" max="3" width="8.81640625" bestFit="1" customWidth="1"/>
    <col min="4" max="4" width="10.1796875" bestFit="1" customWidth="1"/>
    <col min="5" max="5" width="11.36328125" bestFit="1" customWidth="1"/>
    <col min="6" max="6" width="7.81640625" bestFit="1" customWidth="1"/>
    <col min="7" max="7" width="11.26953125" bestFit="1" customWidth="1"/>
  </cols>
  <sheetData>
    <row r="1" spans="1:7" x14ac:dyDescent="0.35">
      <c r="A1" s="4" t="s">
        <v>6</v>
      </c>
      <c r="B1" t="s">
        <v>4899</v>
      </c>
    </row>
    <row r="3" spans="1:7" x14ac:dyDescent="0.35">
      <c r="B3" s="4" t="s">
        <v>489</v>
      </c>
    </row>
    <row r="4" spans="1:7" x14ac:dyDescent="0.35">
      <c r="B4" t="s">
        <v>22</v>
      </c>
      <c r="C4" t="s">
        <v>4646</v>
      </c>
      <c r="D4" t="s">
        <v>4647</v>
      </c>
      <c r="E4" t="s">
        <v>4648</v>
      </c>
      <c r="F4" t="s">
        <v>4644</v>
      </c>
    </row>
    <row r="5" spans="1:7" x14ac:dyDescent="0.35">
      <c r="A5" t="s">
        <v>4649</v>
      </c>
      <c r="B5" s="21">
        <v>17352000</v>
      </c>
      <c r="C5" s="21">
        <v>22240000</v>
      </c>
      <c r="D5" s="21">
        <v>12519000</v>
      </c>
      <c r="E5" s="21">
        <v>6410000</v>
      </c>
      <c r="F5" s="21">
        <v>1194000</v>
      </c>
    </row>
    <row r="11" spans="1:7" x14ac:dyDescent="0.35">
      <c r="A11" s="15"/>
      <c r="B11" s="15"/>
      <c r="C11" s="15"/>
      <c r="D11" s="15"/>
      <c r="E11" s="15"/>
      <c r="F11" s="15"/>
      <c r="G11" s="15"/>
    </row>
    <row r="12" spans="1:7" x14ac:dyDescent="0.35">
      <c r="A12" s="15"/>
      <c r="B12" s="15"/>
      <c r="C12" s="15"/>
      <c r="D12" s="15"/>
      <c r="E12" s="15"/>
      <c r="F12" s="15"/>
      <c r="G12" s="15"/>
    </row>
    <row r="13" spans="1:7" x14ac:dyDescent="0.35">
      <c r="A13" s="15"/>
      <c r="B13" s="15"/>
      <c r="C13" s="15"/>
      <c r="D13" s="15"/>
      <c r="E13" s="15"/>
      <c r="F13" s="15"/>
      <c r="G13" s="15"/>
    </row>
    <row r="14" spans="1:7" x14ac:dyDescent="0.35">
      <c r="A14" s="15"/>
      <c r="B14" s="15"/>
      <c r="C14" s="15"/>
      <c r="D14" s="15"/>
      <c r="E14" s="15"/>
      <c r="F14" s="15"/>
      <c r="G14" s="15"/>
    </row>
    <row r="15" spans="1:7" x14ac:dyDescent="0.35">
      <c r="A15" s="15"/>
      <c r="B15" s="15"/>
      <c r="C15" s="15"/>
      <c r="D15" s="15"/>
      <c r="E15" s="15"/>
      <c r="F15" s="15"/>
      <c r="G15" s="15"/>
    </row>
    <row r="16" spans="1:7" x14ac:dyDescent="0.35">
      <c r="A16" s="15"/>
      <c r="B16" s="15"/>
      <c r="C16" s="15"/>
      <c r="D16" s="15"/>
      <c r="E16" s="15"/>
      <c r="F16" s="15"/>
      <c r="G16" s="15"/>
    </row>
    <row r="17" spans="1:7" x14ac:dyDescent="0.35">
      <c r="A17" s="15"/>
      <c r="B17" s="15"/>
      <c r="C17" s="15"/>
      <c r="D17" s="15"/>
      <c r="E17" s="15"/>
      <c r="F17" s="15"/>
      <c r="G17" s="15"/>
    </row>
    <row r="18" spans="1:7" x14ac:dyDescent="0.35">
      <c r="A18" s="15"/>
      <c r="B18" s="15"/>
      <c r="C18" s="15"/>
      <c r="D18" s="15"/>
      <c r="E18" s="15"/>
      <c r="F18" s="15"/>
      <c r="G18" s="15"/>
    </row>
    <row r="19" spans="1:7" x14ac:dyDescent="0.35">
      <c r="A19" s="15"/>
      <c r="B19" s="15"/>
      <c r="C19" s="15"/>
      <c r="D19" s="15"/>
      <c r="E19" s="15"/>
      <c r="F19" s="15"/>
      <c r="G19" s="15"/>
    </row>
    <row r="20" spans="1:7" x14ac:dyDescent="0.35">
      <c r="A20" s="15"/>
      <c r="B20" s="15"/>
      <c r="C20" s="15"/>
      <c r="D20" s="15"/>
      <c r="E20" s="15"/>
      <c r="F20" s="15"/>
      <c r="G20" s="15"/>
    </row>
    <row r="21" spans="1:7" x14ac:dyDescent="0.35">
      <c r="A21" s="15"/>
      <c r="B21" s="15"/>
      <c r="C21" s="15"/>
      <c r="D21" s="15"/>
      <c r="E21" s="15"/>
      <c r="F21" s="15"/>
      <c r="G21" s="15"/>
    </row>
    <row r="22" spans="1:7" x14ac:dyDescent="0.35">
      <c r="A22" s="15"/>
      <c r="B22" s="15"/>
      <c r="C22" s="15"/>
      <c r="D22" s="15"/>
      <c r="E22" s="15"/>
      <c r="F22" s="15"/>
      <c r="G22" s="15"/>
    </row>
    <row r="23" spans="1:7" x14ac:dyDescent="0.35">
      <c r="A23" s="15"/>
      <c r="B23" s="15"/>
      <c r="C23" s="15"/>
      <c r="D23" s="15"/>
      <c r="E23" s="15"/>
      <c r="F23" s="15"/>
      <c r="G23" s="15"/>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F20" sqref="F20"/>
    </sheetView>
  </sheetViews>
  <sheetFormatPr defaultRowHeight="14.5" x14ac:dyDescent="0.35"/>
  <cols>
    <col min="1" max="1" width="13.1796875" bestFit="1" customWidth="1"/>
    <col min="2" max="2" width="18.54296875" bestFit="1" customWidth="1"/>
    <col min="3" max="5" width="12" bestFit="1" customWidth="1"/>
    <col min="6" max="6" width="17.26953125" bestFit="1" customWidth="1"/>
    <col min="7" max="7" width="12" bestFit="1" customWidth="1"/>
  </cols>
  <sheetData>
    <row r="3" spans="1:17" x14ac:dyDescent="0.35">
      <c r="A3" s="4" t="s">
        <v>4656</v>
      </c>
      <c r="B3" s="4" t="s">
        <v>489</v>
      </c>
      <c r="I3" s="15"/>
      <c r="J3" s="15"/>
      <c r="K3" s="15"/>
      <c r="L3" s="15"/>
      <c r="M3" s="15"/>
      <c r="N3" s="15"/>
      <c r="O3" s="15"/>
      <c r="P3" s="15"/>
      <c r="Q3" s="15"/>
    </row>
    <row r="4" spans="1:17" x14ac:dyDescent="0.35">
      <c r="A4" s="4" t="s">
        <v>485</v>
      </c>
      <c r="B4" t="s">
        <v>4653</v>
      </c>
      <c r="C4" t="s">
        <v>13</v>
      </c>
      <c r="D4" t="s">
        <v>4646</v>
      </c>
      <c r="E4" t="s">
        <v>4654</v>
      </c>
      <c r="F4" t="s">
        <v>4655</v>
      </c>
      <c r="G4" t="s">
        <v>486</v>
      </c>
      <c r="I4" s="15"/>
      <c r="J4" s="15"/>
      <c r="K4" s="15"/>
      <c r="L4" s="15"/>
      <c r="M4" s="15"/>
      <c r="N4" s="15"/>
      <c r="O4" s="15"/>
      <c r="P4" s="15"/>
      <c r="Q4" s="15"/>
    </row>
    <row r="5" spans="1:17" x14ac:dyDescent="0.35">
      <c r="A5" s="5">
        <v>1965</v>
      </c>
      <c r="B5">
        <v>9162.4569460000002</v>
      </c>
      <c r="C5">
        <v>919.77027574048805</v>
      </c>
      <c r="D5">
        <v>0</v>
      </c>
      <c r="E5">
        <v>0</v>
      </c>
      <c r="F5">
        <v>17.985232095652702</v>
      </c>
      <c r="G5">
        <v>10100.21245383614</v>
      </c>
      <c r="I5" s="15"/>
      <c r="J5" s="15"/>
      <c r="K5" s="15"/>
      <c r="L5" s="15"/>
      <c r="M5" s="15"/>
      <c r="N5" s="15"/>
      <c r="O5" s="15"/>
      <c r="P5" s="15"/>
      <c r="Q5" s="15"/>
    </row>
    <row r="6" spans="1:17" x14ac:dyDescent="0.35">
      <c r="A6" s="5">
        <v>1966</v>
      </c>
      <c r="B6">
        <v>9218.1727109999993</v>
      </c>
      <c r="C6">
        <v>986.28587172740902</v>
      </c>
      <c r="D6">
        <v>0</v>
      </c>
      <c r="E6">
        <v>0</v>
      </c>
      <c r="F6">
        <v>19.806006895272901</v>
      </c>
      <c r="G6">
        <v>10224.26458962268</v>
      </c>
      <c r="I6" s="15"/>
      <c r="J6" s="15"/>
      <c r="K6" s="15"/>
      <c r="L6" s="15"/>
      <c r="M6" s="15"/>
      <c r="N6" s="15"/>
      <c r="O6" s="15"/>
      <c r="P6" s="15"/>
      <c r="Q6" s="15"/>
    </row>
    <row r="7" spans="1:17" x14ac:dyDescent="0.35">
      <c r="A7" s="5">
        <v>1967</v>
      </c>
      <c r="B7">
        <v>9274.227277</v>
      </c>
      <c r="C7">
        <v>1009.2445694074401</v>
      </c>
      <c r="D7">
        <v>0</v>
      </c>
      <c r="E7">
        <v>0</v>
      </c>
      <c r="F7">
        <v>19.986570742648102</v>
      </c>
      <c r="G7">
        <v>10303.458417150088</v>
      </c>
      <c r="I7" s="15"/>
      <c r="J7" s="15"/>
      <c r="K7" s="15"/>
      <c r="L7" s="15"/>
      <c r="M7" s="15"/>
      <c r="N7" s="15"/>
      <c r="O7" s="15"/>
      <c r="P7" s="15"/>
      <c r="Q7" s="15"/>
    </row>
    <row r="8" spans="1:17" x14ac:dyDescent="0.35">
      <c r="A8" s="5">
        <v>1968</v>
      </c>
      <c r="B8">
        <v>9330.6227039999994</v>
      </c>
      <c r="C8">
        <v>1059.0628600114501</v>
      </c>
      <c r="D8">
        <v>0</v>
      </c>
      <c r="E8">
        <v>0</v>
      </c>
      <c r="F8">
        <v>22.120045096176099</v>
      </c>
      <c r="G8">
        <v>10411.805609107627</v>
      </c>
      <c r="I8" s="15"/>
      <c r="J8" s="15"/>
      <c r="K8" s="15"/>
      <c r="L8" s="15"/>
      <c r="M8" s="15"/>
      <c r="N8" s="15"/>
      <c r="O8" s="15"/>
      <c r="P8" s="15"/>
      <c r="Q8" s="15"/>
    </row>
    <row r="9" spans="1:17" x14ac:dyDescent="0.35">
      <c r="A9" s="5">
        <v>1969</v>
      </c>
      <c r="B9">
        <v>9387.3610649999991</v>
      </c>
      <c r="C9">
        <v>1122.44252576238</v>
      </c>
      <c r="D9">
        <v>0</v>
      </c>
      <c r="E9">
        <v>0</v>
      </c>
      <c r="F9">
        <v>23.257964376537299</v>
      </c>
      <c r="G9">
        <v>10533.061555138916</v>
      </c>
      <c r="I9" s="15"/>
      <c r="J9" s="15"/>
      <c r="K9" s="15"/>
      <c r="L9" s="15"/>
      <c r="M9" s="15"/>
      <c r="N9" s="15"/>
      <c r="O9" s="15"/>
      <c r="P9" s="15"/>
      <c r="Q9" s="15"/>
    </row>
    <row r="10" spans="1:17" x14ac:dyDescent="0.35">
      <c r="A10" s="5">
        <v>1970</v>
      </c>
      <c r="B10">
        <v>9444.4444440000007</v>
      </c>
      <c r="C10">
        <v>1174.5603475968901</v>
      </c>
      <c r="D10">
        <v>0</v>
      </c>
      <c r="E10">
        <v>0</v>
      </c>
      <c r="F10">
        <v>25.693195986508702</v>
      </c>
      <c r="G10">
        <v>10644.697987583399</v>
      </c>
      <c r="I10" s="15"/>
      <c r="J10" s="15"/>
      <c r="K10" s="15"/>
      <c r="L10" s="15"/>
      <c r="M10" s="15"/>
      <c r="N10" s="15"/>
      <c r="O10" s="15"/>
      <c r="P10" s="15"/>
      <c r="Q10" s="15"/>
    </row>
    <row r="11" spans="1:17" x14ac:dyDescent="0.35">
      <c r="A11" s="5">
        <v>1971</v>
      </c>
      <c r="B11">
        <v>9498.5819640000009</v>
      </c>
      <c r="C11">
        <v>1221.6327300969399</v>
      </c>
      <c r="D11">
        <v>0</v>
      </c>
      <c r="E11">
        <v>0</v>
      </c>
      <c r="F11">
        <v>27.879168463284099</v>
      </c>
      <c r="G11">
        <v>10748.093862560225</v>
      </c>
      <c r="I11" s="15"/>
      <c r="J11" s="15"/>
      <c r="K11" s="15"/>
      <c r="L11" s="15"/>
      <c r="M11" s="15"/>
      <c r="N11" s="15"/>
      <c r="O11" s="15"/>
      <c r="P11" s="15"/>
      <c r="Q11" s="15"/>
    </row>
    <row r="12" spans="1:17" x14ac:dyDescent="0.35">
      <c r="A12" s="5">
        <v>1972</v>
      </c>
      <c r="B12">
        <v>9553.0298110000003</v>
      </c>
      <c r="C12">
        <v>1276.76639592219</v>
      </c>
      <c r="D12">
        <v>0</v>
      </c>
      <c r="E12">
        <v>0</v>
      </c>
      <c r="F12">
        <v>29.8771008197199</v>
      </c>
      <c r="G12">
        <v>10859.67330774191</v>
      </c>
      <c r="I12" s="15"/>
      <c r="J12" s="15"/>
      <c r="K12" s="15"/>
      <c r="L12" s="15"/>
      <c r="M12" s="15"/>
      <c r="N12" s="15"/>
      <c r="O12" s="15"/>
      <c r="P12" s="15"/>
      <c r="Q12" s="15"/>
    </row>
    <row r="13" spans="1:17" x14ac:dyDescent="0.35">
      <c r="A13" s="5">
        <v>1973</v>
      </c>
      <c r="B13">
        <v>9607.7897649999995</v>
      </c>
      <c r="C13">
        <v>1292.75225066185</v>
      </c>
      <c r="D13">
        <v>0</v>
      </c>
      <c r="E13">
        <v>0</v>
      </c>
      <c r="F13">
        <v>32.084923820256797</v>
      </c>
      <c r="G13">
        <v>10932.626939482107</v>
      </c>
      <c r="I13" s="15"/>
      <c r="J13" s="15"/>
      <c r="K13" s="15"/>
      <c r="L13" s="15"/>
      <c r="M13" s="15"/>
      <c r="N13" s="15"/>
      <c r="O13" s="15"/>
      <c r="P13" s="15"/>
      <c r="Q13" s="15"/>
    </row>
    <row r="14" spans="1:17" x14ac:dyDescent="0.35">
      <c r="A14" s="5">
        <v>1974</v>
      </c>
      <c r="B14">
        <v>9662.8636139999999</v>
      </c>
      <c r="C14">
        <v>1419.0467206745</v>
      </c>
      <c r="D14">
        <v>0</v>
      </c>
      <c r="E14">
        <v>0</v>
      </c>
      <c r="F14">
        <v>33.958813582513201</v>
      </c>
      <c r="G14">
        <v>11115.869148257012</v>
      </c>
      <c r="I14" s="15"/>
      <c r="J14" s="15"/>
      <c r="K14" s="15"/>
      <c r="L14" s="15"/>
      <c r="M14" s="15"/>
      <c r="N14" s="15"/>
      <c r="O14" s="15"/>
      <c r="P14" s="15"/>
      <c r="Q14" s="15"/>
    </row>
    <row r="15" spans="1:17" x14ac:dyDescent="0.35">
      <c r="A15" s="5">
        <v>1975</v>
      </c>
      <c r="B15">
        <v>9718.2531579999995</v>
      </c>
      <c r="C15">
        <v>1440.45190301139</v>
      </c>
      <c r="D15">
        <v>0</v>
      </c>
      <c r="E15">
        <v>0</v>
      </c>
      <c r="F15">
        <v>34.483678627632003</v>
      </c>
      <c r="G15">
        <v>11193.188739639021</v>
      </c>
      <c r="I15" s="15"/>
      <c r="J15" s="15"/>
      <c r="K15" s="15"/>
      <c r="L15" s="15"/>
      <c r="M15" s="15"/>
      <c r="N15" s="15"/>
      <c r="O15" s="15"/>
      <c r="P15" s="15"/>
      <c r="Q15" s="15"/>
    </row>
    <row r="16" spans="1:17" x14ac:dyDescent="0.35">
      <c r="A16" s="5">
        <v>1976</v>
      </c>
      <c r="B16">
        <v>9773.9602059999997</v>
      </c>
      <c r="C16">
        <v>1435.2283353749301</v>
      </c>
      <c r="D16">
        <v>0</v>
      </c>
      <c r="E16">
        <v>0</v>
      </c>
      <c r="F16">
        <v>38.4609558693464</v>
      </c>
      <c r="G16">
        <v>11247.649497244276</v>
      </c>
      <c r="I16" s="15"/>
      <c r="J16" s="15"/>
      <c r="K16" s="15"/>
      <c r="L16" s="15"/>
      <c r="M16" s="15"/>
      <c r="N16" s="15"/>
      <c r="O16" s="15"/>
      <c r="P16" s="15"/>
      <c r="Q16" s="15"/>
    </row>
    <row r="17" spans="1:7" x14ac:dyDescent="0.35">
      <c r="A17" s="5">
        <v>1977</v>
      </c>
      <c r="B17">
        <v>9829.9865790000003</v>
      </c>
      <c r="C17">
        <v>1472.5592631167999</v>
      </c>
      <c r="D17">
        <v>0</v>
      </c>
      <c r="E17">
        <v>0</v>
      </c>
      <c r="F17">
        <v>40.562557227460303</v>
      </c>
      <c r="G17">
        <v>11343.108399344261</v>
      </c>
    </row>
    <row r="18" spans="1:7" x14ac:dyDescent="0.35">
      <c r="A18" s="5">
        <v>1978</v>
      </c>
      <c r="B18">
        <v>9886.3341060000002</v>
      </c>
      <c r="C18">
        <v>1588.7045022401101</v>
      </c>
      <c r="D18">
        <v>0</v>
      </c>
      <c r="E18">
        <v>3.0000000000000001E-3</v>
      </c>
      <c r="F18">
        <v>42.967477840818802</v>
      </c>
      <c r="G18">
        <v>11518.009086080931</v>
      </c>
    </row>
    <row r="19" spans="1:7" x14ac:dyDescent="0.35">
      <c r="A19" s="5">
        <v>1979</v>
      </c>
      <c r="B19">
        <v>9943.0046299999995</v>
      </c>
      <c r="C19">
        <v>1667.5846706987199</v>
      </c>
      <c r="D19">
        <v>0</v>
      </c>
      <c r="E19">
        <v>6.0000000000000001E-3</v>
      </c>
      <c r="F19">
        <v>46.169328818745001</v>
      </c>
      <c r="G19">
        <v>11656.764629517464</v>
      </c>
    </row>
    <row r="20" spans="1:7" x14ac:dyDescent="0.35">
      <c r="A20" s="5">
        <v>1980</v>
      </c>
      <c r="B20">
        <v>10000</v>
      </c>
      <c r="C20">
        <v>1698.6094429558</v>
      </c>
      <c r="D20">
        <v>0</v>
      </c>
      <c r="E20">
        <v>1.0500000000000001E-2</v>
      </c>
      <c r="F20">
        <v>49.385363849620298</v>
      </c>
      <c r="G20">
        <v>11748.00530680542</v>
      </c>
    </row>
    <row r="21" spans="1:7" x14ac:dyDescent="0.35">
      <c r="A21" s="5">
        <v>1981</v>
      </c>
      <c r="B21">
        <v>10105.917509999999</v>
      </c>
      <c r="C21">
        <v>1725.23274579132</v>
      </c>
      <c r="D21">
        <v>0</v>
      </c>
      <c r="E21">
        <v>1.0500000000000001E-2</v>
      </c>
      <c r="F21">
        <v>53.154542483501402</v>
      </c>
      <c r="G21">
        <v>11884.315298274822</v>
      </c>
    </row>
    <row r="22" spans="1:7" x14ac:dyDescent="0.35">
      <c r="A22" s="5">
        <v>1982</v>
      </c>
      <c r="B22">
        <v>10212.95688</v>
      </c>
      <c r="C22">
        <v>1796.8831715390399</v>
      </c>
      <c r="D22">
        <v>0</v>
      </c>
      <c r="E22">
        <v>1.8499999999999999E-2</v>
      </c>
      <c r="F22">
        <v>61.3705564161098</v>
      </c>
      <c r="G22">
        <v>12071.229107955151</v>
      </c>
    </row>
    <row r="23" spans="1:7" x14ac:dyDescent="0.35">
      <c r="A23" s="5">
        <v>1983</v>
      </c>
      <c r="B23">
        <v>10321.12997</v>
      </c>
      <c r="C23">
        <v>1879.26897807464</v>
      </c>
      <c r="D23">
        <v>3.0000000000000001E-3</v>
      </c>
      <c r="E23">
        <v>3.2794949494949502E-2</v>
      </c>
      <c r="F23">
        <v>68.017932737438201</v>
      </c>
      <c r="G23">
        <v>12268.452675761575</v>
      </c>
    </row>
    <row r="24" spans="1:7" x14ac:dyDescent="0.35">
      <c r="A24" s="5">
        <v>1984</v>
      </c>
      <c r="B24">
        <v>10430.44881</v>
      </c>
      <c r="C24">
        <v>1941.0591836147601</v>
      </c>
      <c r="D24">
        <v>6.3111111111110998E-3</v>
      </c>
      <c r="E24">
        <v>4.47555555555555E-2</v>
      </c>
      <c r="F24">
        <v>76.009218306676004</v>
      </c>
      <c r="G24">
        <v>12447.5682785881</v>
      </c>
    </row>
    <row r="25" spans="1:7" x14ac:dyDescent="0.35">
      <c r="A25" s="5">
        <v>1985</v>
      </c>
      <c r="B25">
        <v>10540.92553</v>
      </c>
      <c r="C25">
        <v>1979.58977330018</v>
      </c>
      <c r="D25">
        <v>1.1747474747474699E-2</v>
      </c>
      <c r="E25">
        <v>6.4220202020201997E-2</v>
      </c>
      <c r="F25">
        <v>77.792231179976</v>
      </c>
      <c r="G25">
        <v>12598.383502156925</v>
      </c>
    </row>
    <row r="26" spans="1:7" x14ac:dyDescent="0.35">
      <c r="A26" s="5">
        <v>1986</v>
      </c>
      <c r="B26">
        <v>10652.572389999999</v>
      </c>
      <c r="C26">
        <v>2006.7114039892001</v>
      </c>
      <c r="D26">
        <v>1.51838383838384E-2</v>
      </c>
      <c r="E26">
        <v>0.138831313131313</v>
      </c>
      <c r="F26">
        <v>85.579132812453807</v>
      </c>
      <c r="G26">
        <v>12745.01694195317</v>
      </c>
    </row>
    <row r="27" spans="1:7" x14ac:dyDescent="0.35">
      <c r="A27" s="5">
        <v>1987</v>
      </c>
      <c r="B27">
        <v>10765.40179</v>
      </c>
      <c r="C27">
        <v>2034.51463334709</v>
      </c>
      <c r="D27">
        <v>1.06030303030303E-2</v>
      </c>
      <c r="E27">
        <v>0.19537676767676801</v>
      </c>
      <c r="F27">
        <v>91.642854344668507</v>
      </c>
      <c r="G27">
        <v>12891.765257489738</v>
      </c>
    </row>
    <row r="28" spans="1:7" x14ac:dyDescent="0.35">
      <c r="A28" s="5">
        <v>1988</v>
      </c>
      <c r="B28">
        <v>10879.42625</v>
      </c>
      <c r="C28">
        <v>2099.11081833968</v>
      </c>
      <c r="D28">
        <v>1.01959595959596E-2</v>
      </c>
      <c r="E28">
        <v>0.33157979797979797</v>
      </c>
      <c r="F28">
        <v>94.2807272735174</v>
      </c>
      <c r="G28">
        <v>13073.159571370772</v>
      </c>
    </row>
    <row r="29" spans="1:7" x14ac:dyDescent="0.35">
      <c r="A29" s="5">
        <v>1989</v>
      </c>
      <c r="B29">
        <v>10994.65842</v>
      </c>
      <c r="C29">
        <v>2086.5411900251001</v>
      </c>
      <c r="D29">
        <v>0.26222323232323203</v>
      </c>
      <c r="E29">
        <v>2.6497767676767401</v>
      </c>
      <c r="F29">
        <v>104.034312823617</v>
      </c>
      <c r="G29">
        <v>13188.145922848717</v>
      </c>
    </row>
    <row r="30" spans="1:7" x14ac:dyDescent="0.35">
      <c r="A30" s="5">
        <v>1990</v>
      </c>
      <c r="B30">
        <v>11111.11111</v>
      </c>
      <c r="C30">
        <v>2161.0480835907401</v>
      </c>
      <c r="D30">
        <v>0.38829494949495003</v>
      </c>
      <c r="E30">
        <v>3.6324705158989499</v>
      </c>
      <c r="F30">
        <v>116.540329593751</v>
      </c>
      <c r="G30">
        <v>13392.720288649884</v>
      </c>
    </row>
    <row r="31" spans="1:7" x14ac:dyDescent="0.35">
      <c r="A31" s="5">
        <v>1991</v>
      </c>
      <c r="B31">
        <v>11242.7549</v>
      </c>
      <c r="C31">
        <v>2213.1327567942999</v>
      </c>
      <c r="D31">
        <v>0.50520287296745403</v>
      </c>
      <c r="E31">
        <v>4.0867066747070302</v>
      </c>
      <c r="F31">
        <v>121.497246100354</v>
      </c>
      <c r="G31">
        <v>13581.97681244233</v>
      </c>
    </row>
    <row r="32" spans="1:7" x14ac:dyDescent="0.35">
      <c r="A32" s="5">
        <v>1992</v>
      </c>
      <c r="B32">
        <v>11375.95839</v>
      </c>
      <c r="C32">
        <v>2211.50559304342</v>
      </c>
      <c r="D32">
        <v>0.46858510948822102</v>
      </c>
      <c r="E32">
        <v>4.7332120191514804</v>
      </c>
      <c r="F32">
        <v>130.442624752759</v>
      </c>
      <c r="G32">
        <v>13723.108404924818</v>
      </c>
    </row>
    <row r="33" spans="1:7" x14ac:dyDescent="0.35">
      <c r="A33" s="5">
        <v>1993</v>
      </c>
      <c r="B33">
        <v>11510.74008</v>
      </c>
      <c r="C33">
        <v>2344.2661506847999</v>
      </c>
      <c r="D33">
        <v>0.556697524029938</v>
      </c>
      <c r="E33">
        <v>5.6975688193938998</v>
      </c>
      <c r="F33">
        <v>134.82567483427499</v>
      </c>
      <c r="G33">
        <v>13996.0861718625</v>
      </c>
    </row>
    <row r="34" spans="1:7" x14ac:dyDescent="0.35">
      <c r="A34" s="5">
        <v>1994</v>
      </c>
      <c r="B34">
        <v>11647.11865</v>
      </c>
      <c r="C34">
        <v>2359.6925188445498</v>
      </c>
      <c r="D34">
        <v>0.60001392536028098</v>
      </c>
      <c r="E34">
        <v>7.1229298442423801</v>
      </c>
      <c r="F34">
        <v>139.91448289476401</v>
      </c>
      <c r="G34">
        <v>14154.448595508919</v>
      </c>
    </row>
    <row r="35" spans="1:7" x14ac:dyDescent="0.35">
      <c r="A35" s="5">
        <v>1995</v>
      </c>
      <c r="B35">
        <v>11785.113020000001</v>
      </c>
      <c r="C35">
        <v>2488.9850203966898</v>
      </c>
      <c r="D35">
        <v>0.64081377948860396</v>
      </c>
      <c r="E35">
        <v>8.26192344363632</v>
      </c>
      <c r="F35">
        <v>145.71937414688099</v>
      </c>
      <c r="G35">
        <v>14428.720151766696</v>
      </c>
    </row>
    <row r="36" spans="1:7" x14ac:dyDescent="0.35">
      <c r="A36" s="5">
        <v>1996</v>
      </c>
      <c r="B36">
        <v>11924.742340000001</v>
      </c>
      <c r="C36">
        <v>2523.8259402123999</v>
      </c>
      <c r="D36">
        <v>0.70520797159881898</v>
      </c>
      <c r="E36">
        <v>9.2046006605959203</v>
      </c>
      <c r="F36">
        <v>149.81292841389401</v>
      </c>
      <c r="G36">
        <v>14608.291017258491</v>
      </c>
    </row>
    <row r="37" spans="1:7" x14ac:dyDescent="0.35">
      <c r="A37" s="5">
        <v>1997</v>
      </c>
      <c r="B37">
        <v>12066.02598</v>
      </c>
      <c r="C37">
        <v>2569.6238899465998</v>
      </c>
      <c r="D37">
        <v>0.75658479192971095</v>
      </c>
      <c r="E37">
        <v>12.017816469777699</v>
      </c>
      <c r="F37">
        <v>161.06672525974901</v>
      </c>
      <c r="G37">
        <v>14809.490996468056</v>
      </c>
    </row>
    <row r="38" spans="1:7" x14ac:dyDescent="0.35">
      <c r="A38" s="5">
        <v>1998</v>
      </c>
      <c r="B38">
        <v>12208.983550000001</v>
      </c>
      <c r="C38">
        <v>2590.55954943798</v>
      </c>
      <c r="D38">
        <v>0.83178896528479296</v>
      </c>
      <c r="E38">
        <v>15.9212602678049</v>
      </c>
      <c r="F38">
        <v>168.571339201771</v>
      </c>
      <c r="G38">
        <v>14984.867487872842</v>
      </c>
    </row>
    <row r="39" spans="1:7" x14ac:dyDescent="0.35">
      <c r="A39" s="5">
        <v>1999</v>
      </c>
      <c r="B39">
        <v>12414.05573</v>
      </c>
      <c r="C39">
        <v>2608.2995001722402</v>
      </c>
      <c r="D39">
        <v>0.91619689922853897</v>
      </c>
      <c r="E39">
        <v>21.2161740066093</v>
      </c>
      <c r="F39">
        <v>177.198316403663</v>
      </c>
      <c r="G39">
        <v>15221.685917481742</v>
      </c>
    </row>
    <row r="40" spans="1:7" x14ac:dyDescent="0.35">
      <c r="A40" s="5">
        <v>2000</v>
      </c>
      <c r="B40">
        <v>12500</v>
      </c>
      <c r="C40">
        <v>2654.7035059578302</v>
      </c>
      <c r="D40">
        <v>1.12540739670225</v>
      </c>
      <c r="E40">
        <v>31.4209365641332</v>
      </c>
      <c r="F40">
        <v>185.45238144909001</v>
      </c>
      <c r="G40">
        <v>15372.702231367755</v>
      </c>
    </row>
    <row r="41" spans="1:7" x14ac:dyDescent="0.35">
      <c r="A41" s="5">
        <v>2001</v>
      </c>
      <c r="B41">
        <v>12500</v>
      </c>
      <c r="C41">
        <v>2586.4793686152898</v>
      </c>
      <c r="D41">
        <v>1.40907367915055</v>
      </c>
      <c r="E41">
        <v>38.3909469471444</v>
      </c>
      <c r="F41">
        <v>191.22851458369999</v>
      </c>
      <c r="G41">
        <v>15317.507903825284</v>
      </c>
    </row>
    <row r="42" spans="1:7" x14ac:dyDescent="0.35">
      <c r="A42" s="5">
        <v>2002</v>
      </c>
      <c r="B42">
        <v>12470</v>
      </c>
      <c r="C42">
        <v>2633.5897468544099</v>
      </c>
      <c r="D42">
        <v>1.77537113055167</v>
      </c>
      <c r="E42">
        <v>52.331756971557901</v>
      </c>
      <c r="F42">
        <v>205.853181824198</v>
      </c>
      <c r="G42">
        <v>15363.550056780718</v>
      </c>
    </row>
    <row r="43" spans="1:7" x14ac:dyDescent="0.35">
      <c r="A43" s="5">
        <v>2003</v>
      </c>
      <c r="B43">
        <v>12328.702370000001</v>
      </c>
      <c r="C43">
        <v>2628.6192367966901</v>
      </c>
      <c r="D43">
        <v>2.2691831547446299</v>
      </c>
      <c r="E43">
        <v>62.916927084484101</v>
      </c>
      <c r="F43">
        <v>217.37914908631001</v>
      </c>
      <c r="G43">
        <v>15239.886866122231</v>
      </c>
    </row>
    <row r="44" spans="1:7" x14ac:dyDescent="0.35">
      <c r="A44" s="5">
        <v>2004</v>
      </c>
      <c r="B44">
        <v>12159.75217</v>
      </c>
      <c r="C44">
        <v>2805.3266720537199</v>
      </c>
      <c r="D44">
        <v>2.9867992181602898</v>
      </c>
      <c r="E44">
        <v>85.117162334839605</v>
      </c>
      <c r="F44">
        <v>234.57273941518</v>
      </c>
      <c r="G44">
        <v>15287.7555430219</v>
      </c>
    </row>
    <row r="45" spans="1:7" x14ac:dyDescent="0.35">
      <c r="A45" s="5">
        <v>2005</v>
      </c>
      <c r="B45">
        <v>12076.147290000001</v>
      </c>
      <c r="C45">
        <v>2915.8412864904099</v>
      </c>
      <c r="D45">
        <v>4.1777056573961104</v>
      </c>
      <c r="E45">
        <v>104.085864810405</v>
      </c>
      <c r="F45">
        <v>254.823595018737</v>
      </c>
      <c r="G45">
        <v>15355.075741976949</v>
      </c>
    </row>
    <row r="46" spans="1:7" x14ac:dyDescent="0.35">
      <c r="A46" s="5">
        <v>2006</v>
      </c>
      <c r="B46">
        <v>11993.11724</v>
      </c>
      <c r="C46">
        <v>3026.57209676511</v>
      </c>
      <c r="D46">
        <v>5.7327198654637099</v>
      </c>
      <c r="E46">
        <v>132.85906792295901</v>
      </c>
      <c r="F46">
        <v>271.87276047021101</v>
      </c>
      <c r="G46">
        <v>15430.153885023743</v>
      </c>
    </row>
    <row r="47" spans="1:7" x14ac:dyDescent="0.35">
      <c r="A47" s="5">
        <v>2007</v>
      </c>
      <c r="B47">
        <v>11910.65806</v>
      </c>
      <c r="C47">
        <v>3079.4350424798599</v>
      </c>
      <c r="D47">
        <v>7.7719129061947099</v>
      </c>
      <c r="E47">
        <v>170.68258594804399</v>
      </c>
      <c r="F47">
        <v>294.83944854909601</v>
      </c>
      <c r="G47">
        <v>15463.387049883193</v>
      </c>
    </row>
    <row r="48" spans="1:7" x14ac:dyDescent="0.35">
      <c r="A48" s="5">
        <v>2008</v>
      </c>
      <c r="B48">
        <v>11828.76583</v>
      </c>
      <c r="C48">
        <v>3256.2502666352502</v>
      </c>
      <c r="D48">
        <v>12.622139558973499</v>
      </c>
      <c r="E48">
        <v>220.57211934806401</v>
      </c>
      <c r="F48">
        <v>315.046331515161</v>
      </c>
      <c r="G48">
        <v>15633.256687057448</v>
      </c>
    </row>
    <row r="49" spans="1:7" x14ac:dyDescent="0.35">
      <c r="A49" s="5">
        <v>2009</v>
      </c>
      <c r="B49">
        <v>11747.436659999999</v>
      </c>
      <c r="C49">
        <v>3250.2031941442601</v>
      </c>
      <c r="D49">
        <v>20.965023475965999</v>
      </c>
      <c r="E49">
        <v>275.94929312563801</v>
      </c>
      <c r="F49">
        <v>339.41325901782898</v>
      </c>
      <c r="G49">
        <v>15633.967429763692</v>
      </c>
    </row>
    <row r="50" spans="1:7" x14ac:dyDescent="0.35">
      <c r="A50" s="5">
        <v>2010</v>
      </c>
      <c r="B50">
        <v>11666.666670000001</v>
      </c>
      <c r="C50">
        <v>3432.9489774468998</v>
      </c>
      <c r="D50">
        <v>33.683157255177598</v>
      </c>
      <c r="E50">
        <v>341.61447836805598</v>
      </c>
      <c r="F50">
        <v>378.851479181184</v>
      </c>
      <c r="G50">
        <v>15853.764762251318</v>
      </c>
    </row>
    <row r="51" spans="1:7" x14ac:dyDescent="0.35">
      <c r="A51" s="5">
        <v>2011</v>
      </c>
      <c r="B51">
        <v>11553.3766</v>
      </c>
      <c r="C51">
        <v>3499.1995951451199</v>
      </c>
      <c r="D51">
        <v>65.035862168200893</v>
      </c>
      <c r="E51">
        <v>436.78640879645098</v>
      </c>
      <c r="F51">
        <v>397.90843924079201</v>
      </c>
      <c r="G51">
        <v>15952.306905350564</v>
      </c>
    </row>
    <row r="52" spans="1:7" x14ac:dyDescent="0.35">
      <c r="A52" s="5">
        <v>2012</v>
      </c>
      <c r="B52">
        <v>11441.18663</v>
      </c>
      <c r="C52">
        <v>3666.7729832796499</v>
      </c>
      <c r="D52">
        <v>100.764431878702</v>
      </c>
      <c r="E52">
        <v>523.80939827906298</v>
      </c>
      <c r="F52">
        <v>430.849657378975</v>
      </c>
      <c r="G52">
        <v>16163.383100816391</v>
      </c>
    </row>
    <row r="53" spans="1:7" x14ac:dyDescent="0.35">
      <c r="A53" s="5">
        <v>2013</v>
      </c>
      <c r="B53">
        <v>11330.0861</v>
      </c>
      <c r="C53">
        <v>3793.22904470719</v>
      </c>
      <c r="D53">
        <v>139.05857121455301</v>
      </c>
      <c r="E53">
        <v>645.30218530995398</v>
      </c>
      <c r="F53">
        <v>464.06020927014202</v>
      </c>
      <c r="G53">
        <v>16371.736110501841</v>
      </c>
    </row>
    <row r="54" spans="1:7" x14ac:dyDescent="0.35">
      <c r="A54" s="5">
        <v>2014</v>
      </c>
      <c r="B54">
        <v>11220.064420000001</v>
      </c>
      <c r="C54">
        <v>3883.1434428733</v>
      </c>
      <c r="D54">
        <v>197.91050837805099</v>
      </c>
      <c r="E54">
        <v>712.03169716705997</v>
      </c>
      <c r="F54">
        <v>502.15891907264103</v>
      </c>
      <c r="G54">
        <v>16515.308987491051</v>
      </c>
    </row>
    <row r="55" spans="1:7" x14ac:dyDescent="0.35">
      <c r="A55" s="5">
        <v>2015</v>
      </c>
      <c r="B55">
        <v>11111.11111</v>
      </c>
      <c r="C55">
        <v>3884.4173571045899</v>
      </c>
      <c r="D55">
        <v>260.73921877352501</v>
      </c>
      <c r="E55">
        <v>831.38450716303396</v>
      </c>
      <c r="F55">
        <v>536.46624413092002</v>
      </c>
      <c r="G55">
        <v>16624.11843717207</v>
      </c>
    </row>
    <row r="56" spans="1:7" x14ac:dyDescent="0.35">
      <c r="A56" s="5">
        <v>2016</v>
      </c>
      <c r="B56">
        <v>11003.2158</v>
      </c>
      <c r="C56">
        <v>4017.74377321373</v>
      </c>
      <c r="D56">
        <v>328.37811446574602</v>
      </c>
      <c r="E56">
        <v>956.87354220491295</v>
      </c>
      <c r="F56">
        <v>556.62335593469402</v>
      </c>
      <c r="G56">
        <v>16862.834585819081</v>
      </c>
    </row>
    <row r="57" spans="1:7" x14ac:dyDescent="0.35">
      <c r="A57" s="5">
        <v>2017</v>
      </c>
      <c r="B57">
        <v>10895.32049</v>
      </c>
      <c r="C57">
        <v>4065.4431274968301</v>
      </c>
      <c r="D57">
        <v>453.51765745583299</v>
      </c>
      <c r="E57">
        <v>1127.9895865594101</v>
      </c>
      <c r="F57">
        <v>584.97582695646895</v>
      </c>
      <c r="G57">
        <v>17127.246688468545</v>
      </c>
    </row>
    <row r="58" spans="1:7" x14ac:dyDescent="0.35">
      <c r="A58" s="5" t="s">
        <v>486</v>
      </c>
      <c r="B58">
        <v>577216.73771999998</v>
      </c>
      <c r="C58">
        <v>121484.47228420415</v>
      </c>
      <c r="D58">
        <v>1646.6115090684277</v>
      </c>
      <c r="E58">
        <v>6845.5189629805627</v>
      </c>
      <c r="F58">
        <v>9024.5244261873395</v>
      </c>
      <c r="G58">
        <v>716217.86490244011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2" sqref="W2"/>
    </sheetView>
  </sheetViews>
  <sheetFormatPr defaultRowHeight="14.5" x14ac:dyDescent="0.35"/>
  <cols>
    <col min="1" max="1" width="29.6328125" bestFit="1" customWidth="1"/>
    <col min="2" max="2" width="16.453125" bestFit="1" customWidth="1"/>
    <col min="3" max="21" width="8.1796875" bestFit="1" customWidth="1"/>
    <col min="22" max="22" width="11" bestFit="1" customWidth="1"/>
    <col min="23" max="23" width="27.26953125" style="15" customWidth="1"/>
  </cols>
  <sheetData>
    <row r="1" spans="1:22" x14ac:dyDescent="0.35">
      <c r="A1" s="4" t="s">
        <v>0</v>
      </c>
      <c r="B1" t="s">
        <v>4899</v>
      </c>
    </row>
    <row r="3" spans="1:22" x14ac:dyDescent="0.35">
      <c r="A3" s="4" t="s">
        <v>488</v>
      </c>
      <c r="B3" s="4" t="s">
        <v>489</v>
      </c>
    </row>
    <row r="4" spans="1:22" x14ac:dyDescent="0.35">
      <c r="A4" s="4"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400000000000006" customHeight="1" x14ac:dyDescent="0.35">
      <c r="A5" s="5" t="s">
        <v>407</v>
      </c>
      <c r="B5" s="7">
        <v>812630</v>
      </c>
      <c r="C5" s="7">
        <v>848322</v>
      </c>
      <c r="D5" s="7">
        <v>905363</v>
      </c>
      <c r="E5" s="7">
        <v>948731</v>
      </c>
      <c r="F5" s="7">
        <v>963345</v>
      </c>
      <c r="G5" s="7">
        <v>978539</v>
      </c>
      <c r="H5" s="7">
        <v>986955</v>
      </c>
      <c r="I5" s="7">
        <v>995880</v>
      </c>
      <c r="J5" s="7">
        <v>1011254</v>
      </c>
      <c r="K5" s="7">
        <v>1026869</v>
      </c>
      <c r="L5" s="7">
        <v>1041010</v>
      </c>
      <c r="M5" s="7">
        <v>1055279</v>
      </c>
      <c r="N5" s="7">
        <v>1067880</v>
      </c>
      <c r="O5" s="7">
        <v>1065292.0899999999</v>
      </c>
      <c r="P5" s="7">
        <v>1074544.1099999999</v>
      </c>
      <c r="Q5" s="7">
        <v>1072473.0249999999</v>
      </c>
      <c r="R5" s="7">
        <v>1086848.04</v>
      </c>
      <c r="S5" s="7">
        <v>1100332.04</v>
      </c>
      <c r="T5" s="7">
        <v>1119240.8</v>
      </c>
      <c r="U5" s="7">
        <v>1128499.5</v>
      </c>
      <c r="V5" s="7">
        <v>20289286.605</v>
      </c>
    </row>
    <row r="6" spans="1:22" ht="73.400000000000006" customHeight="1" x14ac:dyDescent="0.35">
      <c r="A6" s="5" t="s">
        <v>152</v>
      </c>
      <c r="B6" s="7">
        <v>320029.51500000001</v>
      </c>
      <c r="C6" s="7">
        <v>338424.02</v>
      </c>
      <c r="D6" s="7">
        <v>357508.53</v>
      </c>
      <c r="E6" s="7">
        <v>391170.6</v>
      </c>
      <c r="F6" s="7">
        <v>441392.6</v>
      </c>
      <c r="G6" s="7">
        <v>516576.2</v>
      </c>
      <c r="H6" s="7">
        <v>623505.19999999995</v>
      </c>
      <c r="I6" s="7">
        <v>716734</v>
      </c>
      <c r="J6" s="7">
        <v>791350.94699999993</v>
      </c>
      <c r="K6" s="7">
        <v>875410.696</v>
      </c>
      <c r="L6" s="7">
        <v>964564.55900000001</v>
      </c>
      <c r="M6" s="7">
        <v>1063382.6000000003</v>
      </c>
      <c r="N6" s="7">
        <v>1150066.5489999999</v>
      </c>
      <c r="O6" s="7">
        <v>1259709.33</v>
      </c>
      <c r="P6" s="7">
        <v>1368377.9300000002</v>
      </c>
      <c r="Q6" s="7">
        <v>1511536.53</v>
      </c>
      <c r="R6" s="7">
        <v>1633806.1830000002</v>
      </c>
      <c r="S6" s="7">
        <v>1762470.9450000001</v>
      </c>
      <c r="T6" s="7">
        <v>1900933.175</v>
      </c>
      <c r="U6" s="7">
        <v>2011669.2859999998</v>
      </c>
      <c r="V6" s="7">
        <v>19998619.395</v>
      </c>
    </row>
    <row r="7" spans="1:22" ht="73.400000000000006" customHeight="1" x14ac:dyDescent="0.35">
      <c r="A7" s="5" t="s">
        <v>159</v>
      </c>
      <c r="B7" s="7">
        <v>260727</v>
      </c>
      <c r="C7" s="7">
        <v>263767</v>
      </c>
      <c r="D7" s="7">
        <v>268379</v>
      </c>
      <c r="E7" s="7">
        <v>270828</v>
      </c>
      <c r="F7" s="7">
        <v>275699</v>
      </c>
      <c r="G7" s="7">
        <v>277903</v>
      </c>
      <c r="H7" s="7">
        <v>279575</v>
      </c>
      <c r="I7" s="7">
        <v>280160</v>
      </c>
      <c r="J7" s="7">
        <v>281554</v>
      </c>
      <c r="K7" s="7">
        <v>285637</v>
      </c>
      <c r="L7" s="7">
        <v>288313</v>
      </c>
      <c r="M7" s="7">
        <v>293552</v>
      </c>
      <c r="N7" s="7">
        <v>296528</v>
      </c>
      <c r="O7" s="7">
        <v>302798</v>
      </c>
      <c r="P7" s="7">
        <v>313120</v>
      </c>
      <c r="Q7" s="7">
        <v>318410</v>
      </c>
      <c r="R7" s="7">
        <v>332110</v>
      </c>
      <c r="S7" s="7">
        <v>334428</v>
      </c>
      <c r="T7" s="7">
        <v>341291</v>
      </c>
      <c r="U7" s="7">
        <v>338683</v>
      </c>
      <c r="V7" s="7">
        <v>5903462</v>
      </c>
    </row>
    <row r="8" spans="1:22" ht="73.400000000000006" customHeight="1" x14ac:dyDescent="0.35">
      <c r="A8" s="5" t="s">
        <v>155</v>
      </c>
      <c r="B8" s="7">
        <v>118052.702</v>
      </c>
      <c r="C8" s="7">
        <v>122601.98300000001</v>
      </c>
      <c r="D8" s="7">
        <v>126556.999</v>
      </c>
      <c r="E8" s="7">
        <v>132549.74400000001</v>
      </c>
      <c r="F8" s="7">
        <v>139484.046</v>
      </c>
      <c r="G8" s="7">
        <v>146630.24699999997</v>
      </c>
      <c r="H8" s="7">
        <v>156291.51700000002</v>
      </c>
      <c r="I8" s="7">
        <v>168185.36900000001</v>
      </c>
      <c r="J8" s="7">
        <v>176052.079</v>
      </c>
      <c r="K8" s="7">
        <v>191098.37899999999</v>
      </c>
      <c r="L8" s="7">
        <v>208297.91</v>
      </c>
      <c r="M8" s="7">
        <v>237759.97300000003</v>
      </c>
      <c r="N8" s="7">
        <v>259980.14300000001</v>
      </c>
      <c r="O8" s="7">
        <v>282348.22399999999</v>
      </c>
      <c r="P8" s="7">
        <v>314667.72999999992</v>
      </c>
      <c r="Q8" s="7">
        <v>346709.66399999993</v>
      </c>
      <c r="R8" s="7">
        <v>365702.76199999999</v>
      </c>
      <c r="S8" s="7">
        <v>389225.53700000007</v>
      </c>
      <c r="T8" s="7">
        <v>406216.86400000006</v>
      </c>
      <c r="U8" s="7">
        <v>424051.05399999995</v>
      </c>
      <c r="V8" s="7">
        <v>4712462.925999999</v>
      </c>
    </row>
    <row r="9" spans="1:22" ht="73.400000000000006" customHeight="1" x14ac:dyDescent="0.35">
      <c r="A9" s="5" t="s">
        <v>280</v>
      </c>
      <c r="B9" s="7">
        <v>213910.22999999998</v>
      </c>
      <c r="C9" s="7">
        <v>215971.03</v>
      </c>
      <c r="D9" s="7">
        <v>216006.03</v>
      </c>
      <c r="E9" s="7">
        <v>217152.12999999998</v>
      </c>
      <c r="F9" s="7">
        <v>217820.79999999999</v>
      </c>
      <c r="G9" s="7">
        <v>220198.92999999996</v>
      </c>
      <c r="H9" s="7">
        <v>222568.12999999998</v>
      </c>
      <c r="I9" s="7">
        <v>225131.43</v>
      </c>
      <c r="J9" s="7">
        <v>226374.15</v>
      </c>
      <c r="K9" s="7">
        <v>226608.45</v>
      </c>
      <c r="L9" s="7">
        <v>224004.86000000002</v>
      </c>
      <c r="M9" s="7">
        <v>224048.07299999997</v>
      </c>
      <c r="N9" s="7">
        <v>233749.14299999998</v>
      </c>
      <c r="O9" s="7">
        <v>240487.30899999998</v>
      </c>
      <c r="P9" s="7">
        <v>256877.90000000002</v>
      </c>
      <c r="Q9" s="7">
        <v>251971.92</v>
      </c>
      <c r="R9" s="7">
        <v>267353.92000000004</v>
      </c>
      <c r="S9" s="7">
        <v>249248.72</v>
      </c>
      <c r="T9" s="7">
        <v>252070.42</v>
      </c>
      <c r="U9" s="7">
        <v>251471.1</v>
      </c>
      <c r="V9" s="7">
        <v>4653024.6749999989</v>
      </c>
    </row>
    <row r="10" spans="1:22" ht="73.400000000000006" customHeight="1" x14ac:dyDescent="0.35">
      <c r="A10" s="5" t="s">
        <v>486</v>
      </c>
      <c r="B10" s="7">
        <v>1725349.4469999999</v>
      </c>
      <c r="C10" s="7">
        <v>1789086.0330000001</v>
      </c>
      <c r="D10" s="7">
        <v>1873813.5590000001</v>
      </c>
      <c r="E10" s="7">
        <v>1960431.4739999999</v>
      </c>
      <c r="F10" s="7">
        <v>2037741.446</v>
      </c>
      <c r="G10" s="7">
        <v>2139847.3769999999</v>
      </c>
      <c r="H10" s="7">
        <v>2268894.8470000001</v>
      </c>
      <c r="I10" s="7">
        <v>2386090.7989999996</v>
      </c>
      <c r="J10" s="7">
        <v>2486585.176</v>
      </c>
      <c r="K10" s="7">
        <v>2605623.5249999999</v>
      </c>
      <c r="L10" s="7">
        <v>2726190.3289999999</v>
      </c>
      <c r="M10" s="7">
        <v>2874021.6460000002</v>
      </c>
      <c r="N10" s="7">
        <v>3008203.835</v>
      </c>
      <c r="O10" s="7">
        <v>3150634.9529999997</v>
      </c>
      <c r="P10" s="7">
        <v>3327587.67</v>
      </c>
      <c r="Q10" s="7">
        <v>3501101.139</v>
      </c>
      <c r="R10" s="7">
        <v>3685820.9050000003</v>
      </c>
      <c r="S10" s="7">
        <v>3835705.2420000006</v>
      </c>
      <c r="T10" s="7">
        <v>4019752.2589999996</v>
      </c>
      <c r="U10" s="7">
        <v>4154373.94</v>
      </c>
      <c r="V10" s="7">
        <v>55556855.600999996</v>
      </c>
    </row>
    <row r="11" spans="1:22" ht="41.15" customHeight="1" x14ac:dyDescent="0.35"/>
    <row r="12" spans="1:22" ht="41.15" customHeight="1" x14ac:dyDescent="0.35"/>
    <row r="13" spans="1:22" ht="41.15" customHeight="1" x14ac:dyDescent="0.35"/>
    <row r="14" spans="1:22" ht="41.15" customHeight="1" x14ac:dyDescent="0.35"/>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FBCD5D70-1821-46A6-97EA-388957198685}">
          <x14:colorSeries theme="5"/>
          <x14:colorNegative rgb="FFD00000"/>
          <x14:colorAxis rgb="FF000000"/>
          <x14:colorMarkers rgb="FFD00000"/>
          <x14:colorFirst rgb="FFD00000"/>
          <x14:colorLast rgb="FFD00000"/>
          <x14:colorHigh theme="6" tint="-0.499984740745262"/>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1.453125" bestFit="1" customWidth="1"/>
    <col min="2" max="2" width="15.26953125" bestFit="1" customWidth="1"/>
    <col min="3" max="3" width="14.1796875" bestFit="1" customWidth="1"/>
    <col min="4" max="4" width="10.7265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4" t="s">
        <v>487</v>
      </c>
      <c r="B3" s="4" t="s">
        <v>489</v>
      </c>
    </row>
    <row r="4" spans="1:4" x14ac:dyDescent="0.35">
      <c r="A4" s="4" t="s">
        <v>485</v>
      </c>
      <c r="B4" t="s">
        <v>483</v>
      </c>
      <c r="C4" t="s">
        <v>482</v>
      </c>
      <c r="D4" t="s">
        <v>486</v>
      </c>
    </row>
    <row r="5" spans="1:4" x14ac:dyDescent="0.35">
      <c r="A5" s="5">
        <v>2000</v>
      </c>
      <c r="B5" s="7">
        <v>2850585.2439999995</v>
      </c>
      <c r="C5" s="7">
        <v>12578715.704999998</v>
      </c>
      <c r="D5" s="7">
        <v>15429300.948999997</v>
      </c>
    </row>
    <row r="6" spans="1:4" x14ac:dyDescent="0.35">
      <c r="A6" s="5">
        <v>2001</v>
      </c>
      <c r="B6" s="7">
        <v>2800050.3720000009</v>
      </c>
      <c r="C6" s="7">
        <v>12734409.65</v>
      </c>
      <c r="D6" s="7">
        <v>15534460.022000002</v>
      </c>
    </row>
    <row r="7" spans="1:4" x14ac:dyDescent="0.35">
      <c r="A7" s="5">
        <v>2002</v>
      </c>
      <c r="B7" s="7">
        <v>2893737.574</v>
      </c>
      <c r="C7" s="7">
        <v>13253008.024000006</v>
      </c>
      <c r="D7" s="7">
        <v>16146745.598000005</v>
      </c>
    </row>
    <row r="8" spans="1:4" x14ac:dyDescent="0.35">
      <c r="A8" s="5">
        <v>2003</v>
      </c>
      <c r="B8" s="7">
        <v>2914613.7060000007</v>
      </c>
      <c r="C8" s="7">
        <v>13798730.031000003</v>
      </c>
      <c r="D8" s="7">
        <v>16713343.737000003</v>
      </c>
    </row>
    <row r="9" spans="1:4" x14ac:dyDescent="0.35">
      <c r="A9" s="5">
        <v>2004</v>
      </c>
      <c r="B9" s="7">
        <v>3125982.5340000005</v>
      </c>
      <c r="C9" s="7">
        <v>14353421.852999998</v>
      </c>
      <c r="D9" s="7">
        <v>17479404.386999998</v>
      </c>
    </row>
    <row r="10" spans="1:4" x14ac:dyDescent="0.35">
      <c r="A10" s="5">
        <v>2005</v>
      </c>
      <c r="B10" s="7">
        <v>3284165.3990000016</v>
      </c>
      <c r="C10" s="7">
        <v>14995352.623999994</v>
      </c>
      <c r="D10" s="7">
        <v>18279518.022999994</v>
      </c>
    </row>
    <row r="11" spans="1:4" x14ac:dyDescent="0.35">
      <c r="A11" s="5">
        <v>2006</v>
      </c>
      <c r="B11" s="7">
        <v>3438638.6920000017</v>
      </c>
      <c r="C11" s="7">
        <v>15534266.803000005</v>
      </c>
      <c r="D11" s="7">
        <v>18972905.495000005</v>
      </c>
    </row>
    <row r="12" spans="1:4" x14ac:dyDescent="0.35">
      <c r="A12" s="5">
        <v>2007</v>
      </c>
      <c r="B12" s="7">
        <v>3542214.2710000006</v>
      </c>
      <c r="C12" s="7">
        <v>16265559.939000001</v>
      </c>
      <c r="D12" s="7">
        <v>19807774.210000001</v>
      </c>
    </row>
    <row r="13" spans="1:4" x14ac:dyDescent="0.35">
      <c r="A13" s="5">
        <v>2008</v>
      </c>
      <c r="B13" s="7">
        <v>3760986.7660000008</v>
      </c>
      <c r="C13" s="7">
        <v>16446270.031000001</v>
      </c>
      <c r="D13" s="7">
        <v>20207256.797000002</v>
      </c>
    </row>
    <row r="14" spans="1:4" x14ac:dyDescent="0.35">
      <c r="A14" s="5">
        <v>2009</v>
      </c>
      <c r="B14" s="7">
        <v>3897850.623000002</v>
      </c>
      <c r="C14" s="7">
        <v>16199098.560000002</v>
      </c>
      <c r="D14" s="7">
        <v>20096949.183000006</v>
      </c>
    </row>
    <row r="15" spans="1:4" x14ac:dyDescent="0.35">
      <c r="A15" s="5">
        <v>2010</v>
      </c>
      <c r="B15" s="7">
        <v>4199273.8030000012</v>
      </c>
      <c r="C15" s="7">
        <v>17235538.170999996</v>
      </c>
      <c r="D15" s="7">
        <v>21434811.973999999</v>
      </c>
    </row>
    <row r="16" spans="1:4" x14ac:dyDescent="0.35">
      <c r="A16" s="5">
        <v>2011</v>
      </c>
      <c r="B16" s="7">
        <v>4402402.2980000004</v>
      </c>
      <c r="C16" s="7">
        <v>17723669.972000007</v>
      </c>
      <c r="D16" s="7">
        <v>22126072.270000007</v>
      </c>
    </row>
    <row r="17" spans="1:4" x14ac:dyDescent="0.35">
      <c r="A17" s="5">
        <v>2012</v>
      </c>
      <c r="B17" s="7">
        <v>4755833.3499999987</v>
      </c>
      <c r="C17" s="7">
        <v>17912627.797999993</v>
      </c>
      <c r="D17" s="7">
        <v>22668461.147999991</v>
      </c>
    </row>
    <row r="18" spans="1:4" x14ac:dyDescent="0.35">
      <c r="A18" s="5">
        <v>2013</v>
      </c>
      <c r="B18" s="7">
        <v>5041319.0469999984</v>
      </c>
      <c r="C18" s="7">
        <v>18285655.405999992</v>
      </c>
      <c r="D18" s="7">
        <v>23326974.45299999</v>
      </c>
    </row>
    <row r="19" spans="1:4" x14ac:dyDescent="0.35">
      <c r="A19" s="5">
        <v>2014</v>
      </c>
      <c r="B19" s="7">
        <v>5330709.49</v>
      </c>
      <c r="C19" s="7">
        <v>18405352.462000005</v>
      </c>
      <c r="D19" s="7">
        <v>23736061.952000007</v>
      </c>
    </row>
    <row r="20" spans="1:4" x14ac:dyDescent="0.35">
      <c r="A20" s="5">
        <v>2015</v>
      </c>
      <c r="B20" s="7">
        <v>5526663.5330000026</v>
      </c>
      <c r="C20" s="7">
        <v>18676619.451000001</v>
      </c>
      <c r="D20" s="7">
        <v>24203282.984000005</v>
      </c>
    </row>
    <row r="21" spans="1:4" x14ac:dyDescent="0.35">
      <c r="A21" s="5">
        <v>2016</v>
      </c>
      <c r="B21" s="7">
        <v>5897639.3079999974</v>
      </c>
      <c r="C21" s="7">
        <v>18966826.865000006</v>
      </c>
      <c r="D21" s="7">
        <v>24864466.173000004</v>
      </c>
    </row>
    <row r="22" spans="1:4" x14ac:dyDescent="0.35">
      <c r="A22" s="5">
        <v>2017</v>
      </c>
      <c r="B22" s="7">
        <v>6184922.3010000018</v>
      </c>
      <c r="C22" s="7">
        <v>19187346.950999998</v>
      </c>
      <c r="D22" s="7">
        <v>25372269.252</v>
      </c>
    </row>
    <row r="23" spans="1:4" x14ac:dyDescent="0.35">
      <c r="A23" s="5" t="s">
        <v>486</v>
      </c>
      <c r="B23" s="7">
        <v>73847588.311000004</v>
      </c>
      <c r="C23" s="7">
        <v>292552470.296</v>
      </c>
      <c r="D23" s="7">
        <v>366400058.60699999</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1.453125" bestFit="1" customWidth="1"/>
    <col min="2" max="2" width="17.08984375" bestFit="1" customWidth="1"/>
    <col min="3" max="3" width="11.08984375" bestFit="1" customWidth="1"/>
    <col min="4" max="4" width="11.36328125" bestFit="1" customWidth="1"/>
    <col min="5" max="5" width="10.7265625" bestFit="1" customWidth="1"/>
    <col min="6" max="6" width="11.1796875" bestFit="1" customWidth="1"/>
    <col min="7" max="7" width="10.1796875" bestFit="1" customWidth="1"/>
    <col min="8" max="9" width="11.81640625" bestFit="1" customWidth="1"/>
    <col min="10" max="10" width="14.1796875" bestFit="1" customWidth="1"/>
    <col min="11" max="11" width="10.81640625" bestFit="1" customWidth="1"/>
    <col min="12" max="12" width="11.1796875" bestFit="1" customWidth="1"/>
    <col min="13" max="13" width="11.81640625" bestFit="1" customWidth="1"/>
    <col min="14" max="14" width="11.1796875" bestFit="1" customWidth="1"/>
    <col min="15" max="15" width="14.453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4" t="s">
        <v>3</v>
      </c>
      <c r="B1" t="s">
        <v>483</v>
      </c>
    </row>
    <row r="3" spans="1:5" x14ac:dyDescent="0.35">
      <c r="A3" s="4" t="s">
        <v>487</v>
      </c>
      <c r="B3" s="4" t="s">
        <v>489</v>
      </c>
    </row>
    <row r="4" spans="1:5" x14ac:dyDescent="0.35">
      <c r="A4" s="4" t="s">
        <v>485</v>
      </c>
      <c r="B4" t="s">
        <v>64</v>
      </c>
      <c r="C4" t="s">
        <v>15</v>
      </c>
      <c r="D4" t="s">
        <v>18</v>
      </c>
      <c r="E4" t="s">
        <v>486</v>
      </c>
    </row>
    <row r="5" spans="1:5" x14ac:dyDescent="0.35">
      <c r="A5" s="5">
        <v>2007</v>
      </c>
      <c r="B5" s="7">
        <v>62665.448000000004</v>
      </c>
      <c r="C5" s="7">
        <v>8118.2789999999995</v>
      </c>
      <c r="D5" s="7">
        <v>168103.07799999998</v>
      </c>
      <c r="E5" s="7">
        <v>238886.80499999999</v>
      </c>
    </row>
    <row r="6" spans="1:5" x14ac:dyDescent="0.35">
      <c r="A6" s="5">
        <v>2008</v>
      </c>
      <c r="B6" s="7">
        <v>65257.52</v>
      </c>
      <c r="C6" s="7">
        <v>12817.532000000008</v>
      </c>
      <c r="D6" s="7">
        <v>215763.70199999993</v>
      </c>
      <c r="E6" s="7">
        <v>293838.75399999996</v>
      </c>
    </row>
    <row r="7" spans="1:5" x14ac:dyDescent="0.35">
      <c r="A7" s="5">
        <v>2009</v>
      </c>
      <c r="B7" s="7">
        <v>67287.127999999997</v>
      </c>
      <c r="C7" s="7">
        <v>21027.87200000001</v>
      </c>
      <c r="D7" s="7">
        <v>270953.27299999999</v>
      </c>
      <c r="E7" s="7">
        <v>359268.27299999999</v>
      </c>
    </row>
    <row r="8" spans="1:5" x14ac:dyDescent="0.35">
      <c r="A8" s="5">
        <v>2010</v>
      </c>
      <c r="B8" s="7">
        <v>68453.657000000007</v>
      </c>
      <c r="C8" s="7">
        <v>33825.012999999999</v>
      </c>
      <c r="D8" s="7">
        <v>342091.95799999993</v>
      </c>
      <c r="E8" s="7">
        <v>444370.62799999991</v>
      </c>
    </row>
    <row r="9" spans="1:5" x14ac:dyDescent="0.35">
      <c r="A9" s="5">
        <v>2011</v>
      </c>
      <c r="B9" s="7">
        <v>69743.918999999994</v>
      </c>
      <c r="C9" s="7">
        <v>65500.687000000013</v>
      </c>
      <c r="D9" s="7">
        <v>432479.39300000004</v>
      </c>
      <c r="E9" s="7">
        <v>567723.99900000007</v>
      </c>
    </row>
    <row r="10" spans="1:5" x14ac:dyDescent="0.35">
      <c r="A10" s="5">
        <v>2012</v>
      </c>
      <c r="B10" s="7">
        <v>70716.350999999995</v>
      </c>
      <c r="C10" s="7">
        <v>101386.76100000003</v>
      </c>
      <c r="D10" s="7">
        <v>524489.01699999988</v>
      </c>
      <c r="E10" s="7">
        <v>696592.12899999996</v>
      </c>
    </row>
    <row r="11" spans="1:5" x14ac:dyDescent="0.35">
      <c r="A11" s="5">
        <v>2013</v>
      </c>
      <c r="B11" s="7">
        <v>72132.443999999989</v>
      </c>
      <c r="C11" s="7">
        <v>137920.98699999994</v>
      </c>
      <c r="D11" s="7">
        <v>635110.32499999995</v>
      </c>
      <c r="E11" s="7">
        <v>845163.75599999982</v>
      </c>
    </row>
    <row r="12" spans="1:5" x14ac:dyDescent="0.35">
      <c r="A12" s="5">
        <v>2014</v>
      </c>
      <c r="B12" s="7">
        <v>77155.335999999996</v>
      </c>
      <c r="C12" s="7">
        <v>192984.64799999993</v>
      </c>
      <c r="D12" s="7">
        <v>712027.04399999988</v>
      </c>
      <c r="E12" s="7">
        <v>982167.02799999982</v>
      </c>
    </row>
    <row r="13" spans="1:5" x14ac:dyDescent="0.35">
      <c r="A13" s="5">
        <v>2015</v>
      </c>
      <c r="B13" s="7">
        <v>81047.676000000007</v>
      </c>
      <c r="C13" s="7">
        <v>252630.29300000006</v>
      </c>
      <c r="D13" s="7">
        <v>828250.4049999998</v>
      </c>
      <c r="E13" s="7">
        <v>1161928.3739999998</v>
      </c>
    </row>
    <row r="14" spans="1:5" x14ac:dyDescent="0.35">
      <c r="A14" s="5">
        <v>2016</v>
      </c>
      <c r="B14" s="7">
        <v>83112.478999999992</v>
      </c>
      <c r="C14" s="7">
        <v>325090.58100000001</v>
      </c>
      <c r="D14" s="7">
        <v>954656.98399999982</v>
      </c>
      <c r="E14" s="7">
        <v>1362860.0439999998</v>
      </c>
    </row>
    <row r="15" spans="1:5" x14ac:dyDescent="0.35">
      <c r="A15" s="5">
        <v>2017</v>
      </c>
      <c r="B15" s="7">
        <v>85978.019</v>
      </c>
      <c r="C15" s="7">
        <v>437349.09600000019</v>
      </c>
      <c r="D15" s="7">
        <v>1134492.2449999996</v>
      </c>
      <c r="E15" s="7">
        <v>1657819.3599999999</v>
      </c>
    </row>
    <row r="16" spans="1:5" x14ac:dyDescent="0.35">
      <c r="A16" s="5" t="s">
        <v>486</v>
      </c>
      <c r="B16" s="7">
        <v>803549.97700000007</v>
      </c>
      <c r="C16" s="7">
        <v>1588651.7490000001</v>
      </c>
      <c r="D16" s="7">
        <v>6218417.4239999987</v>
      </c>
      <c r="E16" s="7">
        <v>8610619.1499999985</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81640625" customWidth="1"/>
    <col min="4" max="4" width="63.1796875" customWidth="1"/>
    <col min="5" max="5" width="11.81640625" customWidth="1"/>
    <col min="6" max="6" width="9.453125" customWidth="1"/>
    <col min="7" max="7" width="16.1796875" customWidth="1"/>
    <col min="8" max="8" width="11.54296875" customWidth="1"/>
    <col min="9" max="9" width="20.453125" customWidth="1"/>
    <col min="10" max="10" width="43.8164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6">
        <v>41275</v>
      </c>
      <c r="F4" t="s">
        <v>499</v>
      </c>
      <c r="G4" t="s">
        <v>503</v>
      </c>
      <c r="H4" t="s">
        <v>501</v>
      </c>
      <c r="I4">
        <v>20.943933935446164</v>
      </c>
      <c r="J4" t="s">
        <v>511</v>
      </c>
      <c r="K4">
        <f>YEAR(tblInvestment[[#This Row],[Date]])</f>
        <v>2013</v>
      </c>
    </row>
    <row r="5" spans="1:13" x14ac:dyDescent="0.35">
      <c r="A5" t="s">
        <v>458</v>
      </c>
      <c r="B5" t="s">
        <v>459</v>
      </c>
      <c r="C5" t="s">
        <v>572</v>
      </c>
      <c r="D5" t="s">
        <v>1381</v>
      </c>
      <c r="E5" s="6">
        <v>41275</v>
      </c>
      <c r="F5" t="s">
        <v>499</v>
      </c>
      <c r="G5" t="s">
        <v>503</v>
      </c>
      <c r="H5" t="s">
        <v>501</v>
      </c>
      <c r="I5">
        <v>1.846094985201215</v>
      </c>
      <c r="J5" t="s">
        <v>511</v>
      </c>
      <c r="K5">
        <f>YEAR(tblInvestment[[#This Row],[Date]])</f>
        <v>2013</v>
      </c>
    </row>
    <row r="6" spans="1:13" x14ac:dyDescent="0.35">
      <c r="A6" t="s">
        <v>3677</v>
      </c>
      <c r="B6" t="s">
        <v>391</v>
      </c>
      <c r="C6" t="s">
        <v>369</v>
      </c>
      <c r="D6" t="s">
        <v>3678</v>
      </c>
      <c r="E6" s="6">
        <v>41275</v>
      </c>
      <c r="F6" t="s">
        <v>499</v>
      </c>
      <c r="G6" t="s">
        <v>15</v>
      </c>
      <c r="H6" t="s">
        <v>501</v>
      </c>
      <c r="I6">
        <v>4.5061926623033266E-2</v>
      </c>
      <c r="J6" t="s">
        <v>511</v>
      </c>
      <c r="K6">
        <f>YEAR(tblInvestment[[#This Row],[Date]])</f>
        <v>2013</v>
      </c>
    </row>
    <row r="7" spans="1:13" x14ac:dyDescent="0.35">
      <c r="A7" t="s">
        <v>351</v>
      </c>
      <c r="B7" t="s">
        <v>352</v>
      </c>
      <c r="C7" t="s">
        <v>284</v>
      </c>
      <c r="D7" t="s">
        <v>3852</v>
      </c>
      <c r="E7" s="6">
        <v>41275</v>
      </c>
      <c r="F7" t="s">
        <v>1662</v>
      </c>
      <c r="G7" t="s">
        <v>18</v>
      </c>
      <c r="H7" t="s">
        <v>541</v>
      </c>
      <c r="I7">
        <v>68.32739933850533</v>
      </c>
      <c r="J7" t="s">
        <v>3853</v>
      </c>
      <c r="K7">
        <f>YEAR(tblInvestment[[#This Row],[Date]])</f>
        <v>2013</v>
      </c>
    </row>
    <row r="8" spans="1:13" x14ac:dyDescent="0.35">
      <c r="A8" t="s">
        <v>456</v>
      </c>
      <c r="B8" t="s">
        <v>457</v>
      </c>
      <c r="C8" t="s">
        <v>572</v>
      </c>
      <c r="D8" t="s">
        <v>924</v>
      </c>
      <c r="E8" s="6">
        <v>41276</v>
      </c>
      <c r="F8" t="s">
        <v>820</v>
      </c>
      <c r="G8" t="s">
        <v>18</v>
      </c>
      <c r="H8" t="s">
        <v>541</v>
      </c>
      <c r="I8">
        <v>23.235376605464449</v>
      </c>
      <c r="J8" t="s">
        <v>821</v>
      </c>
      <c r="K8">
        <f>YEAR(tblInvestment[[#This Row],[Date]])</f>
        <v>2013</v>
      </c>
    </row>
    <row r="9" spans="1:13" x14ac:dyDescent="0.35">
      <c r="A9" t="s">
        <v>176</v>
      </c>
      <c r="B9" t="s">
        <v>177</v>
      </c>
      <c r="C9" t="s">
        <v>141</v>
      </c>
      <c r="D9" t="s">
        <v>3171</v>
      </c>
      <c r="E9" s="6">
        <v>41276</v>
      </c>
      <c r="F9" t="s">
        <v>514</v>
      </c>
      <c r="G9" t="s">
        <v>500</v>
      </c>
      <c r="H9" t="s">
        <v>501</v>
      </c>
      <c r="I9">
        <v>14.194506886255478</v>
      </c>
      <c r="J9" t="s">
        <v>511</v>
      </c>
      <c r="K9">
        <f>YEAR(tblInvestment[[#This Row],[Date]])</f>
        <v>2013</v>
      </c>
    </row>
    <row r="10" spans="1:13" x14ac:dyDescent="0.35">
      <c r="A10" t="s">
        <v>3511</v>
      </c>
      <c r="B10" t="s">
        <v>3512</v>
      </c>
      <c r="C10" t="s">
        <v>565</v>
      </c>
      <c r="D10" t="s">
        <v>3524</v>
      </c>
      <c r="E10" s="6">
        <v>41276</v>
      </c>
      <c r="F10" t="s">
        <v>574</v>
      </c>
      <c r="G10" t="s">
        <v>503</v>
      </c>
      <c r="H10" t="s">
        <v>501</v>
      </c>
      <c r="I10">
        <v>0.72099082596853226</v>
      </c>
      <c r="J10" t="s">
        <v>511</v>
      </c>
      <c r="K10">
        <f>YEAR(tblInvestment[[#This Row],[Date]])</f>
        <v>2013</v>
      </c>
    </row>
    <row r="11" spans="1:13" x14ac:dyDescent="0.35">
      <c r="A11" t="s">
        <v>114</v>
      </c>
      <c r="B11" t="s">
        <v>115</v>
      </c>
      <c r="C11" t="s">
        <v>9</v>
      </c>
      <c r="D11" t="s">
        <v>3929</v>
      </c>
      <c r="E11" s="6">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6">
        <v>41277</v>
      </c>
      <c r="F12" t="s">
        <v>499</v>
      </c>
      <c r="G12" t="s">
        <v>503</v>
      </c>
      <c r="H12" t="s">
        <v>501</v>
      </c>
      <c r="I12">
        <v>5.8177652691032602</v>
      </c>
      <c r="J12" t="s">
        <v>511</v>
      </c>
      <c r="K12">
        <f>YEAR(tblInvestment[[#This Row],[Date]])</f>
        <v>2013</v>
      </c>
    </row>
    <row r="13" spans="1:13" x14ac:dyDescent="0.35">
      <c r="A13" t="s">
        <v>194</v>
      </c>
      <c r="B13" t="s">
        <v>195</v>
      </c>
      <c r="C13" t="s">
        <v>141</v>
      </c>
      <c r="D13" t="s">
        <v>543</v>
      </c>
      <c r="E13" s="6">
        <v>41277</v>
      </c>
      <c r="F13" t="s">
        <v>544</v>
      </c>
      <c r="G13" t="s">
        <v>503</v>
      </c>
      <c r="H13" t="s">
        <v>501</v>
      </c>
      <c r="I13">
        <v>1.0522471160226978</v>
      </c>
      <c r="J13" t="s">
        <v>511</v>
      </c>
      <c r="K13">
        <f>YEAR(tblInvestment[[#This Row],[Date]])</f>
        <v>2013</v>
      </c>
    </row>
    <row r="14" spans="1:13" x14ac:dyDescent="0.35">
      <c r="A14" t="s">
        <v>456</v>
      </c>
      <c r="B14" t="s">
        <v>457</v>
      </c>
      <c r="C14" t="s">
        <v>572</v>
      </c>
      <c r="D14" t="s">
        <v>968</v>
      </c>
      <c r="E14" s="6">
        <v>41278</v>
      </c>
      <c r="F14" t="s">
        <v>820</v>
      </c>
      <c r="G14" t="s">
        <v>18</v>
      </c>
      <c r="H14" t="s">
        <v>541</v>
      </c>
      <c r="I14">
        <v>6.3012038070016176</v>
      </c>
      <c r="J14" t="s">
        <v>821</v>
      </c>
      <c r="K14">
        <f>YEAR(tblInvestment[[#This Row],[Date]])</f>
        <v>2013</v>
      </c>
    </row>
    <row r="15" spans="1:13" x14ac:dyDescent="0.35">
      <c r="A15" t="s">
        <v>773</v>
      </c>
      <c r="B15" t="s">
        <v>296</v>
      </c>
      <c r="C15" t="s">
        <v>284</v>
      </c>
      <c r="D15" t="s">
        <v>781</v>
      </c>
      <c r="E15" s="6">
        <v>41279</v>
      </c>
      <c r="F15" t="s">
        <v>517</v>
      </c>
      <c r="G15" t="s">
        <v>503</v>
      </c>
      <c r="H15" t="s">
        <v>541</v>
      </c>
      <c r="I15">
        <v>11.635548065977828</v>
      </c>
      <c r="J15" t="s">
        <v>511</v>
      </c>
      <c r="K15">
        <f>YEAR(tblInvestment[[#This Row],[Date]])</f>
        <v>2013</v>
      </c>
    </row>
    <row r="16" spans="1:13" x14ac:dyDescent="0.35">
      <c r="A16" t="s">
        <v>456</v>
      </c>
      <c r="B16" t="s">
        <v>457</v>
      </c>
      <c r="C16" t="s">
        <v>572</v>
      </c>
      <c r="D16" t="s">
        <v>902</v>
      </c>
      <c r="E16" s="6">
        <v>41279</v>
      </c>
      <c r="F16" t="s">
        <v>820</v>
      </c>
      <c r="G16" t="s">
        <v>18</v>
      </c>
      <c r="H16" t="s">
        <v>541</v>
      </c>
      <c r="I16">
        <v>25.88641506777563</v>
      </c>
      <c r="J16" t="s">
        <v>821</v>
      </c>
      <c r="K16">
        <f>YEAR(tblInvestment[[#This Row],[Date]])</f>
        <v>2013</v>
      </c>
    </row>
    <row r="17" spans="1:11" x14ac:dyDescent="0.35">
      <c r="A17" t="s">
        <v>3312</v>
      </c>
      <c r="B17" t="s">
        <v>3313</v>
      </c>
      <c r="C17" t="s">
        <v>9</v>
      </c>
      <c r="D17" t="s">
        <v>3336</v>
      </c>
      <c r="E17" s="6">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6">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6">
        <v>41280</v>
      </c>
      <c r="F19" t="s">
        <v>820</v>
      </c>
      <c r="G19" t="s">
        <v>22</v>
      </c>
      <c r="H19" t="s">
        <v>541</v>
      </c>
      <c r="I19">
        <v>6.7773084475877408</v>
      </c>
      <c r="J19" t="s">
        <v>821</v>
      </c>
      <c r="K19">
        <f>YEAR(tblInvestment[[#This Row],[Date]])</f>
        <v>2013</v>
      </c>
    </row>
    <row r="20" spans="1:11" x14ac:dyDescent="0.35">
      <c r="A20" t="s">
        <v>155</v>
      </c>
      <c r="B20" t="s">
        <v>156</v>
      </c>
      <c r="C20" t="s">
        <v>141</v>
      </c>
      <c r="D20" t="s">
        <v>2231</v>
      </c>
      <c r="E20" s="6">
        <v>41280</v>
      </c>
      <c r="F20" t="s">
        <v>514</v>
      </c>
      <c r="G20" t="s">
        <v>18</v>
      </c>
      <c r="H20" t="s">
        <v>553</v>
      </c>
      <c r="I20">
        <v>27.03715597381996</v>
      </c>
      <c r="J20" t="s">
        <v>511</v>
      </c>
      <c r="K20">
        <f>YEAR(tblInvestment[[#This Row],[Date]])</f>
        <v>2013</v>
      </c>
    </row>
    <row r="21" spans="1:11" x14ac:dyDescent="0.35">
      <c r="A21" t="s">
        <v>365</v>
      </c>
      <c r="B21" t="s">
        <v>366</v>
      </c>
      <c r="C21" t="s">
        <v>284</v>
      </c>
      <c r="D21" t="s">
        <v>4482</v>
      </c>
      <c r="E21" s="6">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6">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6">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6">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6">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6">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6">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6">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6">
        <v>41283</v>
      </c>
      <c r="F29" t="s">
        <v>544</v>
      </c>
      <c r="G29" t="s">
        <v>503</v>
      </c>
      <c r="H29" t="s">
        <v>501</v>
      </c>
      <c r="I29">
        <v>1.222802733233385E-2</v>
      </c>
      <c r="J29" t="s">
        <v>511</v>
      </c>
      <c r="K29">
        <f>YEAR(tblInvestment[[#This Row],[Date]])</f>
        <v>2013</v>
      </c>
    </row>
    <row r="30" spans="1:11" x14ac:dyDescent="0.35">
      <c r="A30" t="s">
        <v>135</v>
      </c>
      <c r="B30" t="s">
        <v>136</v>
      </c>
      <c r="C30" t="s">
        <v>9</v>
      </c>
      <c r="D30" t="s">
        <v>1299</v>
      </c>
      <c r="E30" s="6">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6">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6">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6">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6">
        <v>41284</v>
      </c>
      <c r="F34" t="s">
        <v>499</v>
      </c>
      <c r="G34" t="s">
        <v>503</v>
      </c>
      <c r="H34" t="s">
        <v>501</v>
      </c>
      <c r="I34">
        <v>1.5230435239939604</v>
      </c>
      <c r="J34" t="s">
        <v>511</v>
      </c>
      <c r="K34">
        <f>YEAR(tblInvestment[[#This Row],[Date]])</f>
        <v>2013</v>
      </c>
    </row>
    <row r="35" spans="1:11" x14ac:dyDescent="0.35">
      <c r="A35" t="s">
        <v>456</v>
      </c>
      <c r="B35" t="s">
        <v>457</v>
      </c>
      <c r="C35" t="s">
        <v>572</v>
      </c>
      <c r="D35" t="s">
        <v>967</v>
      </c>
      <c r="E35" s="6">
        <v>41285</v>
      </c>
      <c r="F35" t="s">
        <v>820</v>
      </c>
      <c r="G35" t="s">
        <v>18</v>
      </c>
      <c r="H35" t="s">
        <v>541</v>
      </c>
      <c r="I35">
        <v>5.9041416590055853</v>
      </c>
      <c r="J35" t="s">
        <v>821</v>
      </c>
      <c r="K35">
        <f>YEAR(tblInvestment[[#This Row],[Date]])</f>
        <v>2013</v>
      </c>
    </row>
    <row r="36" spans="1:11" x14ac:dyDescent="0.35">
      <c r="A36" t="s">
        <v>223</v>
      </c>
      <c r="B36" t="s">
        <v>224</v>
      </c>
      <c r="C36" t="s">
        <v>565</v>
      </c>
      <c r="D36" t="s">
        <v>543</v>
      </c>
      <c r="E36" s="6">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6">
        <v>41287</v>
      </c>
      <c r="F37" t="s">
        <v>499</v>
      </c>
      <c r="G37" t="s">
        <v>503</v>
      </c>
      <c r="H37" t="s">
        <v>553</v>
      </c>
      <c r="I37">
        <v>31.543348636123287</v>
      </c>
      <c r="J37" t="s">
        <v>511</v>
      </c>
      <c r="K37">
        <f>YEAR(tblInvestment[[#This Row],[Date]])</f>
        <v>2013</v>
      </c>
    </row>
    <row r="38" spans="1:11" x14ac:dyDescent="0.35">
      <c r="A38" t="s">
        <v>150</v>
      </c>
      <c r="B38" t="s">
        <v>151</v>
      </c>
      <c r="C38" t="s">
        <v>141</v>
      </c>
      <c r="D38" t="s">
        <v>661</v>
      </c>
      <c r="E38" s="6">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6">
        <v>41288</v>
      </c>
      <c r="F39" t="s">
        <v>499</v>
      </c>
      <c r="G39" t="s">
        <v>500</v>
      </c>
      <c r="H39" t="s">
        <v>501</v>
      </c>
      <c r="I39">
        <v>0.75205164014286285</v>
      </c>
      <c r="J39" t="s">
        <v>511</v>
      </c>
      <c r="K39">
        <f>YEAR(tblInvestment[[#This Row],[Date]])</f>
        <v>2013</v>
      </c>
    </row>
    <row r="40" spans="1:11" x14ac:dyDescent="0.35">
      <c r="A40" t="s">
        <v>51</v>
      </c>
      <c r="B40" t="s">
        <v>52</v>
      </c>
      <c r="C40" t="s">
        <v>9</v>
      </c>
      <c r="D40" t="s">
        <v>1599</v>
      </c>
      <c r="E40" s="6">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6">
        <v>41289</v>
      </c>
      <c r="F41" t="s">
        <v>505</v>
      </c>
      <c r="G41" t="s">
        <v>15</v>
      </c>
      <c r="H41" t="s">
        <v>553</v>
      </c>
      <c r="I41">
        <v>9.0123853246066528</v>
      </c>
      <c r="J41" t="s">
        <v>511</v>
      </c>
      <c r="K41">
        <f>YEAR(tblInvestment[[#This Row],[Date]])</f>
        <v>2013</v>
      </c>
    </row>
    <row r="42" spans="1:11" x14ac:dyDescent="0.35">
      <c r="A42" t="s">
        <v>365</v>
      </c>
      <c r="B42" t="s">
        <v>366</v>
      </c>
      <c r="C42" t="s">
        <v>284</v>
      </c>
      <c r="D42" t="s">
        <v>4493</v>
      </c>
      <c r="E42" s="6">
        <v>41289</v>
      </c>
      <c r="F42" t="s">
        <v>499</v>
      </c>
      <c r="G42" t="s">
        <v>22</v>
      </c>
      <c r="H42" t="s">
        <v>501</v>
      </c>
      <c r="I42">
        <v>0.31185761265900513</v>
      </c>
      <c r="J42" t="s">
        <v>511</v>
      </c>
      <c r="K42">
        <f>YEAR(tblInvestment[[#This Row],[Date]])</f>
        <v>2013</v>
      </c>
    </row>
    <row r="43" spans="1:11" x14ac:dyDescent="0.35">
      <c r="A43" t="s">
        <v>460</v>
      </c>
      <c r="B43" t="s">
        <v>461</v>
      </c>
      <c r="C43" t="s">
        <v>572</v>
      </c>
      <c r="D43" t="s">
        <v>767</v>
      </c>
      <c r="E43" s="6">
        <v>41290</v>
      </c>
      <c r="F43" t="s">
        <v>499</v>
      </c>
      <c r="G43" t="s">
        <v>503</v>
      </c>
      <c r="H43" t="s">
        <v>501</v>
      </c>
      <c r="I43">
        <v>4.8056799130951856E-3</v>
      </c>
      <c r="J43" t="s">
        <v>511</v>
      </c>
      <c r="K43">
        <f>YEAR(tblInvestment[[#This Row],[Date]])</f>
        <v>2013</v>
      </c>
    </row>
    <row r="44" spans="1:11" x14ac:dyDescent="0.35">
      <c r="A44" t="s">
        <v>69</v>
      </c>
      <c r="B44" t="s">
        <v>70</v>
      </c>
      <c r="C44" t="s">
        <v>9</v>
      </c>
      <c r="D44" t="s">
        <v>1966</v>
      </c>
      <c r="E44" s="6">
        <v>41290</v>
      </c>
      <c r="F44" t="s">
        <v>499</v>
      </c>
      <c r="G44" t="s">
        <v>503</v>
      </c>
      <c r="H44" t="s">
        <v>501</v>
      </c>
      <c r="I44">
        <v>2.1525768304001809</v>
      </c>
      <c r="J44" t="s">
        <v>511</v>
      </c>
      <c r="K44">
        <f>YEAR(tblInvestment[[#This Row],[Date]])</f>
        <v>2013</v>
      </c>
    </row>
    <row r="45" spans="1:11" x14ac:dyDescent="0.35">
      <c r="A45" t="s">
        <v>99</v>
      </c>
      <c r="B45" t="s">
        <v>100</v>
      </c>
      <c r="C45" t="s">
        <v>9</v>
      </c>
      <c r="D45" t="s">
        <v>2933</v>
      </c>
      <c r="E45" s="6">
        <v>41290</v>
      </c>
      <c r="F45" t="s">
        <v>499</v>
      </c>
      <c r="G45" t="s">
        <v>503</v>
      </c>
      <c r="H45" t="s">
        <v>501</v>
      </c>
      <c r="I45">
        <v>2.5250321931029598</v>
      </c>
      <c r="J45" t="s">
        <v>511</v>
      </c>
      <c r="K45">
        <f>YEAR(tblInvestment[[#This Row],[Date]])</f>
        <v>2013</v>
      </c>
    </row>
    <row r="46" spans="1:11" x14ac:dyDescent="0.35">
      <c r="A46" t="s">
        <v>80</v>
      </c>
      <c r="B46" t="s">
        <v>81</v>
      </c>
      <c r="C46" t="s">
        <v>9</v>
      </c>
      <c r="D46" t="s">
        <v>2669</v>
      </c>
      <c r="E46" s="6">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6">
        <v>41291</v>
      </c>
      <c r="F47" t="s">
        <v>574</v>
      </c>
      <c r="G47" t="s">
        <v>503</v>
      </c>
      <c r="H47" t="s">
        <v>501</v>
      </c>
      <c r="I47">
        <v>0.13518577986909977</v>
      </c>
      <c r="J47" t="s">
        <v>511</v>
      </c>
      <c r="K47">
        <f>YEAR(tblInvestment[[#This Row],[Date]])</f>
        <v>2013</v>
      </c>
    </row>
    <row r="48" spans="1:11" x14ac:dyDescent="0.35">
      <c r="A48" t="s">
        <v>53</v>
      </c>
      <c r="B48" t="s">
        <v>54</v>
      </c>
      <c r="C48" t="s">
        <v>9</v>
      </c>
      <c r="D48" t="s">
        <v>1696</v>
      </c>
      <c r="E48" s="6">
        <v>41292</v>
      </c>
      <c r="F48" t="s">
        <v>499</v>
      </c>
      <c r="G48" t="s">
        <v>15</v>
      </c>
      <c r="H48" t="s">
        <v>501</v>
      </c>
      <c r="I48">
        <v>3.259202979249451</v>
      </c>
      <c r="J48" t="s">
        <v>511</v>
      </c>
      <c r="K48">
        <f>YEAR(tblInvestment[[#This Row],[Date]])</f>
        <v>2013</v>
      </c>
    </row>
    <row r="49" spans="1:11" x14ac:dyDescent="0.35">
      <c r="A49" t="s">
        <v>239</v>
      </c>
      <c r="B49" t="s">
        <v>240</v>
      </c>
      <c r="C49" t="s">
        <v>565</v>
      </c>
      <c r="D49" t="s">
        <v>1992</v>
      </c>
      <c r="E49" s="6">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6">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6">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6">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6">
        <v>41294</v>
      </c>
      <c r="F53" t="s">
        <v>505</v>
      </c>
      <c r="G53" t="s">
        <v>503</v>
      </c>
      <c r="H53" t="s">
        <v>553</v>
      </c>
      <c r="I53">
        <v>45.061926623033266</v>
      </c>
      <c r="J53" t="s">
        <v>511</v>
      </c>
      <c r="K53">
        <f>YEAR(tblInvestment[[#This Row],[Date]])</f>
        <v>2013</v>
      </c>
    </row>
    <row r="54" spans="1:11" x14ac:dyDescent="0.35">
      <c r="A54" t="s">
        <v>142</v>
      </c>
      <c r="B54" t="s">
        <v>143</v>
      </c>
      <c r="C54" t="s">
        <v>141</v>
      </c>
      <c r="D54" t="s">
        <v>526</v>
      </c>
      <c r="E54" s="6">
        <v>41297</v>
      </c>
      <c r="F54" t="s">
        <v>499</v>
      </c>
      <c r="G54" t="s">
        <v>503</v>
      </c>
      <c r="H54" t="s">
        <v>501</v>
      </c>
      <c r="I54">
        <v>48.869266821564253</v>
      </c>
      <c r="J54" t="s">
        <v>511</v>
      </c>
      <c r="K54">
        <f>YEAR(tblInvestment[[#This Row],[Date]])</f>
        <v>2013</v>
      </c>
    </row>
    <row r="55" spans="1:11" x14ac:dyDescent="0.35">
      <c r="A55" t="s">
        <v>454</v>
      </c>
      <c r="B55" t="s">
        <v>455</v>
      </c>
      <c r="C55" t="s">
        <v>572</v>
      </c>
      <c r="D55" t="s">
        <v>739</v>
      </c>
      <c r="E55" s="6">
        <v>41297</v>
      </c>
      <c r="F55" t="s">
        <v>40</v>
      </c>
      <c r="G55" t="s">
        <v>22</v>
      </c>
      <c r="H55" t="s">
        <v>541</v>
      </c>
      <c r="I55">
        <v>1.1716100921988648</v>
      </c>
      <c r="J55" t="s">
        <v>598</v>
      </c>
      <c r="K55">
        <f>YEAR(tblInvestment[[#This Row],[Date]])</f>
        <v>2013</v>
      </c>
    </row>
    <row r="56" spans="1:11" x14ac:dyDescent="0.35">
      <c r="A56" t="s">
        <v>96</v>
      </c>
      <c r="B56" t="s">
        <v>97</v>
      </c>
      <c r="C56" t="s">
        <v>9</v>
      </c>
      <c r="D56" t="s">
        <v>2876</v>
      </c>
      <c r="E56" s="6">
        <v>41297</v>
      </c>
      <c r="F56" t="s">
        <v>499</v>
      </c>
      <c r="G56" t="s">
        <v>15</v>
      </c>
      <c r="H56" t="s">
        <v>501</v>
      </c>
      <c r="I56">
        <v>4.5061926623033264</v>
      </c>
      <c r="J56" t="s">
        <v>511</v>
      </c>
      <c r="K56">
        <f>YEAR(tblInvestment[[#This Row],[Date]])</f>
        <v>2013</v>
      </c>
    </row>
    <row r="57" spans="1:11" x14ac:dyDescent="0.35">
      <c r="A57" t="s">
        <v>114</v>
      </c>
      <c r="B57" t="s">
        <v>115</v>
      </c>
      <c r="C57" t="s">
        <v>9</v>
      </c>
      <c r="D57" t="s">
        <v>3912</v>
      </c>
      <c r="E57" s="6">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6">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6">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6">
        <v>41299</v>
      </c>
      <c r="F60" t="s">
        <v>40</v>
      </c>
      <c r="G60" t="s">
        <v>542</v>
      </c>
      <c r="H60" t="s">
        <v>581</v>
      </c>
      <c r="I60">
        <v>18.024770649213306</v>
      </c>
      <c r="J60" t="s">
        <v>598</v>
      </c>
      <c r="K60">
        <f>YEAR(tblInvestment[[#This Row],[Date]])</f>
        <v>2013</v>
      </c>
    </row>
    <row r="61" spans="1:11" x14ac:dyDescent="0.35">
      <c r="A61" t="s">
        <v>426</v>
      </c>
      <c r="B61" t="s">
        <v>427</v>
      </c>
      <c r="C61" t="s">
        <v>409</v>
      </c>
      <c r="D61" t="s">
        <v>2810</v>
      </c>
      <c r="E61" s="6">
        <v>41299</v>
      </c>
      <c r="F61" t="s">
        <v>514</v>
      </c>
      <c r="G61" t="s">
        <v>18</v>
      </c>
      <c r="H61" t="s">
        <v>553</v>
      </c>
      <c r="I61">
        <v>2.229664129307686</v>
      </c>
      <c r="J61" t="s">
        <v>511</v>
      </c>
      <c r="K61">
        <f>YEAR(tblInvestment[[#This Row],[Date]])</f>
        <v>2013</v>
      </c>
    </row>
    <row r="62" spans="1:11" x14ac:dyDescent="0.35">
      <c r="A62" t="s">
        <v>347</v>
      </c>
      <c r="B62" t="s">
        <v>348</v>
      </c>
      <c r="C62" t="s">
        <v>284</v>
      </c>
      <c r="D62" t="s">
        <v>3829</v>
      </c>
      <c r="E62" s="6">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6">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6">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6">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6">
        <v>41301</v>
      </c>
      <c r="F66" t="s">
        <v>550</v>
      </c>
      <c r="G66" t="s">
        <v>18</v>
      </c>
      <c r="H66" t="s">
        <v>541</v>
      </c>
      <c r="I66">
        <v>20.30490007154939</v>
      </c>
      <c r="J66" t="s">
        <v>2261</v>
      </c>
      <c r="K66">
        <f>YEAR(tblInvestment[[#This Row],[Date]])</f>
        <v>2013</v>
      </c>
    </row>
    <row r="67" spans="1:11" x14ac:dyDescent="0.35">
      <c r="A67" t="s">
        <v>460</v>
      </c>
      <c r="B67" t="s">
        <v>461</v>
      </c>
      <c r="C67" t="s">
        <v>572</v>
      </c>
      <c r="D67" t="s">
        <v>543</v>
      </c>
      <c r="E67" s="6">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6">
        <v>41302</v>
      </c>
      <c r="F68" t="s">
        <v>505</v>
      </c>
      <c r="G68" t="s">
        <v>15</v>
      </c>
      <c r="H68" t="s">
        <v>553</v>
      </c>
      <c r="I68">
        <v>24.564130403591918</v>
      </c>
      <c r="J68" t="s">
        <v>511</v>
      </c>
      <c r="K68">
        <f>YEAR(tblInvestment[[#This Row],[Date]])</f>
        <v>2013</v>
      </c>
    </row>
    <row r="69" spans="1:11" x14ac:dyDescent="0.35">
      <c r="A69" t="s">
        <v>114</v>
      </c>
      <c r="B69" t="s">
        <v>115</v>
      </c>
      <c r="C69" t="s">
        <v>9</v>
      </c>
      <c r="D69" t="s">
        <v>3906</v>
      </c>
      <c r="E69" s="6">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6">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6">
        <v>41306</v>
      </c>
      <c r="F71" t="s">
        <v>820</v>
      </c>
      <c r="G71" t="s">
        <v>18</v>
      </c>
      <c r="H71" t="s">
        <v>541</v>
      </c>
      <c r="I71">
        <v>6.525630254690383</v>
      </c>
      <c r="J71" t="s">
        <v>821</v>
      </c>
      <c r="K71">
        <f>YEAR(tblInvestment[[#This Row],[Date]])</f>
        <v>2013</v>
      </c>
    </row>
    <row r="72" spans="1:11" x14ac:dyDescent="0.35">
      <c r="A72" t="s">
        <v>137</v>
      </c>
      <c r="B72" t="s">
        <v>138</v>
      </c>
      <c r="C72" t="s">
        <v>9</v>
      </c>
      <c r="D72" t="s">
        <v>4605</v>
      </c>
      <c r="E72" s="6">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6">
        <v>41307</v>
      </c>
      <c r="F73" t="s">
        <v>820</v>
      </c>
      <c r="G73" t="s">
        <v>18</v>
      </c>
      <c r="H73" t="s">
        <v>541</v>
      </c>
      <c r="I73">
        <v>30.704041982232994</v>
      </c>
      <c r="J73" t="s">
        <v>821</v>
      </c>
      <c r="K73">
        <f>YEAR(tblInvestment[[#This Row],[Date]])</f>
        <v>2013</v>
      </c>
    </row>
    <row r="74" spans="1:11" x14ac:dyDescent="0.35">
      <c r="A74" t="s">
        <v>137</v>
      </c>
      <c r="B74" t="s">
        <v>138</v>
      </c>
      <c r="C74" t="s">
        <v>9</v>
      </c>
      <c r="D74" t="s">
        <v>4592</v>
      </c>
      <c r="E74" s="6">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6">
        <v>41309</v>
      </c>
      <c r="F75" t="s">
        <v>499</v>
      </c>
      <c r="G75" t="s">
        <v>22</v>
      </c>
      <c r="H75" t="s">
        <v>501</v>
      </c>
      <c r="I75">
        <v>1.3973703445802614</v>
      </c>
      <c r="J75" t="s">
        <v>511</v>
      </c>
      <c r="K75">
        <f>YEAR(tblInvestment[[#This Row],[Date]])</f>
        <v>2013</v>
      </c>
    </row>
    <row r="76" spans="1:11" x14ac:dyDescent="0.35">
      <c r="A76" t="s">
        <v>311</v>
      </c>
      <c r="B76" t="s">
        <v>312</v>
      </c>
      <c r="C76" t="s">
        <v>284</v>
      </c>
      <c r="D76" t="s">
        <v>1850</v>
      </c>
      <c r="E76" s="6">
        <v>41309</v>
      </c>
      <c r="F76" t="s">
        <v>851</v>
      </c>
      <c r="G76" t="s">
        <v>22</v>
      </c>
      <c r="H76" t="s">
        <v>541</v>
      </c>
      <c r="I76">
        <v>59.847645986582933</v>
      </c>
      <c r="J76" t="s">
        <v>1851</v>
      </c>
      <c r="K76">
        <f>YEAR(tblInvestment[[#This Row],[Date]])</f>
        <v>2013</v>
      </c>
    </row>
    <row r="77" spans="1:11" x14ac:dyDescent="0.35">
      <c r="A77" t="s">
        <v>76</v>
      </c>
      <c r="B77" t="s">
        <v>77</v>
      </c>
      <c r="C77" t="s">
        <v>9</v>
      </c>
      <c r="D77" t="s">
        <v>2538</v>
      </c>
      <c r="E77" s="6">
        <v>41309</v>
      </c>
      <c r="F77" t="s">
        <v>499</v>
      </c>
      <c r="G77" t="s">
        <v>503</v>
      </c>
      <c r="H77" t="s">
        <v>560</v>
      </c>
      <c r="I77">
        <v>0.10311836918761991</v>
      </c>
      <c r="J77" t="s">
        <v>511</v>
      </c>
      <c r="K77">
        <f>YEAR(tblInvestment[[#This Row],[Date]])</f>
        <v>2013</v>
      </c>
    </row>
    <row r="78" spans="1:11" x14ac:dyDescent="0.35">
      <c r="A78" t="s">
        <v>109</v>
      </c>
      <c r="B78" t="s">
        <v>110</v>
      </c>
      <c r="C78" t="s">
        <v>9</v>
      </c>
      <c r="D78" t="s">
        <v>3856</v>
      </c>
      <c r="E78" s="6">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6">
        <v>41310</v>
      </c>
      <c r="F79" t="s">
        <v>820</v>
      </c>
      <c r="G79" t="s">
        <v>18</v>
      </c>
      <c r="H79" t="s">
        <v>541</v>
      </c>
      <c r="I79">
        <v>19.941622117641021</v>
      </c>
      <c r="J79" t="s">
        <v>821</v>
      </c>
      <c r="K79">
        <f>YEAR(tblInvestment[[#This Row],[Date]])</f>
        <v>2013</v>
      </c>
    </row>
    <row r="80" spans="1:11" x14ac:dyDescent="0.35">
      <c r="A80" t="s">
        <v>456</v>
      </c>
      <c r="B80" t="s">
        <v>457</v>
      </c>
      <c r="C80" t="s">
        <v>572</v>
      </c>
      <c r="D80" t="s">
        <v>1046</v>
      </c>
      <c r="E80" s="6">
        <v>41310</v>
      </c>
      <c r="F80" t="s">
        <v>820</v>
      </c>
      <c r="G80" t="s">
        <v>15</v>
      </c>
      <c r="H80" t="s">
        <v>541</v>
      </c>
      <c r="I80">
        <v>12.291190823596031</v>
      </c>
      <c r="J80" t="s">
        <v>821</v>
      </c>
      <c r="K80">
        <f>YEAR(tblInvestment[[#This Row],[Date]])</f>
        <v>2013</v>
      </c>
    </row>
    <row r="81" spans="1:11" x14ac:dyDescent="0.35">
      <c r="A81" t="s">
        <v>152</v>
      </c>
      <c r="B81" t="s">
        <v>153</v>
      </c>
      <c r="C81" t="s">
        <v>141</v>
      </c>
      <c r="D81" t="s">
        <v>1427</v>
      </c>
      <c r="E81" s="6">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6">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6">
        <v>41310</v>
      </c>
      <c r="F83" t="s">
        <v>499</v>
      </c>
      <c r="G83" t="s">
        <v>15</v>
      </c>
      <c r="H83" t="s">
        <v>501</v>
      </c>
      <c r="I83">
        <v>0.43116045033430317</v>
      </c>
      <c r="J83" t="s">
        <v>511</v>
      </c>
      <c r="K83">
        <f>YEAR(tblInvestment[[#This Row],[Date]])</f>
        <v>2013</v>
      </c>
    </row>
    <row r="84" spans="1:11" x14ac:dyDescent="0.35">
      <c r="A84" t="s">
        <v>155</v>
      </c>
      <c r="B84" t="s">
        <v>156</v>
      </c>
      <c r="C84" t="s">
        <v>141</v>
      </c>
      <c r="D84" t="s">
        <v>661</v>
      </c>
      <c r="E84" s="6">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6">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6">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6">
        <v>41313</v>
      </c>
      <c r="F87" t="s">
        <v>820</v>
      </c>
      <c r="G87" t="s">
        <v>18</v>
      </c>
      <c r="H87" t="s">
        <v>541</v>
      </c>
      <c r="I87">
        <v>7.3312039836729683</v>
      </c>
      <c r="J87" t="s">
        <v>821</v>
      </c>
      <c r="K87">
        <f>YEAR(tblInvestment[[#This Row],[Date]])</f>
        <v>2013</v>
      </c>
    </row>
    <row r="88" spans="1:11" x14ac:dyDescent="0.35">
      <c r="A88" t="s">
        <v>456</v>
      </c>
      <c r="B88" t="s">
        <v>457</v>
      </c>
      <c r="C88" t="s">
        <v>572</v>
      </c>
      <c r="D88" t="s">
        <v>1187</v>
      </c>
      <c r="E88" s="6">
        <v>41313</v>
      </c>
      <c r="F88" t="s">
        <v>820</v>
      </c>
      <c r="G88" t="s">
        <v>18</v>
      </c>
      <c r="H88" t="s">
        <v>541</v>
      </c>
      <c r="I88">
        <v>27.169046727413459</v>
      </c>
      <c r="J88" t="s">
        <v>821</v>
      </c>
      <c r="K88">
        <f>YEAR(tblInvestment[[#This Row],[Date]])</f>
        <v>2013</v>
      </c>
    </row>
    <row r="89" spans="1:11" x14ac:dyDescent="0.35">
      <c r="A89" t="s">
        <v>458</v>
      </c>
      <c r="B89" t="s">
        <v>459</v>
      </c>
      <c r="C89" t="s">
        <v>572</v>
      </c>
      <c r="D89" t="s">
        <v>543</v>
      </c>
      <c r="E89" s="6">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6">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6">
        <v>41314</v>
      </c>
      <c r="F91" t="s">
        <v>499</v>
      </c>
      <c r="G91" t="s">
        <v>15</v>
      </c>
      <c r="H91" t="s">
        <v>501</v>
      </c>
      <c r="I91">
        <v>1.1972435392348315</v>
      </c>
      <c r="J91" t="s">
        <v>511</v>
      </c>
      <c r="K91">
        <f>YEAR(tblInvestment[[#This Row],[Date]])</f>
        <v>2013</v>
      </c>
    </row>
    <row r="92" spans="1:11" x14ac:dyDescent="0.35">
      <c r="A92" t="s">
        <v>403</v>
      </c>
      <c r="B92" t="s">
        <v>404</v>
      </c>
      <c r="C92" t="s">
        <v>398</v>
      </c>
      <c r="D92" t="s">
        <v>1383</v>
      </c>
      <c r="E92" s="6">
        <v>41314</v>
      </c>
      <c r="F92" t="s">
        <v>505</v>
      </c>
      <c r="G92" t="s">
        <v>15</v>
      </c>
      <c r="H92" t="s">
        <v>553</v>
      </c>
      <c r="I92">
        <v>13.803369363167551</v>
      </c>
      <c r="J92" t="s">
        <v>511</v>
      </c>
      <c r="K92">
        <f>YEAR(tblInvestment[[#This Row],[Date]])</f>
        <v>2013</v>
      </c>
    </row>
    <row r="93" spans="1:11" x14ac:dyDescent="0.35">
      <c r="A93" t="s">
        <v>353</v>
      </c>
      <c r="B93" t="s">
        <v>354</v>
      </c>
      <c r="C93" t="s">
        <v>284</v>
      </c>
      <c r="D93" t="s">
        <v>543</v>
      </c>
      <c r="E93" s="6">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6">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6">
        <v>41315</v>
      </c>
      <c r="F95" t="s">
        <v>499</v>
      </c>
      <c r="G95" t="s">
        <v>503</v>
      </c>
      <c r="H95" t="s">
        <v>501</v>
      </c>
      <c r="I95">
        <v>2.5122204340047536</v>
      </c>
      <c r="J95" t="s">
        <v>511</v>
      </c>
      <c r="K95">
        <f>YEAR(tblInvestment[[#This Row],[Date]])</f>
        <v>2013</v>
      </c>
    </row>
    <row r="96" spans="1:11" x14ac:dyDescent="0.35">
      <c r="A96" t="s">
        <v>122</v>
      </c>
      <c r="B96" t="s">
        <v>123</v>
      </c>
      <c r="C96" t="s">
        <v>9</v>
      </c>
      <c r="D96" t="s">
        <v>4012</v>
      </c>
      <c r="E96" s="6">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6">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6">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6">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6">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6">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6">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6">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6">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6">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6">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6">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6">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6">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6">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6">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6">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6">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6">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6">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6">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6">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6">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6">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6">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6">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6">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6">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6">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6">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6">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6">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6">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6">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6">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6">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6">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6">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6">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6">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6">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6">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6">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6">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6">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6">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6">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6">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6">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6">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6">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6">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6">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6">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6">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6">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6">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6">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6">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6">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6">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6">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6">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6">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6">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6">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6">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6">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6">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6">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6">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6">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6">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6">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6">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6">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6">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6">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6">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6">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6">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6">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6">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6">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6">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6">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6">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6">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6">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6">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6">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6">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6">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6">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6">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6">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6">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6">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6">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6">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6">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6">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6">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6">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6">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6">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6">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6">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6">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6">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6">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6">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6">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6">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6">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6">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6">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6">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6">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6">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6">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6">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6">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6">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6">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6">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6">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6">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6">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6">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6">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6">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6">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6">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6">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6">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6">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6">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6">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6">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6">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6">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6">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6">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6">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6">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6">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6">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6">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6">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6">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6">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6">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6">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6">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6">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6">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6">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6">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6">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6">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6">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6">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6">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6">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6">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6">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6">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6">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6">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6">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6">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6">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6">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6">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6">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6">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6">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6">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6">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6">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6">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6">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6">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6">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6">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6">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6">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6">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6">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6">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6">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6">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6">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6">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6">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6">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6">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6">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6">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6">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6">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6">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6">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6">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6">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6">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6">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6">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6">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6">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6">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6">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6">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6">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6">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6">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6">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6">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6">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6">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6">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6">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6">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6">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6">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6">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6">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6">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6">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6">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6">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6">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6">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6">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6">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6">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6">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6">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6">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6">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6">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6">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6">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6">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6">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6">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6">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6">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6">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6">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6">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6">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6">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6">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6">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6">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6">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6">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6">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6">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6">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6">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6">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6">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6">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6">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6">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6">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6">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6">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6">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6">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6">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6">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6">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6">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6">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6">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6">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6">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6">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6">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6">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6">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6">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6">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6">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6">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6">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6">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6">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6">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6">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6">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6">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6">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6">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6">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6">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6">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6">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6">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6">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6">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6">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6">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6">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6">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6">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6">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6">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6">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6">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6">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6">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6">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6">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6">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6">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6">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6">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6">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6">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6">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6">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6">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6">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6">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6">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6">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6">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6">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6">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6">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6">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6">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6">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6">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6">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6">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6">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6">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6">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6">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6">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6">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6">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6">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6">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6">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6">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6">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6">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6">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6">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6">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6">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6">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6">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6">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6">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6">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6">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6">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6">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6">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6">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6">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6">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6">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6">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6">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6">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6">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6">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6">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6">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6">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6">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6">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6">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6">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6">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6">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6">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6">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6">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6">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6">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6">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6">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6">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6">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6">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6">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6">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6">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6">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6">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6">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6">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6">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6">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6">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6">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6">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6">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6">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6">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6">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6">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6">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6">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6">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6">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6">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6">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6">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6">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6">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6">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6">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6">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6">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6">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6">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6">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6">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6">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6">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6">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6">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6">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6">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6">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6">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6">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6">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6">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6">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6">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6">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6">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6">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6">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6">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6">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6">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6">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6">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6">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6">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6">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6">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6">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6">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6">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6">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6">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6">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6">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6">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6">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6">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6">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6">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6">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6">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6">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6">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6">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6">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6">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6">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6">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6">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6">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6">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6">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6">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6">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6">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6">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6">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6">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6">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6">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6">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6">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6">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6">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6">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6">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6">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6">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6">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6">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6">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6">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6">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6">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6">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6">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6">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6">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6">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6">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6">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6">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6">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6">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6">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6">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6">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6">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6">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6">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6">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6">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6">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6">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6">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6">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6">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6">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6">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6">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6">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6">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6">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6">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6">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6">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6">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6">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6">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6">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6">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6">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6">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6">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6">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6">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6">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6">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6">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6">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6">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6">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6">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6">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6">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6">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6">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6">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6">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6">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6">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6">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6">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6">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6">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6">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6">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6">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6">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6">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6">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6">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6">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6">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6">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6">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6">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6">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6">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6">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6">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6">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6">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6">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6">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6">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6">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6">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6">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6">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6">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6">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6">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6">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6">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6">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6">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6">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6">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6">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6">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6">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6">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6">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6">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6">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6">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6">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6">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6">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6">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6">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6">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6">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6">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6">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6">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6">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6">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6">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6">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6">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6">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6">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6">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6">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6">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6">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6">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6">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6">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6">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6">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6">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6">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6">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6">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6">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6">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6">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6">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6">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6">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6">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6">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6">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6">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6">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6">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6">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6">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6">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6">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6">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6">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6">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6">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6">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6">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6">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6">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6">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6">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6">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6">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6">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6">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6">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6">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6">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6">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6">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6">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6">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6">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6">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6">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6">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6">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6">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6">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6">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6">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6">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6">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6">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6">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6">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6">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6">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6">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6">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6">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6">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6">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6">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6">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6">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6">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6">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6">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6">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6">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6">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6">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6">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6">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6">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6">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6">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6">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6">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6">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6">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6">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6">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6">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6">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6">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6">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6">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6">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6">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6">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6">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6">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6">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6">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6">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6">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6">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6">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6">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6">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6">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6">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6">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6">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6">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6">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6">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6">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6">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6">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6">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6">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6">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6">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6">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6">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6">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6">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6">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6">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6">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6">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6">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6">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6">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6">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6">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6">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6">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6">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6">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6">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6">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6">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6">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6">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6">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6">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6">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6">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6">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6">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6">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6">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6">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6">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6">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6">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6">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6">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6">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6">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6">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6">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6">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6">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6">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6">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6">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6">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6">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6">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6">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6">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6">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6">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6">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6">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6">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6">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6">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6">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6">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6">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6">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6">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6">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6">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6">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6">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6">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6">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6">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6">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6">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6">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6">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6">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6">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6">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6">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6">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6">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6">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6">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6">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6">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6">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6">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6">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6">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6">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6">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6">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6">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6">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6">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6">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6">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6">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6">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6">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6">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6">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6">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6">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6">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6">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6">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6">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6">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6">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6">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6">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6">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6">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6">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6">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6">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6">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6">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6">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6">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6">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6">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6">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6">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6">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6">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6">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6">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6">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6">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6">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6">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6">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6">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6">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6">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6">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6">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6">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6">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6">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6">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6">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6">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6">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6">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6">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6">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6">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6">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6">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6">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6">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6">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6">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6">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6">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6">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6">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6">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6">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6">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6">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6">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6">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6">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6">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6">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6">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6">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6">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6">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6">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6">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6">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6">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6">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6">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6">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6">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6">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6">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6">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6">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6">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6">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6">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6">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6">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6">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6">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6">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6">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6">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6">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6">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6">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6">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6">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6">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6">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6">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6">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6">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6">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6">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6">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6">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6">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6">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6">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6">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6">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6">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6">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6">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6">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6">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6">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6">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6">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6">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6">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6">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6">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6">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6">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6">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6">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6">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6">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6">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6">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6">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6">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6">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6">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6">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6">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6">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6">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6">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6">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6">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6">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6">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6">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6">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6">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6">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6">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6">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6">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6">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6">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6">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6">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6">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6">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6">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6">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6">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6">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6">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6">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6">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6">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6">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6">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6">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6">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6">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6">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6">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6">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6">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6">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6">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6">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6">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6">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6">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6">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6">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6">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6">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6">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6">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6">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6">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6">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6">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6">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6">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6">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6">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6">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6">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6">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6">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6">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6">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6">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6">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6">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6">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6">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6">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6">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6">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6">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6">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6">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6">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6">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6">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6">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6">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6">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6">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6">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6">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6">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6">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6">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6">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6">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6">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6">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6">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6">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6">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6">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6">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6">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6">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6">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6">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6">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6">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6">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6">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6">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6">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6">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6">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6">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6">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6">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6">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6">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6">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6">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6">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6">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6">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6">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6">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6">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6">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6">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6">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6">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6">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6">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6">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6">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6">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6">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6">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6">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6">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6">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6">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6">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6">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6">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6">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6">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6">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6">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6">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6">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6">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6">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6">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6">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6">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6">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6">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6">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6">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6">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6">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6">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6">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6">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6">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6">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6">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6">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6">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6">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6">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6">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6">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6">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6">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6">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6">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6">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6">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6">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6">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6">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6">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6">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6">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6">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6">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6">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6">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6">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6">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6">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6">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6">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6">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6">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6">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6">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6">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6">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6">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6">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6">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6">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6">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6">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6">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6">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6">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6">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6">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6">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6">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6">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6">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6">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6">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6">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6">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6">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6">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6">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6">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6">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6">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6">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6">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6">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6">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6">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6">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6">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6">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6">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6">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6">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6">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6">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6">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6">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6">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6">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6">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6">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6">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6">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6">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6">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6">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6">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6">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6">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6">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6">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6">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6">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6">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6">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6">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6">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6">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6">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6">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6">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6">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6">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6">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6">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6">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6">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6">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6">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6">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6">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6">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6">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6">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6">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6">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6">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6">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6">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6">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6">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6">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6">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6">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6">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6">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6">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6">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6">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6">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6">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6">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6">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6">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6">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6">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6">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6">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6">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6">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6">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6">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6">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6">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6">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6">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6">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6">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6">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6">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6">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6">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6">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6">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6">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6">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6">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6">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6">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6">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6">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6">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6">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6">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6">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6">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6">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6">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6">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6">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6">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6">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6">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6">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6">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6">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6">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6">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6">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6">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6">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6">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6">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6">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6">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6">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6">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6">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6">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6">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6">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6">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6">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6">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6">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6">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6">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6">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6">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6">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6">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6">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6">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6">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6">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6">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6">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6">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6">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6">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6">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6">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6">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6">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6">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6">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6">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6">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6">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6">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6">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6">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6">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6">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6">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6">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6">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6">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6">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6">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6">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6">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6">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6">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6">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6">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6">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6">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6">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6">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6">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6">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6">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6">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6">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6">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6">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6">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6">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6">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6">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6">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6">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6">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6">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6">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6">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6">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6">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6">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6">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6">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6">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6">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6">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6">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6">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6">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6">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6">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6">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6">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6">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6">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6">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6">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6">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6">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6">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6">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6">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6">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6">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6">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6">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6">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6">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6">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6">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6">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6">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6">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6">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6">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6">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6">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6">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6">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6">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6">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6">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6">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6">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6">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6">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6">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6">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6">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6">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6">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6">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6">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6">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6">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6">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6">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6">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6">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6">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6">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6">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6">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6">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6">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6">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6">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6">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6">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6">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6">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6">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6">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6">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6">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6">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6">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6">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6">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6">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6">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6">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6">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6">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6">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6">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6">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6">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6">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6">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6">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6">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6">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6">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6">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6">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6">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6">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6">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6">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6">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6">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6">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6">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6">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6">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6">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6">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6">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6">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6">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6">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6">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6">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6">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6">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6">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6">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6">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6">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6">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6">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6">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6">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6">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6">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6">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6">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6">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6">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6">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6">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6">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6">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6">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6">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6">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6">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6">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6">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6">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6">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6">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6">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6">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6">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6">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6">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6">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6">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6">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6">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6">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6">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6">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6">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6">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6">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6">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6">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6">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6">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6">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6">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6">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6">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6">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6">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6">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6">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6">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6">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6">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6">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6">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6">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6">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6">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6">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6">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6">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6">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6">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6">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6">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6">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6">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6">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6">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6">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6">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6">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6">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6">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6">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6">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6">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6">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6">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6">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6">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6">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6">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6">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6">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6">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6">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6">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6">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6">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6">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6">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6">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6">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6">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6">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6">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6">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6">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6">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6">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6">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6">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6">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6">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6">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6">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6">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6">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6">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6">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6">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6">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6">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6">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6">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6">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6">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6">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6">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6">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6">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6">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6">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6">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6">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6">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6">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6">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6">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6">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6">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6">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6">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6">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6">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6">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6">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6">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6">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6">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6">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6">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6">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6">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6">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6">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6">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6">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6">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6">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6">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6">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6">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6">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6">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6">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6">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6">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6">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6">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6">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6">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6">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6">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6">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6">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6">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6">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6">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6">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6">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6">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6">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6">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6">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6">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6">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6">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6">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6">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6">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6">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6">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6">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6">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6">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6">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6">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6">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6">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6">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6">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6">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6">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6">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6">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6">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6">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6">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6">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6">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6">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6">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6">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6">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6">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6">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6">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6">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6">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6">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6">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6">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6">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6">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6">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6">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6">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6">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6">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6">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6">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6">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6">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6">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6">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6">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6">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6">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6">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6">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6">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6">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6">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6">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6">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6">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6">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6">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6">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6">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6">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6">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6">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6">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6">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6">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6">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6">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6">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6">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6">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6">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6">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6">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6">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6">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6">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6">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6">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6">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6">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6">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6">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6">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6">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6">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6">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6">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6">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6">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6">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6">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6">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6">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6">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6">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6">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6">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6">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6">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6">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6">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6">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6">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6">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6">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6">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6">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6">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6">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6">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6">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6">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6">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6">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6">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6">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6">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6">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6">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6">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6">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6">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6">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6">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6">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6">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6">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6">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6">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6">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6">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6">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6">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6">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6">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6">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6">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6">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6">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6">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6">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6">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6">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6">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6">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6">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6">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6">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6">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6">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6">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6">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6">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6">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6">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6">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6">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6">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6">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6">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6">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6">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6">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6">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6">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6">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6">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6">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6">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6">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6">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6">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6">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6">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6">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6">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6">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6">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6">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6">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6">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6">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6">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6">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6">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6">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6">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6">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6">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6">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6">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6">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6">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6">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6">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6">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6">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6">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6">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6">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6">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6">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6">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6">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6">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6">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6">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6">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6">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6">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6">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6">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6">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6">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6">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6">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6">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6">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6">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6">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6">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6">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6">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6">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6">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6">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6">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6">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6">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6">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6">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6">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6">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6">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6">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6">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6">
        <v>42150</v>
      </c>
      <c r="F2035" t="s">
        <v>820</v>
      </c>
      <c r="G2035" t="s">
        <v>18</v>
      </c>
      <c r="H2035" t="s">
        <v>541</v>
      </c>
      <c r="I2035">
        <v>12.926073621526623</v>
      </c>
      <c r="J2035" t="s">
        <v>821</v>
      </c>
      <c r="K2035">
        <f>YEAR(tblInvestment[[#This Row],[Date]])</f>
        <v>2015</v>
      </c>
    </row>
    <row r="2036" spans="1:11" x14ac:dyDescent="0.35">
      <c r="A2036" t="s">
        <v>76</v>
      </c>
      <c r="B2036" t="s">
        <v>77</v>
      </c>
      <c r="C2036" t="s">
        <v>9</v>
      </c>
      <c r="E2036" s="6">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6">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6">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6">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6">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6">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6">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6">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6">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6">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6">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6">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6">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6">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6">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6">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6">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6">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6">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6">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6">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6">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6">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6">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6">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6">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6">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6">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6">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6">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6">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6">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6">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6">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6">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6">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6">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6">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6">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6">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6">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6">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6">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6">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6">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6">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6">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6">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6">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6">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6">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6">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6">
        <v>42172</v>
      </c>
      <c r="F2088" t="s">
        <v>820</v>
      </c>
      <c r="G2088" t="s">
        <v>18</v>
      </c>
      <c r="H2088" t="s">
        <v>541</v>
      </c>
      <c r="I2088">
        <v>12.501542088117629</v>
      </c>
      <c r="J2088" t="s">
        <v>821</v>
      </c>
      <c r="K2088">
        <f>YEAR(tblInvestment[[#This Row],[Date]])</f>
        <v>2015</v>
      </c>
    </row>
    <row r="2089" spans="1:11" x14ac:dyDescent="0.35">
      <c r="A2089" t="s">
        <v>76</v>
      </c>
      <c r="B2089" t="s">
        <v>77</v>
      </c>
      <c r="C2089" t="s">
        <v>9</v>
      </c>
      <c r="E2089" s="6">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6">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6">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6">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6">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6">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6">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6">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6">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6">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6">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6">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6">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6">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6">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6">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6">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6">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6">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6">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6">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6">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6">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6">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6">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6">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6">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6">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6">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6">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6">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6">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6">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6">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6">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6">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6">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6">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6">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6">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6">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6">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6">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6">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6">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6">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6">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6">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6">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6">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6">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6">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6">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6">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6">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6">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6">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6">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6">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6">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6">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6">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6">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6">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6">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6">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6">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6">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6">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6">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6">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6">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6">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6">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6">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6">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6">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6">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6">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6">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6">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6">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6">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6">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6">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6">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6">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6">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6">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6">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6">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6">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6">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6">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6">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6">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6">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6">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6">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6">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6">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6">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6">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6">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6">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6">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6">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6">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6">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6">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6">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6">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6">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6">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6">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6">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6">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6">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6">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6">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6">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6">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6">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6">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6">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6">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6">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6">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6">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6">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6">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6">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6">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6">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6">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6">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6">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6">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6">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6">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6">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6">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6">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6">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6">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6">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6">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6">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6">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6">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6">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6">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6">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6">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6">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6">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6">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6">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6">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6">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6">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6">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6">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6">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6">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6">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6">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6">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6">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6">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6">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6">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6">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6">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6">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6">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6">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6">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6">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6">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6">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6">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6">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6">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6">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6">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6">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6">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6">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6">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6">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6">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6">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6">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6">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6">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6">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6">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6">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6">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6">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6">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6">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6">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6">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6">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6">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6">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6">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6">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6">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6">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6">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6">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6">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6">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6">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6">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6">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6">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6">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6">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6">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6">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6">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6">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6">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6">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6">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6">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6">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6">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6">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6">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6">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6">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6">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6">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6">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6">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6">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6">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6">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6">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6">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6">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6">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6">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6">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6">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6">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6">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6">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6">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6">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6">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6">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6">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6">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6">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6">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6">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6">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6">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6">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6">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6">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6">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6">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6">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6">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6">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6">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6">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6">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6">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6">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6">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6">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6">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6">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6">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6">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6">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6">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6">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6">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6">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6">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6">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6">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6">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6">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6">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6">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6">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6">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6">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6">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6">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6">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6">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6">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6">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6">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6">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6">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6">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6">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6">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6">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6">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6">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6">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6">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6">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6">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6">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6">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6">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6">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6">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6">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6">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6">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6">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6">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6">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6">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6">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6">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6">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6">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6">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6">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6">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6">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6">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6">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6">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6">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6">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6">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6">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6">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6">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6">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6">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6">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6">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6">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6">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6">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6">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6">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6">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6">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6">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6">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6">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6">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6">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6">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6">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6">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6">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6">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6">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6">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6">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6">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6">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6">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6">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6">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6">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6">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6">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6">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6">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6">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6">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6">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6">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6">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6">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6">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6">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6">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6">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6">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6">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6">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6">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6">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6">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6">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6">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6">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6">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6">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6">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6">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6">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6">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6">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6">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6">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6">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6">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6">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6">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6">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6">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6">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6">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6">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6">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6">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6">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6">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6">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6">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6">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6">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6">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6">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6">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6">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6">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6">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6">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6">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6">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6">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6">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6">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6">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6">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6">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6">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6">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6">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6">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6">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6">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6">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6">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6">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6">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6">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6">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6">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6">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6">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6">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6">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6">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6">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6">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6">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6">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6">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6">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6">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6">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6">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6">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6">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6">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6">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6">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6">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6">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6">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6">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6">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6">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6">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6">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6">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6">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6">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6">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6">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6">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6">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6">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6">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6">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6">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6">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6">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6">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6">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6">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6">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6">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6">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6">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6">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6">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6">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6">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6">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6">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6">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6">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6">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6">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6">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6">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6">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6">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6">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6">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6">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6">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6">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6">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6">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6">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6">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6">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6">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6">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6">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6">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6">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6">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6">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6">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6">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6">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6">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6">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6">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6">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6">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6">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6">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6">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6">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6">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6">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6">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6">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6">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6">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6">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6">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6">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6">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6">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6">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6">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6">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6">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6">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6">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6">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6">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6">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6">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6">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6">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6">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6">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6">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6">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6">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6">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6">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6">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6">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6">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6">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6">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6">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6">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6">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6">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6">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6">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6">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6">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6">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6">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6">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6">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6">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6">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6">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6">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6">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6">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6">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6">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6">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6">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6">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6">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6">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6">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6">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6">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6">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6">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6">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6">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6">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6">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6">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6">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6">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6">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6">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6">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6">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6">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6">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6">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6">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6">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6">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6">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6">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6">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6">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6">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6">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6">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6">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6">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6">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6">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6">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6">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6">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6">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6">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6">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6">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6">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6">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6">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6">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6">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6">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6">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6">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6">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6">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6">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6">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6">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6">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6">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6">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6">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6">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6">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6">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6">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6">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6">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6">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6">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6">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6">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6">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6">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6">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6">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6">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6">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6">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6">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6">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6">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6">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6">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6">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6">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6">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6">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6">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6">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6">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6">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6">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6">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6">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6">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6">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6">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6">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6">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6">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6">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6">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6">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6">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6">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6">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6">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6">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6">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6">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6">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6">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6">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6">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6">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6">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6">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6">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6">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6">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6">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6">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6">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6">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6">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6">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6">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6">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6">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6">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6">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6">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6">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6">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6">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6">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6">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6">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6">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6">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6">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6">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6">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6">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6">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6">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6">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6">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6">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6">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6">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6">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6">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6">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6">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6">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6">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6">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6">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6">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6">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6">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6">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6">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6">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6">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6">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6">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6">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6">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6">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6">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6">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6">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6">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6">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6">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6">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6">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6">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6">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6">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6">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6">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6">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6">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6">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6">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6">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6">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6">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6">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6">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6">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6">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6">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6">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6">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6">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6">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6">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6">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6">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6">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6">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6">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6">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6">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6">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6">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6">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6">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6">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6">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6">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6">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6">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6">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6">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6">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6">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6">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6">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6">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6">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6">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6">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6">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6">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6">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6">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6">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6">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6">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6">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6">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6">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6">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6">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6">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6">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6">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6">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6">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6">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6">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6">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6">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6">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6">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6">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6">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6">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6">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6">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6">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6">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6">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6">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6">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6">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6">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6">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6">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6">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6">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6">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6">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6">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6">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6">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6">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6">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6">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6">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6">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6">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6">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6">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6">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6">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6">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6">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6">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6">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6">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6">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6">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6">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6">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6">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6">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6">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6">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6">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6">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6">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6">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6">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6">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6">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6">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6">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6">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6">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6">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6">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6">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6">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6">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6">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6">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6">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6">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6">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6">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6">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6">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6">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6">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6">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6">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6">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6">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6">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6">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6">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6">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6">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6">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6">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6">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6">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6">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6">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6">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6">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6">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6">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6">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6">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6">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6">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6">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6">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6">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6">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6">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6">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6">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6">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6">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6">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6">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6">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6">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6">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6">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6">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6">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6">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6">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6">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6">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6">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6">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6">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6">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6">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6">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6">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6">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6">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6">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6">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6">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6">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6">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6">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6">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6">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6">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6">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6">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6">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6">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6">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6">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6">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6">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6">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6">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6">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6">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6">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6">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6">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6">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6">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6">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6">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6">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6">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6">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6">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6">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6">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6">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6">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6">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6">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6">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6">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6">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6">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6">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6">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6">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6">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6">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6">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6">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6">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6">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6">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6">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6">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6">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6">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6">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6">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6">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6">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6">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6">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6">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6">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6">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6">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6">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6">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6">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6">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6">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6">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6">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6">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6">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6">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6">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6">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6">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6">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6">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6">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6">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6">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6">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6">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6">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6">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6">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6">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6">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6">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6">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6">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6">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6">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6">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6">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6">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6">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6">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6">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6">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6">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6">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6">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6">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6">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6">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6">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6">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6">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6">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6">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6">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6">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6">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6">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6">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6">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6">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6">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6">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6">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6">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6">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6">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6">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6">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6">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6">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6">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6">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6">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6">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6">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6">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6">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6">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6">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6">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6">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6">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6">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6">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6">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6">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6">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6">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6">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6">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6">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6">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6">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6">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6">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6">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6">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6">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6">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6">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6">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6">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6">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6">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6">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6">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6">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6">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6">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6">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6">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6">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6">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6">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6">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6">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6">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6">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6">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6">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6">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6">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6">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6">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6">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6">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6">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6">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6">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6">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6">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6">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6">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6">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6">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6">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6">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6">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6">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6">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6">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6">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6">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6">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6">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6">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6">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6">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6">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6">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6">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6">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6">
        <v>42615</v>
      </c>
      <c r="F3274" t="s">
        <v>499</v>
      </c>
      <c r="G3274" t="s">
        <v>15</v>
      </c>
      <c r="H3274" t="s">
        <v>501</v>
      </c>
      <c r="I3274">
        <v>1.11015E-2</v>
      </c>
      <c r="J3274" t="s">
        <v>509</v>
      </c>
      <c r="K3274">
        <f>YEAR(tblInvestment[[#This Row],[Date]])</f>
        <v>2016</v>
      </c>
    </row>
    <row r="3275" spans="1:11" x14ac:dyDescent="0.35">
      <c r="A3275" t="s">
        <v>365</v>
      </c>
      <c r="B3275" t="s">
        <v>366</v>
      </c>
      <c r="C3275" t="s">
        <v>284</v>
      </c>
      <c r="E3275" s="6">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6">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6">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6">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6">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6">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6">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6">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6">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6">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6">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6">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6">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6">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6">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6">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6">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6">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6">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6">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6">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6">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6">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6">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6">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6">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6">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6">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6">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6">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6">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6">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6">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6">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6">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6">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6">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6">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6">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6">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6">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6">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6">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6">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6">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6">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6">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6">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6">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6">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6">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6">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6">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6">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6">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6">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6">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6">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6">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6">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6">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6">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6">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6">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6">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6">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6">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6">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6">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6">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6">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6">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6">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6">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6">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6">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6">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6">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6">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6">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6">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6">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6">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6">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6">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6">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6">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6">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6">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6">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6">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6">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6">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6">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6">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6">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6">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6">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6">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6">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6">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6">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6">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6">
        <v>42653</v>
      </c>
      <c r="F3378" t="s">
        <v>609</v>
      </c>
      <c r="G3378" t="s">
        <v>15</v>
      </c>
      <c r="H3378" t="s">
        <v>541</v>
      </c>
      <c r="I3378">
        <v>25</v>
      </c>
      <c r="J3378" t="s">
        <v>509</v>
      </c>
      <c r="K3378">
        <f>YEAR(tblInvestment[[#This Row],[Date]])</f>
        <v>2016</v>
      </c>
    </row>
    <row r="3379" spans="1:11" x14ac:dyDescent="0.35">
      <c r="A3379" t="s">
        <v>172</v>
      </c>
      <c r="B3379" t="s">
        <v>173</v>
      </c>
      <c r="C3379" t="s">
        <v>141</v>
      </c>
      <c r="E3379" s="6">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6">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6">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6">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6">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6">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6">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6">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6">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6">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6">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6">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6">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6">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6">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6">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6">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6">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6">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6">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6">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6">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6">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6">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6">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6">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6">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6">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6">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6">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6">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6">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6">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6">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6">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6">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6">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6">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6">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6">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6">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6">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6">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6">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6">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6">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6">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6">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6">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6">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6">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6">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6">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6">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6">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6">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6">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6">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6">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6">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6">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6">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6">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6">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6">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6">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6">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6">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6">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6">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6">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6">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6">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6">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6">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6">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6">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6">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6">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6">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6">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6">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6">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6">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6">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6">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6">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6">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6">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6">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6">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6">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6">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6">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6">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6">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6">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6">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6">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6">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6">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6">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6">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6">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6">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6">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6">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6">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6">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6">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6">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6">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6">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6">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6">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6">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6">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6">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6">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6">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6">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6">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6">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6">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6">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6">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6">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6">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6">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6">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6">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6">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6">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6">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6">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6">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6">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6">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6">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6">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6">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6">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6">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6">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6">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6">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6">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6">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6">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6">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6">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6">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6">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6">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6">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6">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6">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6">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6">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6">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6">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6">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6">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6">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6">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6">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6">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6">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6">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6">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6">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6">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6">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6">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6">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6">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6">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6">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6">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6">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6">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6">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6">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6">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6">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6">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6">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6">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6">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6">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6">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6">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6">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6">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6">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6">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6">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6">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6">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6">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6">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6">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6">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6">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6">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6">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6">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6">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6">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6">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6">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6">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6">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6">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6">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6">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6">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6">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6">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6">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6">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6">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6">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6">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6">
        <v>42738</v>
      </c>
      <c r="F3603" t="s">
        <v>499</v>
      </c>
      <c r="G3603" t="s">
        <v>500</v>
      </c>
      <c r="H3603" t="s">
        <v>501</v>
      </c>
      <c r="I3603">
        <v>1.0913687213685161</v>
      </c>
      <c r="J3603" t="s">
        <v>504</v>
      </c>
      <c r="K3603">
        <f>YEAR(tblInvestment[[#This Row],[Date]])</f>
        <v>2017</v>
      </c>
    </row>
    <row r="3604" spans="1:11" x14ac:dyDescent="0.35">
      <c r="A3604" t="s">
        <v>29</v>
      </c>
      <c r="B3604" t="s">
        <v>30</v>
      </c>
      <c r="C3604" t="s">
        <v>9</v>
      </c>
      <c r="E3604" s="6">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6">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6">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6">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6">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6">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6">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6">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6">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6">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6">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6">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6">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6">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6">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6">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6">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6">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6">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6">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6">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6">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6">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6">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6">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6">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6">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6">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6">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6">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6">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6">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6">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6">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6">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6">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6">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6">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6">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6">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6">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6">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6">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6">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6">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6">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6">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6">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6">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6">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6">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6">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6">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6">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6">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6">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6">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6">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6">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6">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6">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6">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6">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6">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6">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6">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6">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6">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6">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6">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6">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6">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6">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6">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6">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6">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6">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6">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6">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6">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6">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6">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6">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6">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6">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6">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6">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6">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6">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6">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6">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6">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6">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6">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6">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6">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6">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6">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6">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6">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6">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6">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6">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6">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6">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6">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6">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6">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6">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6">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6">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6">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6">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6">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6">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6">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6">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6">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6">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6">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6">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6">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6">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6">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6">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6">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6">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6">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6">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6">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6">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6">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6">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6">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6">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6">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6">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6">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6">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6">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6">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6">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6">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6">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6">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6">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6">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6">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6">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6">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6">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6">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6">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6">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6">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6">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6">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6">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6">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6">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6">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6">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6">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6">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6">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6">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6">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6">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6">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6">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6">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6">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6">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6">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6">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6">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6">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6">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6">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6">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6">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6">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6">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6">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6">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6">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6">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6">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6">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6">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6">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6">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6">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6">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6">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6">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6">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6">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6">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6">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6">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6">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6">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6">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6">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6">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6">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6">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6">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6">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6">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6">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6">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6">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6">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6">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6">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6">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6">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6">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6">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6">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6">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6">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6">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6">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6">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6">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6">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6">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6">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6">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6">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6">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6">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6">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6">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6">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6">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6">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6">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6">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6">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6">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6">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6">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6">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6">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6">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6">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6">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6">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6">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6">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6">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6">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6">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6">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6">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6">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6">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6">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6">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6">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6">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6">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6">
        <v>42821</v>
      </c>
      <c r="F3870" t="s">
        <v>574</v>
      </c>
      <c r="G3870" t="s">
        <v>503</v>
      </c>
      <c r="H3870" t="s">
        <v>553</v>
      </c>
      <c r="I3870">
        <v>172.09126694151246</v>
      </c>
      <c r="J3870" t="s">
        <v>504</v>
      </c>
      <c r="K3870">
        <f>YEAR(tblInvestment[[#This Row],[Date]])</f>
        <v>2017</v>
      </c>
    </row>
    <row r="3871" spans="1:11" x14ac:dyDescent="0.35">
      <c r="A3871" t="s">
        <v>76</v>
      </c>
      <c r="B3871" t="s">
        <v>77</v>
      </c>
      <c r="C3871" t="s">
        <v>9</v>
      </c>
      <c r="E3871" s="6">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6">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6">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6">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6">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6">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6">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6">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6">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6">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6">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6">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6">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6">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6">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6">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6">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6">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6">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6">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6">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6">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6">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6">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6">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6">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6">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6">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6">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6">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6">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6">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6">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6">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6">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6">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6">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6">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6">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6">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6">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6">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6">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6">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6">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6">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6">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6">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6">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6">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6">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6">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6">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6">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6">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6">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6">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6">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6">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6">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6">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6">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6">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6">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6">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6">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6">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6">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6">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6">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6">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6">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6">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6">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6">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6">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6">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6">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6">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6">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6">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6">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6">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6">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6">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6">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6">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6">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6">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6">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6">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6">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6">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6">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6">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6">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6">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6">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6">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6">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6">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6">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6">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6">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6">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6">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6">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6">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6">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6">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6">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6">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6">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6">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6">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6">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6">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6">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6">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6">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6">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6">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6">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6">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6">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6">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6">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6">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6">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6">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6">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6">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6">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6">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6">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6">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6">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6">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6">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6">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6">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6">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6">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6">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6">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6">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6">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6">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6">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6">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6">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6">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6">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6">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6">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6">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6">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6">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6">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6">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6">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6">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6">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6">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6">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6">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6">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6">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6">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6">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6">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6">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6">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6">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6">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6">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6">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6">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6">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6">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6">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6">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6">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6">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6">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6">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6">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6">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6">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6">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6">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6">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6">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6">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6">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6">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6">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6">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6">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6">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6">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6">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6">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6">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6">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6">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6">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6">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6">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6">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6">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6">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6">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6">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6">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6">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6">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6">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6">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6">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6">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6">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6">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6">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6">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6">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6">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6">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6">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6">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6">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6">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6">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6">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6">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6">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6">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6">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6">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6">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6">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6">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6">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6">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6">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6">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6">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6">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6">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6">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6">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6">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6">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6">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6">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6">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6">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6">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6">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6">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6">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6">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6">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6">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6">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6">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6">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6">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6">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6">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6">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6">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6">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6">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6">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6">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6">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6">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6">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6">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6">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6">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6">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6">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6">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6">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6">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6">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6">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6">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6">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6">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6">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6">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6">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6">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6">
        <v>42905</v>
      </c>
      <c r="F4167" t="s">
        <v>499</v>
      </c>
      <c r="G4167" t="s">
        <v>503</v>
      </c>
      <c r="H4167" t="s">
        <v>501</v>
      </c>
      <c r="I4167">
        <v>71.122607940842443</v>
      </c>
      <c r="J4167" t="s">
        <v>504</v>
      </c>
      <c r="K4167">
        <f>YEAR(tblInvestment[[#This Row],[Date]])</f>
        <v>2017</v>
      </c>
    </row>
    <row r="4168" spans="1:11" x14ac:dyDescent="0.35">
      <c r="A4168" t="s">
        <v>29</v>
      </c>
      <c r="B4168" t="s">
        <v>30</v>
      </c>
      <c r="C4168" t="s">
        <v>9</v>
      </c>
      <c r="E4168" s="6">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6">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6">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6">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6">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6">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6">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6">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6">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6">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6">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6">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6">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6">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6">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6">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6">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6">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6">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6">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6">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6">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6">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6">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6">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6">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6">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6">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6">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6">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6">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6">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6">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6">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6">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6">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6">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6">
        <v>42919</v>
      </c>
      <c r="F4205" t="s">
        <v>499</v>
      </c>
      <c r="G4205" t="s">
        <v>22</v>
      </c>
      <c r="H4205" t="s">
        <v>501</v>
      </c>
      <c r="I4205">
        <v>0.11570497441749261</v>
      </c>
      <c r="J4205" t="s">
        <v>504</v>
      </c>
      <c r="K4205">
        <f>YEAR(tblInvestment[[#This Row],[Date]])</f>
        <v>2017</v>
      </c>
    </row>
    <row r="4206" spans="1:11" x14ac:dyDescent="0.35">
      <c r="A4206" t="s">
        <v>37</v>
      </c>
      <c r="B4206" t="s">
        <v>38</v>
      </c>
      <c r="C4206" t="s">
        <v>9</v>
      </c>
      <c r="E4206" s="6">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6">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6">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6">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6">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6">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6">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6">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6">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6">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6">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6">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6">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6">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6">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6">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6">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6">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6">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6">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6">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6">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6">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6">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6">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6">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6">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6">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6">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6">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6">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6">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6">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6">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6">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6">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6">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6">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6">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6">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6">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6">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6">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6">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6">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6">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6">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6">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6">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6">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6">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6">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6">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6">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6">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6">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6">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6">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6">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6">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6">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6">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6">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6">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6">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6">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6">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6">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6">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6">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6">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6">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6">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6">
        <v>42934</v>
      </c>
      <c r="F4279" t="s">
        <v>499</v>
      </c>
      <c r="G4279" t="s">
        <v>503</v>
      </c>
      <c r="H4279" t="s">
        <v>501</v>
      </c>
      <c r="I4279">
        <v>2.2840454767510083</v>
      </c>
      <c r="J4279" t="s">
        <v>504</v>
      </c>
      <c r="K4279">
        <f>YEAR(tblInvestment[[#This Row],[Date]])</f>
        <v>2017</v>
      </c>
    </row>
    <row r="4280" spans="1:11" x14ac:dyDescent="0.35">
      <c r="A4280" t="s">
        <v>29</v>
      </c>
      <c r="B4280" t="s">
        <v>30</v>
      </c>
      <c r="C4280" t="s">
        <v>9</v>
      </c>
      <c r="E4280" s="6">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6">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6">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6">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6">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6">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6">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6">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6">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6">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6">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6">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6">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6">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6">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6">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6">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6">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6">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6">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6">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6">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6">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6">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6">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6">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6">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6">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6">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6">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6">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6">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6">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6">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6">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6">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6">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6">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6">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6">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6">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6">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6">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6">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6">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6">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6">
        <v>42953</v>
      </c>
      <c r="F4326" t="s">
        <v>499</v>
      </c>
      <c r="G4326" t="s">
        <v>500</v>
      </c>
      <c r="H4326" t="s">
        <v>501</v>
      </c>
      <c r="I4326">
        <v>10.708993697103262</v>
      </c>
      <c r="J4326" t="s">
        <v>504</v>
      </c>
      <c r="K4326">
        <f>YEAR(tblInvestment[[#This Row],[Date]])</f>
        <v>2017</v>
      </c>
    </row>
    <row r="4327" spans="1:11" x14ac:dyDescent="0.35">
      <c r="A4327" t="s">
        <v>53</v>
      </c>
      <c r="B4327" t="s">
        <v>54</v>
      </c>
      <c r="C4327" t="s">
        <v>9</v>
      </c>
      <c r="E4327" s="6">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6">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6">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6">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6">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6">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6">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6">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6">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6">
        <v>42956</v>
      </c>
      <c r="F4336" t="s">
        <v>609</v>
      </c>
      <c r="G4336" t="s">
        <v>503</v>
      </c>
      <c r="H4336" t="s">
        <v>541</v>
      </c>
      <c r="I4336">
        <v>25.941529268097707</v>
      </c>
      <c r="J4336" t="s">
        <v>504</v>
      </c>
      <c r="K4336">
        <f>YEAR(tblInvestment[[#This Row],[Date]])</f>
        <v>2017</v>
      </c>
    </row>
    <row r="4337" spans="1:11" x14ac:dyDescent="0.35">
      <c r="A4337" t="s">
        <v>88</v>
      </c>
      <c r="B4337" t="s">
        <v>89</v>
      </c>
      <c r="C4337" t="s">
        <v>9</v>
      </c>
      <c r="E4337" s="6">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6">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6">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6">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6">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6">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6">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6">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6">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6">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6">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6">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6">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6">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6">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6">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6">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6">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6">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6">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6">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6">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6">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6">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6">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6">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6">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6">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6">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6">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6">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6">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6">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6">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6">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6">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6">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6">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6">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6">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6">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6">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6">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6">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6">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6">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6">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6">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6">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6">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6">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6">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6">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6">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6">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6">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6">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6">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6">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6">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6">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6">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6">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6">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6">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6">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6">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6">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6">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6">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6">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6">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6">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6">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6">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6">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6">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6">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6">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6">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6">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6">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6">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6">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6">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6">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6">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6">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6">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6">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6">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6">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6">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6">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6">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6">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6">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6">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6">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6">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6">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6">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6">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6">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6">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6">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6">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6">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6">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6">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6">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6">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6">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6">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6">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6">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6">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6">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6">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6">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6">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6">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6">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6">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6">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6">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6">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6">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6">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6">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6">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6">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6">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6">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6">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6">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6">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6">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6">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6">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6">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6">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6">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6">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6">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6">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6">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6">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6">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6">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6">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6">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6">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6">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6">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6">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6">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6">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6">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6">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6">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6">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6">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6">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6">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6">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6">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6">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6">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6">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6">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6">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6">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6">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6">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6">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6">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6">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6">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6">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6">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6">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6">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6">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6">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6">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6">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6">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6">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6">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6">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6">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6">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6">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6">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6">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6">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6">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6">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6">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6">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6">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6">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6">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6">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6">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6">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6">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6">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6">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6">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6">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6">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6">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6">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6">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6">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6">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6">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6">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6">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6">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6">
        <v>43025</v>
      </c>
      <c r="F4559" t="s">
        <v>499</v>
      </c>
      <c r="G4559" t="s">
        <v>503</v>
      </c>
      <c r="H4559" t="s">
        <v>501</v>
      </c>
      <c r="I4559">
        <v>0.1338569633487682</v>
      </c>
      <c r="J4559" t="s">
        <v>504</v>
      </c>
      <c r="K4559">
        <f>YEAR(tblInvestment[[#This Row],[Date]])</f>
        <v>2017</v>
      </c>
    </row>
    <row r="4560" spans="1:11" x14ac:dyDescent="0.35">
      <c r="A4560" t="s">
        <v>53</v>
      </c>
      <c r="B4560" t="s">
        <v>54</v>
      </c>
      <c r="C4560" t="s">
        <v>9</v>
      </c>
      <c r="E4560" s="6">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6">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6">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6">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6">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6">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6">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6">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6">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6">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6">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6">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6">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6">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6">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6">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6">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6">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6">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6">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6">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6">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6">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6">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6">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6">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6">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6">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6">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6">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6">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6">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6">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6">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6">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6">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6">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6">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6">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6">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6">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6">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6">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6">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6">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6">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6">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6">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6">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6">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6">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6">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6">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6">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6">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6">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6">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6">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6">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6">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6">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6">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6">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6">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6">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6">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6">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6">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6">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6">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6">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6">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6">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6">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6">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6">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6">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6">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6">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6">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6">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6">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6">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6">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6">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6">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6">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6">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6">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6">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6">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6">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6">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6">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6">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6">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6">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6">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6">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6">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6">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6">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6">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6">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6">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6">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6">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6">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6">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6">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6">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6">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6">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6">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6">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6">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6">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6">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6">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6">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6">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6">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6">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6">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6">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6">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6">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6">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6">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6">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6">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6">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6">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6">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6">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6">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6">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6">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6">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6">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6">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6">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6">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6">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6">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6">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6">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6">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6">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6">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6">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6">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6">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6">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6">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6">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6">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6">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6">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6">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6">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6">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6">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6">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6">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6">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6">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6">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6">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6">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6">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6">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6">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6">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6">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6">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6">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6">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6">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6">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6">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6">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6">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6">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6">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6">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6">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6">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6">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6">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6">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6">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6">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6">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6">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6">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6">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6">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6">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6">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6">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6">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6">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6">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6">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6">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6">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6">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6">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6">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6">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6">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6">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6">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6">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6">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6">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6">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6">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6">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6">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6">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6">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6">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6">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6">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6">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6">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6">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6">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6">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6">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6">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6">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6">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6">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6">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6">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6">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6">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6">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6">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6">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6">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6">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6">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6">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6">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6">
        <v>23743</v>
      </c>
    </row>
    <row r="3" spans="1:5" x14ac:dyDescent="0.35">
      <c r="A3" t="s">
        <v>4652</v>
      </c>
      <c r="B3">
        <v>1965</v>
      </c>
      <c r="C3" t="s">
        <v>13</v>
      </c>
      <c r="D3">
        <v>919.77027574048805</v>
      </c>
      <c r="E3" s="6">
        <v>23743</v>
      </c>
    </row>
    <row r="4" spans="1:5" x14ac:dyDescent="0.35">
      <c r="A4" t="s">
        <v>4652</v>
      </c>
      <c r="B4">
        <v>1965</v>
      </c>
      <c r="C4" t="s">
        <v>4646</v>
      </c>
      <c r="D4">
        <v>0</v>
      </c>
      <c r="E4" s="6">
        <v>23743</v>
      </c>
    </row>
    <row r="5" spans="1:5" x14ac:dyDescent="0.35">
      <c r="A5" t="s">
        <v>4652</v>
      </c>
      <c r="B5">
        <v>1965</v>
      </c>
      <c r="C5" t="s">
        <v>4654</v>
      </c>
      <c r="D5">
        <v>0</v>
      </c>
      <c r="E5" s="6">
        <v>23743</v>
      </c>
    </row>
    <row r="6" spans="1:5" x14ac:dyDescent="0.35">
      <c r="A6" t="s">
        <v>4652</v>
      </c>
      <c r="B6">
        <v>1965</v>
      </c>
      <c r="C6" t="s">
        <v>4655</v>
      </c>
      <c r="D6">
        <v>17.985232095652702</v>
      </c>
      <c r="E6" s="6">
        <v>23743</v>
      </c>
    </row>
    <row r="7" spans="1:5" x14ac:dyDescent="0.35">
      <c r="A7" t="s">
        <v>4652</v>
      </c>
      <c r="B7">
        <v>1966</v>
      </c>
      <c r="C7" t="s">
        <v>4653</v>
      </c>
      <c r="D7">
        <v>9218.1727109999993</v>
      </c>
      <c r="E7" s="6">
        <v>24108</v>
      </c>
    </row>
    <row r="8" spans="1:5" x14ac:dyDescent="0.35">
      <c r="A8" t="s">
        <v>4652</v>
      </c>
      <c r="B8">
        <v>1966</v>
      </c>
      <c r="C8" t="s">
        <v>13</v>
      </c>
      <c r="D8">
        <v>986.28587172740902</v>
      </c>
      <c r="E8" s="6">
        <v>24108</v>
      </c>
    </row>
    <row r="9" spans="1:5" x14ac:dyDescent="0.35">
      <c r="A9" t="s">
        <v>4652</v>
      </c>
      <c r="B9">
        <v>1966</v>
      </c>
      <c r="C9" t="s">
        <v>4646</v>
      </c>
      <c r="D9">
        <v>0</v>
      </c>
      <c r="E9" s="6">
        <v>24108</v>
      </c>
    </row>
    <row r="10" spans="1:5" x14ac:dyDescent="0.35">
      <c r="A10" t="s">
        <v>4652</v>
      </c>
      <c r="B10">
        <v>1966</v>
      </c>
      <c r="C10" t="s">
        <v>4654</v>
      </c>
      <c r="D10">
        <v>0</v>
      </c>
      <c r="E10" s="6">
        <v>24108</v>
      </c>
    </row>
    <row r="11" spans="1:5" x14ac:dyDescent="0.35">
      <c r="A11" t="s">
        <v>4652</v>
      </c>
      <c r="B11">
        <v>1966</v>
      </c>
      <c r="C11" t="s">
        <v>4655</v>
      </c>
      <c r="D11">
        <v>19.806006895272901</v>
      </c>
      <c r="E11" s="6">
        <v>24108</v>
      </c>
    </row>
    <row r="12" spans="1:5" x14ac:dyDescent="0.35">
      <c r="A12" t="s">
        <v>4652</v>
      </c>
      <c r="B12">
        <v>1967</v>
      </c>
      <c r="C12" t="s">
        <v>4653</v>
      </c>
      <c r="D12">
        <v>9274.227277</v>
      </c>
      <c r="E12" s="6">
        <v>24473</v>
      </c>
    </row>
    <row r="13" spans="1:5" x14ac:dyDescent="0.35">
      <c r="A13" t="s">
        <v>4652</v>
      </c>
      <c r="B13">
        <v>1967</v>
      </c>
      <c r="C13" t="s">
        <v>13</v>
      </c>
      <c r="D13">
        <v>1009.2445694074401</v>
      </c>
      <c r="E13" s="6">
        <v>24473</v>
      </c>
    </row>
    <row r="14" spans="1:5" x14ac:dyDescent="0.35">
      <c r="A14" t="s">
        <v>4652</v>
      </c>
      <c r="B14">
        <v>1967</v>
      </c>
      <c r="C14" t="s">
        <v>4646</v>
      </c>
      <c r="D14">
        <v>0</v>
      </c>
      <c r="E14" s="6">
        <v>24473</v>
      </c>
    </row>
    <row r="15" spans="1:5" x14ac:dyDescent="0.35">
      <c r="A15" t="s">
        <v>4652</v>
      </c>
      <c r="B15">
        <v>1967</v>
      </c>
      <c r="C15" t="s">
        <v>4654</v>
      </c>
      <c r="D15">
        <v>0</v>
      </c>
      <c r="E15" s="6">
        <v>24473</v>
      </c>
    </row>
    <row r="16" spans="1:5" x14ac:dyDescent="0.35">
      <c r="A16" t="s">
        <v>4652</v>
      </c>
      <c r="B16">
        <v>1967</v>
      </c>
      <c r="C16" t="s">
        <v>4655</v>
      </c>
      <c r="D16">
        <v>19.986570742648102</v>
      </c>
      <c r="E16" s="6">
        <v>24473</v>
      </c>
    </row>
    <row r="17" spans="1:5" x14ac:dyDescent="0.35">
      <c r="A17" t="s">
        <v>4652</v>
      </c>
      <c r="B17">
        <v>1968</v>
      </c>
      <c r="C17" t="s">
        <v>4653</v>
      </c>
      <c r="D17">
        <v>9330.6227039999994</v>
      </c>
      <c r="E17" s="6">
        <v>24838</v>
      </c>
    </row>
    <row r="18" spans="1:5" x14ac:dyDescent="0.35">
      <c r="A18" t="s">
        <v>4652</v>
      </c>
      <c r="B18">
        <v>1968</v>
      </c>
      <c r="C18" t="s">
        <v>13</v>
      </c>
      <c r="D18">
        <v>1059.0628600114501</v>
      </c>
      <c r="E18" s="6">
        <v>24838</v>
      </c>
    </row>
    <row r="19" spans="1:5" x14ac:dyDescent="0.35">
      <c r="A19" t="s">
        <v>4652</v>
      </c>
      <c r="B19">
        <v>1968</v>
      </c>
      <c r="C19" t="s">
        <v>4646</v>
      </c>
      <c r="D19">
        <v>0</v>
      </c>
      <c r="E19" s="6">
        <v>24838</v>
      </c>
    </row>
    <row r="20" spans="1:5" x14ac:dyDescent="0.35">
      <c r="A20" t="s">
        <v>4652</v>
      </c>
      <c r="B20">
        <v>1968</v>
      </c>
      <c r="C20" t="s">
        <v>4654</v>
      </c>
      <c r="D20">
        <v>0</v>
      </c>
      <c r="E20" s="6">
        <v>24838</v>
      </c>
    </row>
    <row r="21" spans="1:5" x14ac:dyDescent="0.35">
      <c r="A21" t="s">
        <v>4652</v>
      </c>
      <c r="B21">
        <v>1968</v>
      </c>
      <c r="C21" t="s">
        <v>4655</v>
      </c>
      <c r="D21">
        <v>22.120045096176099</v>
      </c>
      <c r="E21" s="6">
        <v>24838</v>
      </c>
    </row>
    <row r="22" spans="1:5" x14ac:dyDescent="0.35">
      <c r="A22" t="s">
        <v>4652</v>
      </c>
      <c r="B22">
        <v>1969</v>
      </c>
      <c r="C22" t="s">
        <v>4653</v>
      </c>
      <c r="D22">
        <v>9387.3610649999991</v>
      </c>
      <c r="E22" s="6">
        <v>25204</v>
      </c>
    </row>
    <row r="23" spans="1:5" x14ac:dyDescent="0.35">
      <c r="A23" t="s">
        <v>4652</v>
      </c>
      <c r="B23">
        <v>1969</v>
      </c>
      <c r="C23" t="s">
        <v>13</v>
      </c>
      <c r="D23">
        <v>1122.44252576238</v>
      </c>
      <c r="E23" s="6">
        <v>25204</v>
      </c>
    </row>
    <row r="24" spans="1:5" x14ac:dyDescent="0.35">
      <c r="A24" t="s">
        <v>4652</v>
      </c>
      <c r="B24">
        <v>1969</v>
      </c>
      <c r="C24" t="s">
        <v>4646</v>
      </c>
      <c r="D24">
        <v>0</v>
      </c>
      <c r="E24" s="6">
        <v>25204</v>
      </c>
    </row>
    <row r="25" spans="1:5" x14ac:dyDescent="0.35">
      <c r="A25" t="s">
        <v>4652</v>
      </c>
      <c r="B25">
        <v>1969</v>
      </c>
      <c r="C25" t="s">
        <v>4654</v>
      </c>
      <c r="D25">
        <v>0</v>
      </c>
      <c r="E25" s="6">
        <v>25204</v>
      </c>
    </row>
    <row r="26" spans="1:5" x14ac:dyDescent="0.35">
      <c r="A26" t="s">
        <v>4652</v>
      </c>
      <c r="B26">
        <v>1969</v>
      </c>
      <c r="C26" t="s">
        <v>4655</v>
      </c>
      <c r="D26">
        <v>23.257964376537299</v>
      </c>
      <c r="E26" s="6">
        <v>25204</v>
      </c>
    </row>
    <row r="27" spans="1:5" x14ac:dyDescent="0.35">
      <c r="A27" t="s">
        <v>4652</v>
      </c>
      <c r="B27">
        <v>1970</v>
      </c>
      <c r="C27" t="s">
        <v>4653</v>
      </c>
      <c r="D27">
        <v>9444.4444440000007</v>
      </c>
      <c r="E27" s="6">
        <v>25569</v>
      </c>
    </row>
    <row r="28" spans="1:5" x14ac:dyDescent="0.35">
      <c r="A28" t="s">
        <v>4652</v>
      </c>
      <c r="B28">
        <v>1970</v>
      </c>
      <c r="C28" t="s">
        <v>13</v>
      </c>
      <c r="D28">
        <v>1174.5603475968901</v>
      </c>
      <c r="E28" s="6">
        <v>25569</v>
      </c>
    </row>
    <row r="29" spans="1:5" x14ac:dyDescent="0.35">
      <c r="A29" t="s">
        <v>4652</v>
      </c>
      <c r="B29">
        <v>1970</v>
      </c>
      <c r="C29" t="s">
        <v>4646</v>
      </c>
      <c r="D29">
        <v>0</v>
      </c>
      <c r="E29" s="6">
        <v>25569</v>
      </c>
    </row>
    <row r="30" spans="1:5" x14ac:dyDescent="0.35">
      <c r="A30" t="s">
        <v>4652</v>
      </c>
      <c r="B30">
        <v>1970</v>
      </c>
      <c r="C30" t="s">
        <v>4654</v>
      </c>
      <c r="D30">
        <v>0</v>
      </c>
      <c r="E30" s="6">
        <v>25569</v>
      </c>
    </row>
    <row r="31" spans="1:5" x14ac:dyDescent="0.35">
      <c r="A31" t="s">
        <v>4652</v>
      </c>
      <c r="B31">
        <v>1970</v>
      </c>
      <c r="C31" t="s">
        <v>4655</v>
      </c>
      <c r="D31">
        <v>25.693195986508702</v>
      </c>
      <c r="E31" s="6">
        <v>25569</v>
      </c>
    </row>
    <row r="32" spans="1:5" x14ac:dyDescent="0.35">
      <c r="A32" t="s">
        <v>4652</v>
      </c>
      <c r="B32">
        <v>1971</v>
      </c>
      <c r="C32" t="s">
        <v>4653</v>
      </c>
      <c r="D32">
        <v>9498.5819640000009</v>
      </c>
      <c r="E32" s="6">
        <v>25934</v>
      </c>
    </row>
    <row r="33" spans="1:5" x14ac:dyDescent="0.35">
      <c r="A33" t="s">
        <v>4652</v>
      </c>
      <c r="B33">
        <v>1971</v>
      </c>
      <c r="C33" t="s">
        <v>13</v>
      </c>
      <c r="D33">
        <v>1221.6327300969399</v>
      </c>
      <c r="E33" s="6">
        <v>25934</v>
      </c>
    </row>
    <row r="34" spans="1:5" x14ac:dyDescent="0.35">
      <c r="A34" t="s">
        <v>4652</v>
      </c>
      <c r="B34">
        <v>1971</v>
      </c>
      <c r="C34" t="s">
        <v>4646</v>
      </c>
      <c r="D34">
        <v>0</v>
      </c>
      <c r="E34" s="6">
        <v>25934</v>
      </c>
    </row>
    <row r="35" spans="1:5" x14ac:dyDescent="0.35">
      <c r="A35" t="s">
        <v>4652</v>
      </c>
      <c r="B35">
        <v>1971</v>
      </c>
      <c r="C35" t="s">
        <v>4654</v>
      </c>
      <c r="D35">
        <v>0</v>
      </c>
      <c r="E35" s="6">
        <v>25934</v>
      </c>
    </row>
    <row r="36" spans="1:5" x14ac:dyDescent="0.35">
      <c r="A36" t="s">
        <v>4652</v>
      </c>
      <c r="B36">
        <v>1971</v>
      </c>
      <c r="C36" t="s">
        <v>4655</v>
      </c>
      <c r="D36">
        <v>27.879168463284099</v>
      </c>
      <c r="E36" s="6">
        <v>25934</v>
      </c>
    </row>
    <row r="37" spans="1:5" x14ac:dyDescent="0.35">
      <c r="A37" t="s">
        <v>4652</v>
      </c>
      <c r="B37">
        <v>1972</v>
      </c>
      <c r="C37" t="s">
        <v>4653</v>
      </c>
      <c r="D37">
        <v>9553.0298110000003</v>
      </c>
      <c r="E37" s="6">
        <v>26299</v>
      </c>
    </row>
    <row r="38" spans="1:5" x14ac:dyDescent="0.35">
      <c r="A38" t="s">
        <v>4652</v>
      </c>
      <c r="B38">
        <v>1972</v>
      </c>
      <c r="C38" t="s">
        <v>13</v>
      </c>
      <c r="D38">
        <v>1276.76639592219</v>
      </c>
      <c r="E38" s="6">
        <v>26299</v>
      </c>
    </row>
    <row r="39" spans="1:5" x14ac:dyDescent="0.35">
      <c r="A39" t="s">
        <v>4652</v>
      </c>
      <c r="B39">
        <v>1972</v>
      </c>
      <c r="C39" t="s">
        <v>4646</v>
      </c>
      <c r="D39">
        <v>0</v>
      </c>
      <c r="E39" s="6">
        <v>26299</v>
      </c>
    </row>
    <row r="40" spans="1:5" x14ac:dyDescent="0.35">
      <c r="A40" t="s">
        <v>4652</v>
      </c>
      <c r="B40">
        <v>1972</v>
      </c>
      <c r="C40" t="s">
        <v>4654</v>
      </c>
      <c r="D40">
        <v>0</v>
      </c>
      <c r="E40" s="6">
        <v>26299</v>
      </c>
    </row>
    <row r="41" spans="1:5" x14ac:dyDescent="0.35">
      <c r="A41" t="s">
        <v>4652</v>
      </c>
      <c r="B41">
        <v>1972</v>
      </c>
      <c r="C41" t="s">
        <v>4655</v>
      </c>
      <c r="D41">
        <v>29.8771008197199</v>
      </c>
      <c r="E41" s="6">
        <v>26299</v>
      </c>
    </row>
    <row r="42" spans="1:5" x14ac:dyDescent="0.35">
      <c r="A42" t="s">
        <v>4652</v>
      </c>
      <c r="B42">
        <v>1973</v>
      </c>
      <c r="C42" t="s">
        <v>4653</v>
      </c>
      <c r="D42">
        <v>9607.7897649999995</v>
      </c>
      <c r="E42" s="6">
        <v>26665</v>
      </c>
    </row>
    <row r="43" spans="1:5" x14ac:dyDescent="0.35">
      <c r="A43" t="s">
        <v>4652</v>
      </c>
      <c r="B43">
        <v>1973</v>
      </c>
      <c r="C43" t="s">
        <v>13</v>
      </c>
      <c r="D43">
        <v>1292.75225066185</v>
      </c>
      <c r="E43" s="6">
        <v>26665</v>
      </c>
    </row>
    <row r="44" spans="1:5" x14ac:dyDescent="0.35">
      <c r="A44" t="s">
        <v>4652</v>
      </c>
      <c r="B44">
        <v>1973</v>
      </c>
      <c r="C44" t="s">
        <v>4646</v>
      </c>
      <c r="D44">
        <v>0</v>
      </c>
      <c r="E44" s="6">
        <v>26665</v>
      </c>
    </row>
    <row r="45" spans="1:5" x14ac:dyDescent="0.35">
      <c r="A45" t="s">
        <v>4652</v>
      </c>
      <c r="B45">
        <v>1973</v>
      </c>
      <c r="C45" t="s">
        <v>4654</v>
      </c>
      <c r="D45">
        <v>0</v>
      </c>
      <c r="E45" s="6">
        <v>26665</v>
      </c>
    </row>
    <row r="46" spans="1:5" x14ac:dyDescent="0.35">
      <c r="A46" t="s">
        <v>4652</v>
      </c>
      <c r="B46">
        <v>1973</v>
      </c>
      <c r="C46" t="s">
        <v>4655</v>
      </c>
      <c r="D46">
        <v>32.084923820256797</v>
      </c>
      <c r="E46" s="6">
        <v>26665</v>
      </c>
    </row>
    <row r="47" spans="1:5" x14ac:dyDescent="0.35">
      <c r="A47" t="s">
        <v>4652</v>
      </c>
      <c r="B47">
        <v>1974</v>
      </c>
      <c r="C47" t="s">
        <v>4653</v>
      </c>
      <c r="D47">
        <v>9662.8636139999999</v>
      </c>
      <c r="E47" s="6">
        <v>27030</v>
      </c>
    </row>
    <row r="48" spans="1:5" x14ac:dyDescent="0.35">
      <c r="A48" t="s">
        <v>4652</v>
      </c>
      <c r="B48">
        <v>1974</v>
      </c>
      <c r="C48" t="s">
        <v>13</v>
      </c>
      <c r="D48">
        <v>1419.0467206745</v>
      </c>
      <c r="E48" s="6">
        <v>27030</v>
      </c>
    </row>
    <row r="49" spans="1:5" x14ac:dyDescent="0.35">
      <c r="A49" t="s">
        <v>4652</v>
      </c>
      <c r="B49">
        <v>1974</v>
      </c>
      <c r="C49" t="s">
        <v>4646</v>
      </c>
      <c r="D49">
        <v>0</v>
      </c>
      <c r="E49" s="6">
        <v>27030</v>
      </c>
    </row>
    <row r="50" spans="1:5" x14ac:dyDescent="0.35">
      <c r="A50" t="s">
        <v>4652</v>
      </c>
      <c r="B50">
        <v>1974</v>
      </c>
      <c r="C50" t="s">
        <v>4654</v>
      </c>
      <c r="D50">
        <v>0</v>
      </c>
      <c r="E50" s="6">
        <v>27030</v>
      </c>
    </row>
    <row r="51" spans="1:5" x14ac:dyDescent="0.35">
      <c r="A51" t="s">
        <v>4652</v>
      </c>
      <c r="B51">
        <v>1974</v>
      </c>
      <c r="C51" t="s">
        <v>4655</v>
      </c>
      <c r="D51">
        <v>33.958813582513201</v>
      </c>
      <c r="E51" s="6">
        <v>27030</v>
      </c>
    </row>
    <row r="52" spans="1:5" x14ac:dyDescent="0.35">
      <c r="A52" t="s">
        <v>4652</v>
      </c>
      <c r="B52">
        <v>1975</v>
      </c>
      <c r="C52" t="s">
        <v>4653</v>
      </c>
      <c r="D52">
        <v>9718.2531579999995</v>
      </c>
      <c r="E52" s="6">
        <v>27395</v>
      </c>
    </row>
    <row r="53" spans="1:5" x14ac:dyDescent="0.35">
      <c r="A53" t="s">
        <v>4652</v>
      </c>
      <c r="B53">
        <v>1975</v>
      </c>
      <c r="C53" t="s">
        <v>13</v>
      </c>
      <c r="D53">
        <v>1440.45190301139</v>
      </c>
      <c r="E53" s="6">
        <v>27395</v>
      </c>
    </row>
    <row r="54" spans="1:5" x14ac:dyDescent="0.35">
      <c r="A54" t="s">
        <v>4652</v>
      </c>
      <c r="B54">
        <v>1975</v>
      </c>
      <c r="C54" t="s">
        <v>4646</v>
      </c>
      <c r="D54">
        <v>0</v>
      </c>
      <c r="E54" s="6">
        <v>27395</v>
      </c>
    </row>
    <row r="55" spans="1:5" x14ac:dyDescent="0.35">
      <c r="A55" t="s">
        <v>4652</v>
      </c>
      <c r="B55">
        <v>1975</v>
      </c>
      <c r="C55" t="s">
        <v>4654</v>
      </c>
      <c r="D55">
        <v>0</v>
      </c>
      <c r="E55" s="6">
        <v>27395</v>
      </c>
    </row>
    <row r="56" spans="1:5" x14ac:dyDescent="0.35">
      <c r="A56" t="s">
        <v>4652</v>
      </c>
      <c r="B56">
        <v>1975</v>
      </c>
      <c r="C56" t="s">
        <v>4655</v>
      </c>
      <c r="D56">
        <v>34.483678627632003</v>
      </c>
      <c r="E56" s="6">
        <v>27395</v>
      </c>
    </row>
    <row r="57" spans="1:5" x14ac:dyDescent="0.35">
      <c r="A57" t="s">
        <v>4652</v>
      </c>
      <c r="B57">
        <v>1976</v>
      </c>
      <c r="C57" t="s">
        <v>4653</v>
      </c>
      <c r="D57">
        <v>9773.9602059999997</v>
      </c>
      <c r="E57" s="6">
        <v>27760</v>
      </c>
    </row>
    <row r="58" spans="1:5" x14ac:dyDescent="0.35">
      <c r="A58" t="s">
        <v>4652</v>
      </c>
      <c r="B58">
        <v>1976</v>
      </c>
      <c r="C58" t="s">
        <v>13</v>
      </c>
      <c r="D58">
        <v>1435.2283353749301</v>
      </c>
      <c r="E58" s="6">
        <v>27760</v>
      </c>
    </row>
    <row r="59" spans="1:5" x14ac:dyDescent="0.35">
      <c r="A59" t="s">
        <v>4652</v>
      </c>
      <c r="B59">
        <v>1976</v>
      </c>
      <c r="C59" t="s">
        <v>4646</v>
      </c>
      <c r="D59">
        <v>0</v>
      </c>
      <c r="E59" s="6">
        <v>27760</v>
      </c>
    </row>
    <row r="60" spans="1:5" x14ac:dyDescent="0.35">
      <c r="A60" t="s">
        <v>4652</v>
      </c>
      <c r="B60">
        <v>1976</v>
      </c>
      <c r="C60" t="s">
        <v>4654</v>
      </c>
      <c r="D60">
        <v>0</v>
      </c>
      <c r="E60" s="6">
        <v>27760</v>
      </c>
    </row>
    <row r="61" spans="1:5" x14ac:dyDescent="0.35">
      <c r="A61" t="s">
        <v>4652</v>
      </c>
      <c r="B61">
        <v>1976</v>
      </c>
      <c r="C61" t="s">
        <v>4655</v>
      </c>
      <c r="D61">
        <v>38.4609558693464</v>
      </c>
      <c r="E61" s="6">
        <v>27760</v>
      </c>
    </row>
    <row r="62" spans="1:5" x14ac:dyDescent="0.35">
      <c r="A62" t="s">
        <v>4652</v>
      </c>
      <c r="B62">
        <v>1977</v>
      </c>
      <c r="C62" t="s">
        <v>4653</v>
      </c>
      <c r="D62">
        <v>9829.9865790000003</v>
      </c>
      <c r="E62" s="6">
        <v>28126</v>
      </c>
    </row>
    <row r="63" spans="1:5" x14ac:dyDescent="0.35">
      <c r="A63" t="s">
        <v>4652</v>
      </c>
      <c r="B63">
        <v>1977</v>
      </c>
      <c r="C63" t="s">
        <v>13</v>
      </c>
      <c r="D63">
        <v>1472.5592631167999</v>
      </c>
      <c r="E63" s="6">
        <v>28126</v>
      </c>
    </row>
    <row r="64" spans="1:5" x14ac:dyDescent="0.35">
      <c r="A64" t="s">
        <v>4652</v>
      </c>
      <c r="B64">
        <v>1977</v>
      </c>
      <c r="C64" t="s">
        <v>4646</v>
      </c>
      <c r="D64">
        <v>0</v>
      </c>
      <c r="E64" s="6">
        <v>28126</v>
      </c>
    </row>
    <row r="65" spans="1:5" x14ac:dyDescent="0.35">
      <c r="A65" t="s">
        <v>4652</v>
      </c>
      <c r="B65">
        <v>1977</v>
      </c>
      <c r="C65" t="s">
        <v>4654</v>
      </c>
      <c r="D65">
        <v>0</v>
      </c>
      <c r="E65" s="6">
        <v>28126</v>
      </c>
    </row>
    <row r="66" spans="1:5" x14ac:dyDescent="0.35">
      <c r="A66" t="s">
        <v>4652</v>
      </c>
      <c r="B66">
        <v>1977</v>
      </c>
      <c r="C66" t="s">
        <v>4655</v>
      </c>
      <c r="D66">
        <v>40.562557227460303</v>
      </c>
      <c r="E66" s="6">
        <v>28126</v>
      </c>
    </row>
    <row r="67" spans="1:5" x14ac:dyDescent="0.35">
      <c r="A67" t="s">
        <v>4652</v>
      </c>
      <c r="B67">
        <v>1978</v>
      </c>
      <c r="C67" t="s">
        <v>4653</v>
      </c>
      <c r="D67">
        <v>9886.3341060000002</v>
      </c>
      <c r="E67" s="6">
        <v>28491</v>
      </c>
    </row>
    <row r="68" spans="1:5" x14ac:dyDescent="0.35">
      <c r="A68" t="s">
        <v>4652</v>
      </c>
      <c r="B68">
        <v>1978</v>
      </c>
      <c r="C68" t="s">
        <v>13</v>
      </c>
      <c r="D68">
        <v>1588.7045022401101</v>
      </c>
      <c r="E68" s="6">
        <v>28491</v>
      </c>
    </row>
    <row r="69" spans="1:5" x14ac:dyDescent="0.35">
      <c r="A69" t="s">
        <v>4652</v>
      </c>
      <c r="B69">
        <v>1978</v>
      </c>
      <c r="C69" t="s">
        <v>4646</v>
      </c>
      <c r="D69">
        <v>0</v>
      </c>
      <c r="E69" s="6">
        <v>28491</v>
      </c>
    </row>
    <row r="70" spans="1:5" x14ac:dyDescent="0.35">
      <c r="A70" t="s">
        <v>4652</v>
      </c>
      <c r="B70">
        <v>1978</v>
      </c>
      <c r="C70" t="s">
        <v>4654</v>
      </c>
      <c r="D70">
        <v>3.0000000000000001E-3</v>
      </c>
      <c r="E70" s="6">
        <v>28491</v>
      </c>
    </row>
    <row r="71" spans="1:5" x14ac:dyDescent="0.35">
      <c r="A71" t="s">
        <v>4652</v>
      </c>
      <c r="B71">
        <v>1978</v>
      </c>
      <c r="C71" t="s">
        <v>4655</v>
      </c>
      <c r="D71">
        <v>42.967477840818802</v>
      </c>
      <c r="E71" s="6">
        <v>28491</v>
      </c>
    </row>
    <row r="72" spans="1:5" x14ac:dyDescent="0.35">
      <c r="A72" t="s">
        <v>4652</v>
      </c>
      <c r="B72">
        <v>1979</v>
      </c>
      <c r="C72" t="s">
        <v>4653</v>
      </c>
      <c r="D72">
        <v>9943.0046299999995</v>
      </c>
      <c r="E72" s="6">
        <v>28856</v>
      </c>
    </row>
    <row r="73" spans="1:5" x14ac:dyDescent="0.35">
      <c r="A73" t="s">
        <v>4652</v>
      </c>
      <c r="B73">
        <v>1979</v>
      </c>
      <c r="C73" t="s">
        <v>13</v>
      </c>
      <c r="D73">
        <v>1667.5846706987199</v>
      </c>
      <c r="E73" s="6">
        <v>28856</v>
      </c>
    </row>
    <row r="74" spans="1:5" x14ac:dyDescent="0.35">
      <c r="A74" t="s">
        <v>4652</v>
      </c>
      <c r="B74">
        <v>1979</v>
      </c>
      <c r="C74" t="s">
        <v>4646</v>
      </c>
      <c r="D74">
        <v>0</v>
      </c>
      <c r="E74" s="6">
        <v>28856</v>
      </c>
    </row>
    <row r="75" spans="1:5" x14ac:dyDescent="0.35">
      <c r="A75" t="s">
        <v>4652</v>
      </c>
      <c r="B75">
        <v>1979</v>
      </c>
      <c r="C75" t="s">
        <v>4654</v>
      </c>
      <c r="D75">
        <v>6.0000000000000001E-3</v>
      </c>
      <c r="E75" s="6">
        <v>28856</v>
      </c>
    </row>
    <row r="76" spans="1:5" x14ac:dyDescent="0.35">
      <c r="A76" t="s">
        <v>4652</v>
      </c>
      <c r="B76">
        <v>1979</v>
      </c>
      <c r="C76" t="s">
        <v>4655</v>
      </c>
      <c r="D76">
        <v>46.169328818745001</v>
      </c>
      <c r="E76" s="6">
        <v>28856</v>
      </c>
    </row>
    <row r="77" spans="1:5" x14ac:dyDescent="0.35">
      <c r="A77" t="s">
        <v>4652</v>
      </c>
      <c r="B77">
        <v>1980</v>
      </c>
      <c r="C77" t="s">
        <v>4653</v>
      </c>
      <c r="D77">
        <v>10000</v>
      </c>
      <c r="E77" s="6">
        <v>29221</v>
      </c>
    </row>
    <row r="78" spans="1:5" x14ac:dyDescent="0.35">
      <c r="A78" t="s">
        <v>4652</v>
      </c>
      <c r="B78">
        <v>1980</v>
      </c>
      <c r="C78" t="s">
        <v>13</v>
      </c>
      <c r="D78">
        <v>1698.6094429558</v>
      </c>
      <c r="E78" s="6">
        <v>29221</v>
      </c>
    </row>
    <row r="79" spans="1:5" x14ac:dyDescent="0.35">
      <c r="A79" t="s">
        <v>4652</v>
      </c>
      <c r="B79">
        <v>1980</v>
      </c>
      <c r="C79" t="s">
        <v>4646</v>
      </c>
      <c r="D79">
        <v>0</v>
      </c>
      <c r="E79" s="6">
        <v>29221</v>
      </c>
    </row>
    <row r="80" spans="1:5" x14ac:dyDescent="0.35">
      <c r="A80" t="s">
        <v>4652</v>
      </c>
      <c r="B80">
        <v>1980</v>
      </c>
      <c r="C80" t="s">
        <v>4654</v>
      </c>
      <c r="D80">
        <v>1.0500000000000001E-2</v>
      </c>
      <c r="E80" s="6">
        <v>29221</v>
      </c>
    </row>
    <row r="81" spans="1:5" x14ac:dyDescent="0.35">
      <c r="A81" t="s">
        <v>4652</v>
      </c>
      <c r="B81">
        <v>1980</v>
      </c>
      <c r="C81" t="s">
        <v>4655</v>
      </c>
      <c r="D81">
        <v>49.385363849620298</v>
      </c>
      <c r="E81" s="6">
        <v>29221</v>
      </c>
    </row>
    <row r="82" spans="1:5" x14ac:dyDescent="0.35">
      <c r="A82" t="s">
        <v>4652</v>
      </c>
      <c r="B82">
        <v>1981</v>
      </c>
      <c r="C82" t="s">
        <v>4653</v>
      </c>
      <c r="D82">
        <v>10105.917509999999</v>
      </c>
      <c r="E82" s="6">
        <v>29587</v>
      </c>
    </row>
    <row r="83" spans="1:5" x14ac:dyDescent="0.35">
      <c r="A83" t="s">
        <v>4652</v>
      </c>
      <c r="B83">
        <v>1981</v>
      </c>
      <c r="C83" t="s">
        <v>13</v>
      </c>
      <c r="D83">
        <v>1725.23274579132</v>
      </c>
      <c r="E83" s="6">
        <v>29587</v>
      </c>
    </row>
    <row r="84" spans="1:5" x14ac:dyDescent="0.35">
      <c r="A84" t="s">
        <v>4652</v>
      </c>
      <c r="B84">
        <v>1981</v>
      </c>
      <c r="C84" t="s">
        <v>4646</v>
      </c>
      <c r="D84">
        <v>0</v>
      </c>
      <c r="E84" s="6">
        <v>29587</v>
      </c>
    </row>
    <row r="85" spans="1:5" x14ac:dyDescent="0.35">
      <c r="A85" t="s">
        <v>4652</v>
      </c>
      <c r="B85">
        <v>1981</v>
      </c>
      <c r="C85" t="s">
        <v>4654</v>
      </c>
      <c r="D85">
        <v>1.0500000000000001E-2</v>
      </c>
      <c r="E85" s="6">
        <v>29587</v>
      </c>
    </row>
    <row r="86" spans="1:5" x14ac:dyDescent="0.35">
      <c r="A86" t="s">
        <v>4652</v>
      </c>
      <c r="B86">
        <v>1981</v>
      </c>
      <c r="C86" t="s">
        <v>4655</v>
      </c>
      <c r="D86">
        <v>53.154542483501402</v>
      </c>
      <c r="E86" s="6">
        <v>29587</v>
      </c>
    </row>
    <row r="87" spans="1:5" x14ac:dyDescent="0.35">
      <c r="A87" t="s">
        <v>4652</v>
      </c>
      <c r="B87">
        <v>1982</v>
      </c>
      <c r="C87" t="s">
        <v>4653</v>
      </c>
      <c r="D87">
        <v>10212.95688</v>
      </c>
      <c r="E87" s="6">
        <v>29952</v>
      </c>
    </row>
    <row r="88" spans="1:5" x14ac:dyDescent="0.35">
      <c r="A88" t="s">
        <v>4652</v>
      </c>
      <c r="B88">
        <v>1982</v>
      </c>
      <c r="C88" t="s">
        <v>13</v>
      </c>
      <c r="D88">
        <v>1796.8831715390399</v>
      </c>
      <c r="E88" s="6">
        <v>29952</v>
      </c>
    </row>
    <row r="89" spans="1:5" x14ac:dyDescent="0.35">
      <c r="A89" t="s">
        <v>4652</v>
      </c>
      <c r="B89">
        <v>1982</v>
      </c>
      <c r="C89" t="s">
        <v>4646</v>
      </c>
      <c r="D89">
        <v>0</v>
      </c>
      <c r="E89" s="6">
        <v>29952</v>
      </c>
    </row>
    <row r="90" spans="1:5" x14ac:dyDescent="0.35">
      <c r="A90" t="s">
        <v>4652</v>
      </c>
      <c r="B90">
        <v>1982</v>
      </c>
      <c r="C90" t="s">
        <v>4654</v>
      </c>
      <c r="D90">
        <v>1.8499999999999999E-2</v>
      </c>
      <c r="E90" s="6">
        <v>29952</v>
      </c>
    </row>
    <row r="91" spans="1:5" x14ac:dyDescent="0.35">
      <c r="A91" t="s">
        <v>4652</v>
      </c>
      <c r="B91">
        <v>1982</v>
      </c>
      <c r="C91" t="s">
        <v>4655</v>
      </c>
      <c r="D91">
        <v>61.3705564161098</v>
      </c>
      <c r="E91" s="6">
        <v>29952</v>
      </c>
    </row>
    <row r="92" spans="1:5" x14ac:dyDescent="0.35">
      <c r="A92" t="s">
        <v>4652</v>
      </c>
      <c r="B92">
        <v>1983</v>
      </c>
      <c r="C92" t="s">
        <v>4653</v>
      </c>
      <c r="D92">
        <v>10321.12997</v>
      </c>
      <c r="E92" s="6">
        <v>30317</v>
      </c>
    </row>
    <row r="93" spans="1:5" x14ac:dyDescent="0.35">
      <c r="A93" t="s">
        <v>4652</v>
      </c>
      <c r="B93">
        <v>1983</v>
      </c>
      <c r="C93" t="s">
        <v>13</v>
      </c>
      <c r="D93">
        <v>1879.26897807464</v>
      </c>
      <c r="E93" s="6">
        <v>30317</v>
      </c>
    </row>
    <row r="94" spans="1:5" x14ac:dyDescent="0.35">
      <c r="A94" t="s">
        <v>4652</v>
      </c>
      <c r="B94">
        <v>1983</v>
      </c>
      <c r="C94" t="s">
        <v>4646</v>
      </c>
      <c r="D94">
        <v>3.0000000000000001E-3</v>
      </c>
      <c r="E94" s="6">
        <v>30317</v>
      </c>
    </row>
    <row r="95" spans="1:5" x14ac:dyDescent="0.35">
      <c r="A95" t="s">
        <v>4652</v>
      </c>
      <c r="B95">
        <v>1983</v>
      </c>
      <c r="C95" t="s">
        <v>4654</v>
      </c>
      <c r="D95">
        <v>3.2794949494949502E-2</v>
      </c>
      <c r="E95" s="6">
        <v>30317</v>
      </c>
    </row>
    <row r="96" spans="1:5" x14ac:dyDescent="0.35">
      <c r="A96" t="s">
        <v>4652</v>
      </c>
      <c r="B96">
        <v>1983</v>
      </c>
      <c r="C96" t="s">
        <v>4655</v>
      </c>
      <c r="D96">
        <v>68.017932737438201</v>
      </c>
      <c r="E96" s="6">
        <v>30317</v>
      </c>
    </row>
    <row r="97" spans="1:5" x14ac:dyDescent="0.35">
      <c r="A97" t="s">
        <v>4652</v>
      </c>
      <c r="B97">
        <v>1984</v>
      </c>
      <c r="C97" t="s">
        <v>4653</v>
      </c>
      <c r="D97">
        <v>10430.44881</v>
      </c>
      <c r="E97" s="6">
        <v>30682</v>
      </c>
    </row>
    <row r="98" spans="1:5" x14ac:dyDescent="0.35">
      <c r="A98" t="s">
        <v>4652</v>
      </c>
      <c r="B98">
        <v>1984</v>
      </c>
      <c r="C98" t="s">
        <v>13</v>
      </c>
      <c r="D98">
        <v>1941.0591836147601</v>
      </c>
      <c r="E98" s="6">
        <v>30682</v>
      </c>
    </row>
    <row r="99" spans="1:5" x14ac:dyDescent="0.35">
      <c r="A99" t="s">
        <v>4652</v>
      </c>
      <c r="B99">
        <v>1984</v>
      </c>
      <c r="C99" t="s">
        <v>4646</v>
      </c>
      <c r="D99">
        <v>6.3111111111110998E-3</v>
      </c>
      <c r="E99" s="6">
        <v>30682</v>
      </c>
    </row>
    <row r="100" spans="1:5" x14ac:dyDescent="0.35">
      <c r="A100" t="s">
        <v>4652</v>
      </c>
      <c r="B100">
        <v>1984</v>
      </c>
      <c r="C100" t="s">
        <v>4654</v>
      </c>
      <c r="D100">
        <v>4.47555555555555E-2</v>
      </c>
      <c r="E100" s="6">
        <v>30682</v>
      </c>
    </row>
    <row r="101" spans="1:5" x14ac:dyDescent="0.35">
      <c r="A101" t="s">
        <v>4652</v>
      </c>
      <c r="B101">
        <v>1984</v>
      </c>
      <c r="C101" t="s">
        <v>4655</v>
      </c>
      <c r="D101">
        <v>76.009218306676004</v>
      </c>
      <c r="E101" s="6">
        <v>30682</v>
      </c>
    </row>
    <row r="102" spans="1:5" x14ac:dyDescent="0.35">
      <c r="A102" t="s">
        <v>4652</v>
      </c>
      <c r="B102">
        <v>1985</v>
      </c>
      <c r="C102" t="s">
        <v>4653</v>
      </c>
      <c r="D102">
        <v>10540.92553</v>
      </c>
      <c r="E102" s="6">
        <v>31048</v>
      </c>
    </row>
    <row r="103" spans="1:5" x14ac:dyDescent="0.35">
      <c r="A103" t="s">
        <v>4652</v>
      </c>
      <c r="B103">
        <v>1985</v>
      </c>
      <c r="C103" t="s">
        <v>13</v>
      </c>
      <c r="D103">
        <v>1979.58977330018</v>
      </c>
      <c r="E103" s="6">
        <v>31048</v>
      </c>
    </row>
    <row r="104" spans="1:5" x14ac:dyDescent="0.35">
      <c r="A104" t="s">
        <v>4652</v>
      </c>
      <c r="B104">
        <v>1985</v>
      </c>
      <c r="C104" t="s">
        <v>4646</v>
      </c>
      <c r="D104">
        <v>1.1747474747474699E-2</v>
      </c>
      <c r="E104" s="6">
        <v>31048</v>
      </c>
    </row>
    <row r="105" spans="1:5" x14ac:dyDescent="0.35">
      <c r="A105" t="s">
        <v>4652</v>
      </c>
      <c r="B105">
        <v>1985</v>
      </c>
      <c r="C105" t="s">
        <v>4654</v>
      </c>
      <c r="D105">
        <v>6.4220202020201997E-2</v>
      </c>
      <c r="E105" s="6">
        <v>31048</v>
      </c>
    </row>
    <row r="106" spans="1:5" x14ac:dyDescent="0.35">
      <c r="A106" t="s">
        <v>4652</v>
      </c>
      <c r="B106">
        <v>1985</v>
      </c>
      <c r="C106" t="s">
        <v>4655</v>
      </c>
      <c r="D106">
        <v>77.792231179976</v>
      </c>
      <c r="E106" s="6">
        <v>31048</v>
      </c>
    </row>
    <row r="107" spans="1:5" x14ac:dyDescent="0.35">
      <c r="A107" t="s">
        <v>4652</v>
      </c>
      <c r="B107">
        <v>1986</v>
      </c>
      <c r="C107" t="s">
        <v>4653</v>
      </c>
      <c r="D107">
        <v>10652.572389999999</v>
      </c>
      <c r="E107" s="6">
        <v>31413</v>
      </c>
    </row>
    <row r="108" spans="1:5" x14ac:dyDescent="0.35">
      <c r="A108" t="s">
        <v>4652</v>
      </c>
      <c r="B108">
        <v>1986</v>
      </c>
      <c r="C108" t="s">
        <v>13</v>
      </c>
      <c r="D108">
        <v>2006.7114039892001</v>
      </c>
      <c r="E108" s="6">
        <v>31413</v>
      </c>
    </row>
    <row r="109" spans="1:5" x14ac:dyDescent="0.35">
      <c r="A109" t="s">
        <v>4652</v>
      </c>
      <c r="B109">
        <v>1986</v>
      </c>
      <c r="C109" t="s">
        <v>4646</v>
      </c>
      <c r="D109">
        <v>1.51838383838384E-2</v>
      </c>
      <c r="E109" s="6">
        <v>31413</v>
      </c>
    </row>
    <row r="110" spans="1:5" x14ac:dyDescent="0.35">
      <c r="A110" t="s">
        <v>4652</v>
      </c>
      <c r="B110">
        <v>1986</v>
      </c>
      <c r="C110" t="s">
        <v>4654</v>
      </c>
      <c r="D110">
        <v>0.138831313131313</v>
      </c>
      <c r="E110" s="6">
        <v>31413</v>
      </c>
    </row>
    <row r="111" spans="1:5" x14ac:dyDescent="0.35">
      <c r="A111" t="s">
        <v>4652</v>
      </c>
      <c r="B111">
        <v>1986</v>
      </c>
      <c r="C111" t="s">
        <v>4655</v>
      </c>
      <c r="D111">
        <v>85.579132812453807</v>
      </c>
      <c r="E111" s="6">
        <v>31413</v>
      </c>
    </row>
    <row r="112" spans="1:5" x14ac:dyDescent="0.35">
      <c r="A112" t="s">
        <v>4652</v>
      </c>
      <c r="B112">
        <v>1987</v>
      </c>
      <c r="C112" t="s">
        <v>4653</v>
      </c>
      <c r="D112">
        <v>10765.40179</v>
      </c>
      <c r="E112" s="6">
        <v>31778</v>
      </c>
    </row>
    <row r="113" spans="1:5" x14ac:dyDescent="0.35">
      <c r="A113" t="s">
        <v>4652</v>
      </c>
      <c r="B113">
        <v>1987</v>
      </c>
      <c r="C113" t="s">
        <v>13</v>
      </c>
      <c r="D113">
        <v>2034.51463334709</v>
      </c>
      <c r="E113" s="6">
        <v>31778</v>
      </c>
    </row>
    <row r="114" spans="1:5" x14ac:dyDescent="0.35">
      <c r="A114" t="s">
        <v>4652</v>
      </c>
      <c r="B114">
        <v>1987</v>
      </c>
      <c r="C114" t="s">
        <v>4646</v>
      </c>
      <c r="D114">
        <v>1.06030303030303E-2</v>
      </c>
      <c r="E114" s="6">
        <v>31778</v>
      </c>
    </row>
    <row r="115" spans="1:5" x14ac:dyDescent="0.35">
      <c r="A115" t="s">
        <v>4652</v>
      </c>
      <c r="B115">
        <v>1987</v>
      </c>
      <c r="C115" t="s">
        <v>4654</v>
      </c>
      <c r="D115">
        <v>0.19537676767676801</v>
      </c>
      <c r="E115" s="6">
        <v>31778</v>
      </c>
    </row>
    <row r="116" spans="1:5" x14ac:dyDescent="0.35">
      <c r="A116" t="s">
        <v>4652</v>
      </c>
      <c r="B116">
        <v>1987</v>
      </c>
      <c r="C116" t="s">
        <v>4655</v>
      </c>
      <c r="D116">
        <v>91.642854344668507</v>
      </c>
      <c r="E116" s="6">
        <v>31778</v>
      </c>
    </row>
    <row r="117" spans="1:5" x14ac:dyDescent="0.35">
      <c r="A117" t="s">
        <v>4652</v>
      </c>
      <c r="B117">
        <v>1988</v>
      </c>
      <c r="C117" t="s">
        <v>4653</v>
      </c>
      <c r="D117">
        <v>10879.42625</v>
      </c>
      <c r="E117" s="6">
        <v>32143</v>
      </c>
    </row>
    <row r="118" spans="1:5" x14ac:dyDescent="0.35">
      <c r="A118" t="s">
        <v>4652</v>
      </c>
      <c r="B118">
        <v>1988</v>
      </c>
      <c r="C118" t="s">
        <v>13</v>
      </c>
      <c r="D118">
        <v>2099.11081833968</v>
      </c>
      <c r="E118" s="6">
        <v>32143</v>
      </c>
    </row>
    <row r="119" spans="1:5" x14ac:dyDescent="0.35">
      <c r="A119" t="s">
        <v>4652</v>
      </c>
      <c r="B119">
        <v>1988</v>
      </c>
      <c r="C119" t="s">
        <v>4646</v>
      </c>
      <c r="D119">
        <v>1.01959595959596E-2</v>
      </c>
      <c r="E119" s="6">
        <v>32143</v>
      </c>
    </row>
    <row r="120" spans="1:5" x14ac:dyDescent="0.35">
      <c r="A120" t="s">
        <v>4652</v>
      </c>
      <c r="B120">
        <v>1988</v>
      </c>
      <c r="C120" t="s">
        <v>4654</v>
      </c>
      <c r="D120">
        <v>0.33157979797979797</v>
      </c>
      <c r="E120" s="6">
        <v>32143</v>
      </c>
    </row>
    <row r="121" spans="1:5" x14ac:dyDescent="0.35">
      <c r="A121" t="s">
        <v>4652</v>
      </c>
      <c r="B121">
        <v>1988</v>
      </c>
      <c r="C121" t="s">
        <v>4655</v>
      </c>
      <c r="D121">
        <v>94.2807272735174</v>
      </c>
      <c r="E121" s="6">
        <v>32143</v>
      </c>
    </row>
    <row r="122" spans="1:5" x14ac:dyDescent="0.35">
      <c r="A122" t="s">
        <v>4652</v>
      </c>
      <c r="B122">
        <v>1989</v>
      </c>
      <c r="C122" t="s">
        <v>4653</v>
      </c>
      <c r="D122">
        <v>10994.65842</v>
      </c>
      <c r="E122" s="6">
        <v>32509</v>
      </c>
    </row>
    <row r="123" spans="1:5" x14ac:dyDescent="0.35">
      <c r="A123" t="s">
        <v>4652</v>
      </c>
      <c r="B123">
        <v>1989</v>
      </c>
      <c r="C123" t="s">
        <v>13</v>
      </c>
      <c r="D123">
        <v>2086.5411900251001</v>
      </c>
      <c r="E123" s="6">
        <v>32509</v>
      </c>
    </row>
    <row r="124" spans="1:5" x14ac:dyDescent="0.35">
      <c r="A124" t="s">
        <v>4652</v>
      </c>
      <c r="B124">
        <v>1989</v>
      </c>
      <c r="C124" t="s">
        <v>4646</v>
      </c>
      <c r="D124">
        <v>0.26222323232323203</v>
      </c>
      <c r="E124" s="6">
        <v>32509</v>
      </c>
    </row>
    <row r="125" spans="1:5" x14ac:dyDescent="0.35">
      <c r="A125" t="s">
        <v>4652</v>
      </c>
      <c r="B125">
        <v>1989</v>
      </c>
      <c r="C125" t="s">
        <v>4654</v>
      </c>
      <c r="D125">
        <v>2.6497767676767401</v>
      </c>
      <c r="E125" s="6">
        <v>32509</v>
      </c>
    </row>
    <row r="126" spans="1:5" x14ac:dyDescent="0.35">
      <c r="A126" t="s">
        <v>4652</v>
      </c>
      <c r="B126">
        <v>1989</v>
      </c>
      <c r="C126" t="s">
        <v>4655</v>
      </c>
      <c r="D126">
        <v>104.034312823617</v>
      </c>
      <c r="E126" s="6">
        <v>32509</v>
      </c>
    </row>
    <row r="127" spans="1:5" x14ac:dyDescent="0.35">
      <c r="A127" t="s">
        <v>4652</v>
      </c>
      <c r="B127">
        <v>1990</v>
      </c>
      <c r="C127" t="s">
        <v>4653</v>
      </c>
      <c r="D127">
        <v>11111.11111</v>
      </c>
      <c r="E127" s="6">
        <v>32874</v>
      </c>
    </row>
    <row r="128" spans="1:5" x14ac:dyDescent="0.35">
      <c r="A128" t="s">
        <v>4652</v>
      </c>
      <c r="B128">
        <v>1990</v>
      </c>
      <c r="C128" t="s">
        <v>13</v>
      </c>
      <c r="D128">
        <v>2161.0480835907401</v>
      </c>
      <c r="E128" s="6">
        <v>32874</v>
      </c>
    </row>
    <row r="129" spans="1:5" x14ac:dyDescent="0.35">
      <c r="A129" t="s">
        <v>4652</v>
      </c>
      <c r="B129">
        <v>1990</v>
      </c>
      <c r="C129" t="s">
        <v>4646</v>
      </c>
      <c r="D129">
        <v>0.38829494949495003</v>
      </c>
      <c r="E129" s="6">
        <v>32874</v>
      </c>
    </row>
    <row r="130" spans="1:5" x14ac:dyDescent="0.35">
      <c r="A130" t="s">
        <v>4652</v>
      </c>
      <c r="B130">
        <v>1990</v>
      </c>
      <c r="C130" t="s">
        <v>4654</v>
      </c>
      <c r="D130">
        <v>3.6324705158989499</v>
      </c>
      <c r="E130" s="6">
        <v>32874</v>
      </c>
    </row>
    <row r="131" spans="1:5" x14ac:dyDescent="0.35">
      <c r="A131" t="s">
        <v>4652</v>
      </c>
      <c r="B131">
        <v>1990</v>
      </c>
      <c r="C131" t="s">
        <v>4655</v>
      </c>
      <c r="D131">
        <v>116.540329593751</v>
      </c>
      <c r="E131" s="6">
        <v>32874</v>
      </c>
    </row>
    <row r="132" spans="1:5" x14ac:dyDescent="0.35">
      <c r="A132" t="s">
        <v>4652</v>
      </c>
      <c r="B132">
        <v>1991</v>
      </c>
      <c r="C132" t="s">
        <v>4653</v>
      </c>
      <c r="D132">
        <v>11242.7549</v>
      </c>
      <c r="E132" s="6">
        <v>33239</v>
      </c>
    </row>
    <row r="133" spans="1:5" x14ac:dyDescent="0.35">
      <c r="A133" t="s">
        <v>4652</v>
      </c>
      <c r="B133">
        <v>1991</v>
      </c>
      <c r="C133" t="s">
        <v>13</v>
      </c>
      <c r="D133">
        <v>2213.1327567942999</v>
      </c>
      <c r="E133" s="6">
        <v>33239</v>
      </c>
    </row>
    <row r="134" spans="1:5" x14ac:dyDescent="0.35">
      <c r="A134" t="s">
        <v>4652</v>
      </c>
      <c r="B134">
        <v>1991</v>
      </c>
      <c r="C134" t="s">
        <v>4646</v>
      </c>
      <c r="D134">
        <v>0.50520287296745403</v>
      </c>
      <c r="E134" s="6">
        <v>33239</v>
      </c>
    </row>
    <row r="135" spans="1:5" x14ac:dyDescent="0.35">
      <c r="A135" t="s">
        <v>4652</v>
      </c>
      <c r="B135">
        <v>1991</v>
      </c>
      <c r="C135" t="s">
        <v>4654</v>
      </c>
      <c r="D135">
        <v>4.0867066747070302</v>
      </c>
      <c r="E135" s="6">
        <v>33239</v>
      </c>
    </row>
    <row r="136" spans="1:5" x14ac:dyDescent="0.35">
      <c r="A136" t="s">
        <v>4652</v>
      </c>
      <c r="B136">
        <v>1991</v>
      </c>
      <c r="C136" t="s">
        <v>4655</v>
      </c>
      <c r="D136">
        <v>121.497246100354</v>
      </c>
      <c r="E136" s="6">
        <v>33239</v>
      </c>
    </row>
    <row r="137" spans="1:5" x14ac:dyDescent="0.35">
      <c r="A137" t="s">
        <v>4652</v>
      </c>
      <c r="B137">
        <v>1992</v>
      </c>
      <c r="C137" t="s">
        <v>4653</v>
      </c>
      <c r="D137">
        <v>11375.95839</v>
      </c>
      <c r="E137" s="6">
        <v>33604</v>
      </c>
    </row>
    <row r="138" spans="1:5" x14ac:dyDescent="0.35">
      <c r="A138" t="s">
        <v>4652</v>
      </c>
      <c r="B138">
        <v>1992</v>
      </c>
      <c r="C138" t="s">
        <v>13</v>
      </c>
      <c r="D138">
        <v>2211.50559304342</v>
      </c>
      <c r="E138" s="6">
        <v>33604</v>
      </c>
    </row>
    <row r="139" spans="1:5" x14ac:dyDescent="0.35">
      <c r="A139" t="s">
        <v>4652</v>
      </c>
      <c r="B139">
        <v>1992</v>
      </c>
      <c r="C139" t="s">
        <v>4646</v>
      </c>
      <c r="D139">
        <v>0.46858510948822102</v>
      </c>
      <c r="E139" s="6">
        <v>33604</v>
      </c>
    </row>
    <row r="140" spans="1:5" x14ac:dyDescent="0.35">
      <c r="A140" t="s">
        <v>4652</v>
      </c>
      <c r="B140">
        <v>1992</v>
      </c>
      <c r="C140" t="s">
        <v>4654</v>
      </c>
      <c r="D140">
        <v>4.7332120191514804</v>
      </c>
      <c r="E140" s="6">
        <v>33604</v>
      </c>
    </row>
    <row r="141" spans="1:5" x14ac:dyDescent="0.35">
      <c r="A141" t="s">
        <v>4652</v>
      </c>
      <c r="B141">
        <v>1992</v>
      </c>
      <c r="C141" t="s">
        <v>4655</v>
      </c>
      <c r="D141">
        <v>130.442624752759</v>
      </c>
      <c r="E141" s="6">
        <v>33604</v>
      </c>
    </row>
    <row r="142" spans="1:5" x14ac:dyDescent="0.35">
      <c r="A142" t="s">
        <v>4652</v>
      </c>
      <c r="B142">
        <v>1993</v>
      </c>
      <c r="C142" t="s">
        <v>4653</v>
      </c>
      <c r="D142">
        <v>11510.74008</v>
      </c>
      <c r="E142" s="6">
        <v>33970</v>
      </c>
    </row>
    <row r="143" spans="1:5" x14ac:dyDescent="0.35">
      <c r="A143" t="s">
        <v>4652</v>
      </c>
      <c r="B143">
        <v>1993</v>
      </c>
      <c r="C143" t="s">
        <v>13</v>
      </c>
      <c r="D143">
        <v>2344.2661506847999</v>
      </c>
      <c r="E143" s="6">
        <v>33970</v>
      </c>
    </row>
    <row r="144" spans="1:5" x14ac:dyDescent="0.35">
      <c r="A144" t="s">
        <v>4652</v>
      </c>
      <c r="B144">
        <v>1993</v>
      </c>
      <c r="C144" t="s">
        <v>4646</v>
      </c>
      <c r="D144">
        <v>0.556697524029938</v>
      </c>
      <c r="E144" s="6">
        <v>33970</v>
      </c>
    </row>
    <row r="145" spans="1:5" x14ac:dyDescent="0.35">
      <c r="A145" t="s">
        <v>4652</v>
      </c>
      <c r="B145">
        <v>1993</v>
      </c>
      <c r="C145" t="s">
        <v>4654</v>
      </c>
      <c r="D145">
        <v>5.6975688193938998</v>
      </c>
      <c r="E145" s="6">
        <v>33970</v>
      </c>
    </row>
    <row r="146" spans="1:5" x14ac:dyDescent="0.35">
      <c r="A146" t="s">
        <v>4652</v>
      </c>
      <c r="B146">
        <v>1993</v>
      </c>
      <c r="C146" t="s">
        <v>4655</v>
      </c>
      <c r="D146">
        <v>134.82567483427499</v>
      </c>
      <c r="E146" s="6">
        <v>33970</v>
      </c>
    </row>
    <row r="147" spans="1:5" x14ac:dyDescent="0.35">
      <c r="A147" t="s">
        <v>4652</v>
      </c>
      <c r="B147">
        <v>1994</v>
      </c>
      <c r="C147" t="s">
        <v>4653</v>
      </c>
      <c r="D147">
        <v>11647.11865</v>
      </c>
      <c r="E147" s="6">
        <v>34335</v>
      </c>
    </row>
    <row r="148" spans="1:5" x14ac:dyDescent="0.35">
      <c r="A148" t="s">
        <v>4652</v>
      </c>
      <c r="B148">
        <v>1994</v>
      </c>
      <c r="C148" t="s">
        <v>13</v>
      </c>
      <c r="D148">
        <v>2359.6925188445498</v>
      </c>
      <c r="E148" s="6">
        <v>34335</v>
      </c>
    </row>
    <row r="149" spans="1:5" x14ac:dyDescent="0.35">
      <c r="A149" t="s">
        <v>4652</v>
      </c>
      <c r="B149">
        <v>1994</v>
      </c>
      <c r="C149" t="s">
        <v>4646</v>
      </c>
      <c r="D149">
        <v>0.60001392536028098</v>
      </c>
      <c r="E149" s="6">
        <v>34335</v>
      </c>
    </row>
    <row r="150" spans="1:5" x14ac:dyDescent="0.35">
      <c r="A150" t="s">
        <v>4652</v>
      </c>
      <c r="B150">
        <v>1994</v>
      </c>
      <c r="C150" t="s">
        <v>4654</v>
      </c>
      <c r="D150">
        <v>7.1229298442423801</v>
      </c>
      <c r="E150" s="6">
        <v>34335</v>
      </c>
    </row>
    <row r="151" spans="1:5" x14ac:dyDescent="0.35">
      <c r="A151" t="s">
        <v>4652</v>
      </c>
      <c r="B151">
        <v>1994</v>
      </c>
      <c r="C151" t="s">
        <v>4655</v>
      </c>
      <c r="D151">
        <v>139.91448289476401</v>
      </c>
      <c r="E151" s="6">
        <v>34335</v>
      </c>
    </row>
    <row r="152" spans="1:5" x14ac:dyDescent="0.35">
      <c r="A152" t="s">
        <v>4652</v>
      </c>
      <c r="B152">
        <v>1995</v>
      </c>
      <c r="C152" t="s">
        <v>4653</v>
      </c>
      <c r="D152">
        <v>11785.113020000001</v>
      </c>
      <c r="E152" s="6">
        <v>34700</v>
      </c>
    </row>
    <row r="153" spans="1:5" x14ac:dyDescent="0.35">
      <c r="A153" t="s">
        <v>4652</v>
      </c>
      <c r="B153">
        <v>1995</v>
      </c>
      <c r="C153" t="s">
        <v>13</v>
      </c>
      <c r="D153">
        <v>2488.9850203966898</v>
      </c>
      <c r="E153" s="6">
        <v>34700</v>
      </c>
    </row>
    <row r="154" spans="1:5" x14ac:dyDescent="0.35">
      <c r="A154" t="s">
        <v>4652</v>
      </c>
      <c r="B154">
        <v>1995</v>
      </c>
      <c r="C154" t="s">
        <v>4646</v>
      </c>
      <c r="D154">
        <v>0.64081377948860396</v>
      </c>
      <c r="E154" s="6">
        <v>34700</v>
      </c>
    </row>
    <row r="155" spans="1:5" x14ac:dyDescent="0.35">
      <c r="A155" t="s">
        <v>4652</v>
      </c>
      <c r="B155">
        <v>1995</v>
      </c>
      <c r="C155" t="s">
        <v>4654</v>
      </c>
      <c r="D155">
        <v>8.26192344363632</v>
      </c>
      <c r="E155" s="6">
        <v>34700</v>
      </c>
    </row>
    <row r="156" spans="1:5" x14ac:dyDescent="0.35">
      <c r="A156" t="s">
        <v>4652</v>
      </c>
      <c r="B156">
        <v>1995</v>
      </c>
      <c r="C156" t="s">
        <v>4655</v>
      </c>
      <c r="D156">
        <v>145.71937414688099</v>
      </c>
      <c r="E156" s="6">
        <v>34700</v>
      </c>
    </row>
    <row r="157" spans="1:5" x14ac:dyDescent="0.35">
      <c r="A157" t="s">
        <v>4652</v>
      </c>
      <c r="B157">
        <v>1996</v>
      </c>
      <c r="C157" t="s">
        <v>4653</v>
      </c>
      <c r="D157">
        <v>11924.742340000001</v>
      </c>
      <c r="E157" s="6">
        <v>35065</v>
      </c>
    </row>
    <row r="158" spans="1:5" x14ac:dyDescent="0.35">
      <c r="A158" t="s">
        <v>4652</v>
      </c>
      <c r="B158">
        <v>1996</v>
      </c>
      <c r="C158" t="s">
        <v>13</v>
      </c>
      <c r="D158">
        <v>2523.8259402123999</v>
      </c>
      <c r="E158" s="6">
        <v>35065</v>
      </c>
    </row>
    <row r="159" spans="1:5" x14ac:dyDescent="0.35">
      <c r="A159" t="s">
        <v>4652</v>
      </c>
      <c r="B159">
        <v>1996</v>
      </c>
      <c r="C159" t="s">
        <v>4646</v>
      </c>
      <c r="D159">
        <v>0.70520797159881898</v>
      </c>
      <c r="E159" s="6">
        <v>35065</v>
      </c>
    </row>
    <row r="160" spans="1:5" x14ac:dyDescent="0.35">
      <c r="A160" t="s">
        <v>4652</v>
      </c>
      <c r="B160">
        <v>1996</v>
      </c>
      <c r="C160" t="s">
        <v>4654</v>
      </c>
      <c r="D160">
        <v>9.2046006605959203</v>
      </c>
      <c r="E160" s="6">
        <v>35065</v>
      </c>
    </row>
    <row r="161" spans="1:5" x14ac:dyDescent="0.35">
      <c r="A161" t="s">
        <v>4652</v>
      </c>
      <c r="B161">
        <v>1996</v>
      </c>
      <c r="C161" t="s">
        <v>4655</v>
      </c>
      <c r="D161">
        <v>149.81292841389401</v>
      </c>
      <c r="E161" s="6">
        <v>35065</v>
      </c>
    </row>
    <row r="162" spans="1:5" x14ac:dyDescent="0.35">
      <c r="A162" t="s">
        <v>4652</v>
      </c>
      <c r="B162">
        <v>1997</v>
      </c>
      <c r="C162" t="s">
        <v>4653</v>
      </c>
      <c r="D162">
        <v>12066.02598</v>
      </c>
      <c r="E162" s="6">
        <v>35431</v>
      </c>
    </row>
    <row r="163" spans="1:5" x14ac:dyDescent="0.35">
      <c r="A163" t="s">
        <v>4652</v>
      </c>
      <c r="B163">
        <v>1997</v>
      </c>
      <c r="C163" t="s">
        <v>13</v>
      </c>
      <c r="D163">
        <v>2569.6238899465998</v>
      </c>
      <c r="E163" s="6">
        <v>35431</v>
      </c>
    </row>
    <row r="164" spans="1:5" x14ac:dyDescent="0.35">
      <c r="A164" t="s">
        <v>4652</v>
      </c>
      <c r="B164">
        <v>1997</v>
      </c>
      <c r="C164" t="s">
        <v>4646</v>
      </c>
      <c r="D164">
        <v>0.75658479192971095</v>
      </c>
      <c r="E164" s="6">
        <v>35431</v>
      </c>
    </row>
    <row r="165" spans="1:5" x14ac:dyDescent="0.35">
      <c r="A165" t="s">
        <v>4652</v>
      </c>
      <c r="B165">
        <v>1997</v>
      </c>
      <c r="C165" t="s">
        <v>4654</v>
      </c>
      <c r="D165">
        <v>12.017816469777699</v>
      </c>
      <c r="E165" s="6">
        <v>35431</v>
      </c>
    </row>
    <row r="166" spans="1:5" x14ac:dyDescent="0.35">
      <c r="A166" t="s">
        <v>4652</v>
      </c>
      <c r="B166">
        <v>1997</v>
      </c>
      <c r="C166" t="s">
        <v>4655</v>
      </c>
      <c r="D166">
        <v>161.06672525974901</v>
      </c>
      <c r="E166" s="6">
        <v>35431</v>
      </c>
    </row>
    <row r="167" spans="1:5" x14ac:dyDescent="0.35">
      <c r="A167" t="s">
        <v>4652</v>
      </c>
      <c r="B167">
        <v>1998</v>
      </c>
      <c r="C167" t="s">
        <v>4653</v>
      </c>
      <c r="D167">
        <v>12208.983550000001</v>
      </c>
      <c r="E167" s="6">
        <v>35796</v>
      </c>
    </row>
    <row r="168" spans="1:5" x14ac:dyDescent="0.35">
      <c r="A168" t="s">
        <v>4652</v>
      </c>
      <c r="B168">
        <v>1998</v>
      </c>
      <c r="C168" t="s">
        <v>13</v>
      </c>
      <c r="D168">
        <v>2590.55954943798</v>
      </c>
      <c r="E168" s="6">
        <v>35796</v>
      </c>
    </row>
    <row r="169" spans="1:5" x14ac:dyDescent="0.35">
      <c r="A169" t="s">
        <v>4652</v>
      </c>
      <c r="B169">
        <v>1998</v>
      </c>
      <c r="C169" t="s">
        <v>4646</v>
      </c>
      <c r="D169">
        <v>0.83178896528479296</v>
      </c>
      <c r="E169" s="6">
        <v>35796</v>
      </c>
    </row>
    <row r="170" spans="1:5" x14ac:dyDescent="0.35">
      <c r="A170" t="s">
        <v>4652</v>
      </c>
      <c r="B170">
        <v>1998</v>
      </c>
      <c r="C170" t="s">
        <v>4654</v>
      </c>
      <c r="D170">
        <v>15.9212602678049</v>
      </c>
      <c r="E170" s="6">
        <v>35796</v>
      </c>
    </row>
    <row r="171" spans="1:5" x14ac:dyDescent="0.35">
      <c r="A171" t="s">
        <v>4652</v>
      </c>
      <c r="B171">
        <v>1998</v>
      </c>
      <c r="C171" t="s">
        <v>4655</v>
      </c>
      <c r="D171">
        <v>168.571339201771</v>
      </c>
      <c r="E171" s="6">
        <v>35796</v>
      </c>
    </row>
    <row r="172" spans="1:5" x14ac:dyDescent="0.35">
      <c r="A172" t="s">
        <v>4652</v>
      </c>
      <c r="B172">
        <v>1999</v>
      </c>
      <c r="C172" t="s">
        <v>4653</v>
      </c>
      <c r="D172">
        <v>12414.05573</v>
      </c>
      <c r="E172" s="6">
        <v>36161</v>
      </c>
    </row>
    <row r="173" spans="1:5" x14ac:dyDescent="0.35">
      <c r="A173" t="s">
        <v>4652</v>
      </c>
      <c r="B173">
        <v>1999</v>
      </c>
      <c r="C173" t="s">
        <v>13</v>
      </c>
      <c r="D173">
        <v>2608.2995001722402</v>
      </c>
      <c r="E173" s="6">
        <v>36161</v>
      </c>
    </row>
    <row r="174" spans="1:5" x14ac:dyDescent="0.35">
      <c r="A174" t="s">
        <v>4652</v>
      </c>
      <c r="B174">
        <v>1999</v>
      </c>
      <c r="C174" t="s">
        <v>4646</v>
      </c>
      <c r="D174">
        <v>0.91619689922853897</v>
      </c>
      <c r="E174" s="6">
        <v>36161</v>
      </c>
    </row>
    <row r="175" spans="1:5" x14ac:dyDescent="0.35">
      <c r="A175" t="s">
        <v>4652</v>
      </c>
      <c r="B175">
        <v>1999</v>
      </c>
      <c r="C175" t="s">
        <v>4654</v>
      </c>
      <c r="D175">
        <v>21.2161740066093</v>
      </c>
      <c r="E175" s="6">
        <v>36161</v>
      </c>
    </row>
    <row r="176" spans="1:5" x14ac:dyDescent="0.35">
      <c r="A176" t="s">
        <v>4652</v>
      </c>
      <c r="B176">
        <v>1999</v>
      </c>
      <c r="C176" t="s">
        <v>4655</v>
      </c>
      <c r="D176">
        <v>177.198316403663</v>
      </c>
      <c r="E176" s="6">
        <v>36161</v>
      </c>
    </row>
    <row r="177" spans="1:5" x14ac:dyDescent="0.35">
      <c r="A177" t="s">
        <v>4652</v>
      </c>
      <c r="B177">
        <v>2000</v>
      </c>
      <c r="C177" t="s">
        <v>4653</v>
      </c>
      <c r="D177">
        <v>12500</v>
      </c>
      <c r="E177" s="6">
        <v>36526</v>
      </c>
    </row>
    <row r="178" spans="1:5" x14ac:dyDescent="0.35">
      <c r="A178" t="s">
        <v>4652</v>
      </c>
      <c r="B178">
        <v>2000</v>
      </c>
      <c r="C178" t="s">
        <v>13</v>
      </c>
      <c r="D178">
        <v>2654.7035059578302</v>
      </c>
      <c r="E178" s="6">
        <v>36526</v>
      </c>
    </row>
    <row r="179" spans="1:5" x14ac:dyDescent="0.35">
      <c r="A179" t="s">
        <v>4652</v>
      </c>
      <c r="B179">
        <v>2000</v>
      </c>
      <c r="C179" t="s">
        <v>4646</v>
      </c>
      <c r="D179">
        <v>1.12540739670225</v>
      </c>
      <c r="E179" s="6">
        <v>36526</v>
      </c>
    </row>
    <row r="180" spans="1:5" x14ac:dyDescent="0.35">
      <c r="A180" t="s">
        <v>4652</v>
      </c>
      <c r="B180">
        <v>2000</v>
      </c>
      <c r="C180" t="s">
        <v>4654</v>
      </c>
      <c r="D180">
        <v>31.4209365641332</v>
      </c>
      <c r="E180" s="6">
        <v>36526</v>
      </c>
    </row>
    <row r="181" spans="1:5" x14ac:dyDescent="0.35">
      <c r="A181" t="s">
        <v>4652</v>
      </c>
      <c r="B181">
        <v>2000</v>
      </c>
      <c r="C181" t="s">
        <v>4655</v>
      </c>
      <c r="D181">
        <v>185.45238144909001</v>
      </c>
      <c r="E181" s="6">
        <v>36526</v>
      </c>
    </row>
    <row r="182" spans="1:5" x14ac:dyDescent="0.35">
      <c r="A182" t="s">
        <v>4652</v>
      </c>
      <c r="B182">
        <v>2001</v>
      </c>
      <c r="C182" t="s">
        <v>4653</v>
      </c>
      <c r="D182">
        <v>12500</v>
      </c>
      <c r="E182" s="6">
        <v>36892</v>
      </c>
    </row>
    <row r="183" spans="1:5" x14ac:dyDescent="0.35">
      <c r="A183" t="s">
        <v>4652</v>
      </c>
      <c r="B183">
        <v>2001</v>
      </c>
      <c r="C183" t="s">
        <v>13</v>
      </c>
      <c r="D183">
        <v>2586.4793686152898</v>
      </c>
      <c r="E183" s="6">
        <v>36892</v>
      </c>
    </row>
    <row r="184" spans="1:5" x14ac:dyDescent="0.35">
      <c r="A184" t="s">
        <v>4652</v>
      </c>
      <c r="B184">
        <v>2001</v>
      </c>
      <c r="C184" t="s">
        <v>4646</v>
      </c>
      <c r="D184">
        <v>1.40907367915055</v>
      </c>
      <c r="E184" s="6">
        <v>36892</v>
      </c>
    </row>
    <row r="185" spans="1:5" x14ac:dyDescent="0.35">
      <c r="A185" t="s">
        <v>4652</v>
      </c>
      <c r="B185">
        <v>2001</v>
      </c>
      <c r="C185" t="s">
        <v>4654</v>
      </c>
      <c r="D185">
        <v>38.3909469471444</v>
      </c>
      <c r="E185" s="6">
        <v>36892</v>
      </c>
    </row>
    <row r="186" spans="1:5" x14ac:dyDescent="0.35">
      <c r="A186" t="s">
        <v>4652</v>
      </c>
      <c r="B186">
        <v>2001</v>
      </c>
      <c r="C186" t="s">
        <v>4655</v>
      </c>
      <c r="D186">
        <v>191.22851458369999</v>
      </c>
      <c r="E186" s="6">
        <v>36892</v>
      </c>
    </row>
    <row r="187" spans="1:5" x14ac:dyDescent="0.35">
      <c r="A187" t="s">
        <v>4652</v>
      </c>
      <c r="B187">
        <v>2002</v>
      </c>
      <c r="C187" t="s">
        <v>4653</v>
      </c>
      <c r="D187">
        <v>12470</v>
      </c>
      <c r="E187" s="6">
        <v>37257</v>
      </c>
    </row>
    <row r="188" spans="1:5" x14ac:dyDescent="0.35">
      <c r="A188" t="s">
        <v>4652</v>
      </c>
      <c r="B188">
        <v>2002</v>
      </c>
      <c r="C188" t="s">
        <v>13</v>
      </c>
      <c r="D188">
        <v>2633.5897468544099</v>
      </c>
      <c r="E188" s="6">
        <v>37257</v>
      </c>
    </row>
    <row r="189" spans="1:5" x14ac:dyDescent="0.35">
      <c r="A189" t="s">
        <v>4652</v>
      </c>
      <c r="B189">
        <v>2002</v>
      </c>
      <c r="C189" t="s">
        <v>4646</v>
      </c>
      <c r="D189">
        <v>1.77537113055167</v>
      </c>
      <c r="E189" s="6">
        <v>37257</v>
      </c>
    </row>
    <row r="190" spans="1:5" x14ac:dyDescent="0.35">
      <c r="A190" t="s">
        <v>4652</v>
      </c>
      <c r="B190">
        <v>2002</v>
      </c>
      <c r="C190" t="s">
        <v>4654</v>
      </c>
      <c r="D190">
        <v>52.331756971557901</v>
      </c>
      <c r="E190" s="6">
        <v>37257</v>
      </c>
    </row>
    <row r="191" spans="1:5" x14ac:dyDescent="0.35">
      <c r="A191" t="s">
        <v>4652</v>
      </c>
      <c r="B191">
        <v>2002</v>
      </c>
      <c r="C191" t="s">
        <v>4655</v>
      </c>
      <c r="D191">
        <v>205.853181824198</v>
      </c>
      <c r="E191" s="6">
        <v>37257</v>
      </c>
    </row>
    <row r="192" spans="1:5" x14ac:dyDescent="0.35">
      <c r="A192" t="s">
        <v>4652</v>
      </c>
      <c r="B192">
        <v>2003</v>
      </c>
      <c r="C192" t="s">
        <v>4653</v>
      </c>
      <c r="D192">
        <v>12328.702370000001</v>
      </c>
      <c r="E192" s="6">
        <v>37622</v>
      </c>
    </row>
    <row r="193" spans="1:5" x14ac:dyDescent="0.35">
      <c r="A193" t="s">
        <v>4652</v>
      </c>
      <c r="B193">
        <v>2003</v>
      </c>
      <c r="C193" t="s">
        <v>13</v>
      </c>
      <c r="D193">
        <v>2628.6192367966901</v>
      </c>
      <c r="E193" s="6">
        <v>37622</v>
      </c>
    </row>
    <row r="194" spans="1:5" x14ac:dyDescent="0.35">
      <c r="A194" t="s">
        <v>4652</v>
      </c>
      <c r="B194">
        <v>2003</v>
      </c>
      <c r="C194" t="s">
        <v>4646</v>
      </c>
      <c r="D194">
        <v>2.2691831547446299</v>
      </c>
      <c r="E194" s="6">
        <v>37622</v>
      </c>
    </row>
    <row r="195" spans="1:5" x14ac:dyDescent="0.35">
      <c r="A195" t="s">
        <v>4652</v>
      </c>
      <c r="B195">
        <v>2003</v>
      </c>
      <c r="C195" t="s">
        <v>4654</v>
      </c>
      <c r="D195">
        <v>62.916927084484101</v>
      </c>
      <c r="E195" s="6">
        <v>37622</v>
      </c>
    </row>
    <row r="196" spans="1:5" x14ac:dyDescent="0.35">
      <c r="A196" t="s">
        <v>4652</v>
      </c>
      <c r="B196">
        <v>2003</v>
      </c>
      <c r="C196" t="s">
        <v>4655</v>
      </c>
      <c r="D196">
        <v>217.37914908631001</v>
      </c>
      <c r="E196" s="6">
        <v>37622</v>
      </c>
    </row>
    <row r="197" spans="1:5" x14ac:dyDescent="0.35">
      <c r="A197" t="s">
        <v>4652</v>
      </c>
      <c r="B197">
        <v>2004</v>
      </c>
      <c r="C197" t="s">
        <v>4653</v>
      </c>
      <c r="D197">
        <v>12159.75217</v>
      </c>
      <c r="E197" s="6">
        <v>37987</v>
      </c>
    </row>
    <row r="198" spans="1:5" x14ac:dyDescent="0.35">
      <c r="A198" t="s">
        <v>4652</v>
      </c>
      <c r="B198">
        <v>2004</v>
      </c>
      <c r="C198" t="s">
        <v>13</v>
      </c>
      <c r="D198">
        <v>2805.3266720537199</v>
      </c>
      <c r="E198" s="6">
        <v>37987</v>
      </c>
    </row>
    <row r="199" spans="1:5" x14ac:dyDescent="0.35">
      <c r="A199" t="s">
        <v>4652</v>
      </c>
      <c r="B199">
        <v>2004</v>
      </c>
      <c r="C199" t="s">
        <v>4646</v>
      </c>
      <c r="D199">
        <v>2.9867992181602898</v>
      </c>
      <c r="E199" s="6">
        <v>37987</v>
      </c>
    </row>
    <row r="200" spans="1:5" x14ac:dyDescent="0.35">
      <c r="A200" t="s">
        <v>4652</v>
      </c>
      <c r="B200">
        <v>2004</v>
      </c>
      <c r="C200" t="s">
        <v>4654</v>
      </c>
      <c r="D200">
        <v>85.117162334839605</v>
      </c>
      <c r="E200" s="6">
        <v>37987</v>
      </c>
    </row>
    <row r="201" spans="1:5" x14ac:dyDescent="0.35">
      <c r="A201" t="s">
        <v>4652</v>
      </c>
      <c r="B201">
        <v>2004</v>
      </c>
      <c r="C201" t="s">
        <v>4655</v>
      </c>
      <c r="D201">
        <v>234.57273941518</v>
      </c>
      <c r="E201" s="6">
        <v>37987</v>
      </c>
    </row>
    <row r="202" spans="1:5" x14ac:dyDescent="0.35">
      <c r="A202" t="s">
        <v>4652</v>
      </c>
      <c r="B202">
        <v>2005</v>
      </c>
      <c r="C202" t="s">
        <v>4653</v>
      </c>
      <c r="D202">
        <v>12076.147290000001</v>
      </c>
      <c r="E202" s="6">
        <v>38353</v>
      </c>
    </row>
    <row r="203" spans="1:5" x14ac:dyDescent="0.35">
      <c r="A203" t="s">
        <v>4652</v>
      </c>
      <c r="B203">
        <v>2005</v>
      </c>
      <c r="C203" t="s">
        <v>13</v>
      </c>
      <c r="D203">
        <v>2915.8412864904099</v>
      </c>
      <c r="E203" s="6">
        <v>38353</v>
      </c>
    </row>
    <row r="204" spans="1:5" x14ac:dyDescent="0.35">
      <c r="A204" t="s">
        <v>4652</v>
      </c>
      <c r="B204">
        <v>2005</v>
      </c>
      <c r="C204" t="s">
        <v>4646</v>
      </c>
      <c r="D204">
        <v>4.1777056573961104</v>
      </c>
      <c r="E204" s="6">
        <v>38353</v>
      </c>
    </row>
    <row r="205" spans="1:5" x14ac:dyDescent="0.35">
      <c r="A205" t="s">
        <v>4652</v>
      </c>
      <c r="B205">
        <v>2005</v>
      </c>
      <c r="C205" t="s">
        <v>4654</v>
      </c>
      <c r="D205">
        <v>104.085864810405</v>
      </c>
      <c r="E205" s="6">
        <v>38353</v>
      </c>
    </row>
    <row r="206" spans="1:5" x14ac:dyDescent="0.35">
      <c r="A206" t="s">
        <v>4652</v>
      </c>
      <c r="B206">
        <v>2005</v>
      </c>
      <c r="C206" t="s">
        <v>4655</v>
      </c>
      <c r="D206">
        <v>254.823595018737</v>
      </c>
      <c r="E206" s="6">
        <v>38353</v>
      </c>
    </row>
    <row r="207" spans="1:5" x14ac:dyDescent="0.35">
      <c r="A207" t="s">
        <v>4652</v>
      </c>
      <c r="B207">
        <v>2006</v>
      </c>
      <c r="C207" t="s">
        <v>4653</v>
      </c>
      <c r="D207">
        <v>11993.11724</v>
      </c>
      <c r="E207" s="6">
        <v>38718</v>
      </c>
    </row>
    <row r="208" spans="1:5" x14ac:dyDescent="0.35">
      <c r="A208" t="s">
        <v>4652</v>
      </c>
      <c r="B208">
        <v>2006</v>
      </c>
      <c r="C208" t="s">
        <v>13</v>
      </c>
      <c r="D208">
        <v>3026.57209676511</v>
      </c>
      <c r="E208" s="6">
        <v>38718</v>
      </c>
    </row>
    <row r="209" spans="1:5" x14ac:dyDescent="0.35">
      <c r="A209" t="s">
        <v>4652</v>
      </c>
      <c r="B209">
        <v>2006</v>
      </c>
      <c r="C209" t="s">
        <v>4646</v>
      </c>
      <c r="D209">
        <v>5.7327198654637099</v>
      </c>
      <c r="E209" s="6">
        <v>38718</v>
      </c>
    </row>
    <row r="210" spans="1:5" x14ac:dyDescent="0.35">
      <c r="A210" t="s">
        <v>4652</v>
      </c>
      <c r="B210">
        <v>2006</v>
      </c>
      <c r="C210" t="s">
        <v>4654</v>
      </c>
      <c r="D210">
        <v>132.85906792295901</v>
      </c>
      <c r="E210" s="6">
        <v>38718</v>
      </c>
    </row>
    <row r="211" spans="1:5" x14ac:dyDescent="0.35">
      <c r="A211" t="s">
        <v>4652</v>
      </c>
      <c r="B211">
        <v>2006</v>
      </c>
      <c r="C211" t="s">
        <v>4655</v>
      </c>
      <c r="D211">
        <v>271.87276047021101</v>
      </c>
      <c r="E211" s="6">
        <v>38718</v>
      </c>
    </row>
    <row r="212" spans="1:5" x14ac:dyDescent="0.35">
      <c r="A212" t="s">
        <v>4652</v>
      </c>
      <c r="B212">
        <v>2007</v>
      </c>
      <c r="C212" t="s">
        <v>4653</v>
      </c>
      <c r="D212">
        <v>11910.65806</v>
      </c>
      <c r="E212" s="6">
        <v>39083</v>
      </c>
    </row>
    <row r="213" spans="1:5" x14ac:dyDescent="0.35">
      <c r="A213" t="s">
        <v>4652</v>
      </c>
      <c r="B213">
        <v>2007</v>
      </c>
      <c r="C213" t="s">
        <v>13</v>
      </c>
      <c r="D213">
        <v>3079.4350424798599</v>
      </c>
      <c r="E213" s="6">
        <v>39083</v>
      </c>
    </row>
    <row r="214" spans="1:5" x14ac:dyDescent="0.35">
      <c r="A214" t="s">
        <v>4652</v>
      </c>
      <c r="B214">
        <v>2007</v>
      </c>
      <c r="C214" t="s">
        <v>4646</v>
      </c>
      <c r="D214">
        <v>7.7719129061947099</v>
      </c>
      <c r="E214" s="6">
        <v>39083</v>
      </c>
    </row>
    <row r="215" spans="1:5" x14ac:dyDescent="0.35">
      <c r="A215" t="s">
        <v>4652</v>
      </c>
      <c r="B215">
        <v>2007</v>
      </c>
      <c r="C215" t="s">
        <v>4654</v>
      </c>
      <c r="D215">
        <v>170.68258594804399</v>
      </c>
      <c r="E215" s="6">
        <v>39083</v>
      </c>
    </row>
    <row r="216" spans="1:5" x14ac:dyDescent="0.35">
      <c r="A216" t="s">
        <v>4652</v>
      </c>
      <c r="B216">
        <v>2007</v>
      </c>
      <c r="C216" t="s">
        <v>4655</v>
      </c>
      <c r="D216">
        <v>294.83944854909601</v>
      </c>
      <c r="E216" s="6">
        <v>39083</v>
      </c>
    </row>
    <row r="217" spans="1:5" x14ac:dyDescent="0.35">
      <c r="A217" t="s">
        <v>4652</v>
      </c>
      <c r="B217">
        <v>2008</v>
      </c>
      <c r="C217" t="s">
        <v>4653</v>
      </c>
      <c r="D217">
        <v>11828.76583</v>
      </c>
      <c r="E217" s="6">
        <v>39448</v>
      </c>
    </row>
    <row r="218" spans="1:5" x14ac:dyDescent="0.35">
      <c r="A218" t="s">
        <v>4652</v>
      </c>
      <c r="B218">
        <v>2008</v>
      </c>
      <c r="C218" t="s">
        <v>13</v>
      </c>
      <c r="D218">
        <v>3256.2502666352502</v>
      </c>
      <c r="E218" s="6">
        <v>39448</v>
      </c>
    </row>
    <row r="219" spans="1:5" x14ac:dyDescent="0.35">
      <c r="A219" t="s">
        <v>4652</v>
      </c>
      <c r="B219">
        <v>2008</v>
      </c>
      <c r="C219" t="s">
        <v>4646</v>
      </c>
      <c r="D219">
        <v>12.622139558973499</v>
      </c>
      <c r="E219" s="6">
        <v>39448</v>
      </c>
    </row>
    <row r="220" spans="1:5" x14ac:dyDescent="0.35">
      <c r="A220" t="s">
        <v>4652</v>
      </c>
      <c r="B220">
        <v>2008</v>
      </c>
      <c r="C220" t="s">
        <v>4654</v>
      </c>
      <c r="D220">
        <v>220.57211934806401</v>
      </c>
      <c r="E220" s="6">
        <v>39448</v>
      </c>
    </row>
    <row r="221" spans="1:5" x14ac:dyDescent="0.35">
      <c r="A221" t="s">
        <v>4652</v>
      </c>
      <c r="B221">
        <v>2008</v>
      </c>
      <c r="C221" t="s">
        <v>4655</v>
      </c>
      <c r="D221">
        <v>315.046331515161</v>
      </c>
      <c r="E221" s="6">
        <v>39448</v>
      </c>
    </row>
    <row r="222" spans="1:5" x14ac:dyDescent="0.35">
      <c r="A222" t="s">
        <v>4652</v>
      </c>
      <c r="B222">
        <v>2009</v>
      </c>
      <c r="C222" t="s">
        <v>4653</v>
      </c>
      <c r="D222">
        <v>11747.436659999999</v>
      </c>
      <c r="E222" s="6">
        <v>39814</v>
      </c>
    </row>
    <row r="223" spans="1:5" x14ac:dyDescent="0.35">
      <c r="A223" t="s">
        <v>4652</v>
      </c>
      <c r="B223">
        <v>2009</v>
      </c>
      <c r="C223" t="s">
        <v>13</v>
      </c>
      <c r="D223">
        <v>3250.2031941442601</v>
      </c>
      <c r="E223" s="6">
        <v>39814</v>
      </c>
    </row>
    <row r="224" spans="1:5" x14ac:dyDescent="0.35">
      <c r="A224" t="s">
        <v>4652</v>
      </c>
      <c r="B224">
        <v>2009</v>
      </c>
      <c r="C224" t="s">
        <v>4646</v>
      </c>
      <c r="D224">
        <v>20.965023475965999</v>
      </c>
      <c r="E224" s="6">
        <v>39814</v>
      </c>
    </row>
    <row r="225" spans="1:5" x14ac:dyDescent="0.35">
      <c r="A225" t="s">
        <v>4652</v>
      </c>
      <c r="B225">
        <v>2009</v>
      </c>
      <c r="C225" t="s">
        <v>4654</v>
      </c>
      <c r="D225">
        <v>275.94929312563801</v>
      </c>
      <c r="E225" s="6">
        <v>39814</v>
      </c>
    </row>
    <row r="226" spans="1:5" x14ac:dyDescent="0.35">
      <c r="A226" t="s">
        <v>4652</v>
      </c>
      <c r="B226">
        <v>2009</v>
      </c>
      <c r="C226" t="s">
        <v>4655</v>
      </c>
      <c r="D226">
        <v>339.41325901782898</v>
      </c>
      <c r="E226" s="6">
        <v>39814</v>
      </c>
    </row>
    <row r="227" spans="1:5" x14ac:dyDescent="0.35">
      <c r="A227" t="s">
        <v>4652</v>
      </c>
      <c r="B227">
        <v>2010</v>
      </c>
      <c r="C227" t="s">
        <v>4653</v>
      </c>
      <c r="D227">
        <v>11666.666670000001</v>
      </c>
      <c r="E227" s="6">
        <v>40179</v>
      </c>
    </row>
    <row r="228" spans="1:5" x14ac:dyDescent="0.35">
      <c r="A228" t="s">
        <v>4652</v>
      </c>
      <c r="B228">
        <v>2010</v>
      </c>
      <c r="C228" t="s">
        <v>13</v>
      </c>
      <c r="D228">
        <v>3432.9489774468998</v>
      </c>
      <c r="E228" s="6">
        <v>40179</v>
      </c>
    </row>
    <row r="229" spans="1:5" x14ac:dyDescent="0.35">
      <c r="A229" t="s">
        <v>4652</v>
      </c>
      <c r="B229">
        <v>2010</v>
      </c>
      <c r="C229" t="s">
        <v>4646</v>
      </c>
      <c r="D229">
        <v>33.683157255177598</v>
      </c>
      <c r="E229" s="6">
        <v>40179</v>
      </c>
    </row>
    <row r="230" spans="1:5" x14ac:dyDescent="0.35">
      <c r="A230" t="s">
        <v>4652</v>
      </c>
      <c r="B230">
        <v>2010</v>
      </c>
      <c r="C230" t="s">
        <v>4654</v>
      </c>
      <c r="D230">
        <v>341.61447836805598</v>
      </c>
      <c r="E230" s="6">
        <v>40179</v>
      </c>
    </row>
    <row r="231" spans="1:5" x14ac:dyDescent="0.35">
      <c r="A231" t="s">
        <v>4652</v>
      </c>
      <c r="B231">
        <v>2010</v>
      </c>
      <c r="C231" t="s">
        <v>4655</v>
      </c>
      <c r="D231">
        <v>378.851479181184</v>
      </c>
      <c r="E231" s="6">
        <v>40179</v>
      </c>
    </row>
    <row r="232" spans="1:5" x14ac:dyDescent="0.35">
      <c r="A232" t="s">
        <v>4652</v>
      </c>
      <c r="B232">
        <v>2011</v>
      </c>
      <c r="C232" t="s">
        <v>4653</v>
      </c>
      <c r="D232">
        <v>11553.3766</v>
      </c>
      <c r="E232" s="6">
        <v>40544</v>
      </c>
    </row>
    <row r="233" spans="1:5" x14ac:dyDescent="0.35">
      <c r="A233" t="s">
        <v>4652</v>
      </c>
      <c r="B233">
        <v>2011</v>
      </c>
      <c r="C233" t="s">
        <v>13</v>
      </c>
      <c r="D233">
        <v>3499.1995951451199</v>
      </c>
      <c r="E233" s="6">
        <v>40544</v>
      </c>
    </row>
    <row r="234" spans="1:5" x14ac:dyDescent="0.35">
      <c r="A234" t="s">
        <v>4652</v>
      </c>
      <c r="B234">
        <v>2011</v>
      </c>
      <c r="C234" t="s">
        <v>4646</v>
      </c>
      <c r="D234">
        <v>65.035862168200893</v>
      </c>
      <c r="E234" s="6">
        <v>40544</v>
      </c>
    </row>
    <row r="235" spans="1:5" x14ac:dyDescent="0.35">
      <c r="A235" t="s">
        <v>4652</v>
      </c>
      <c r="B235">
        <v>2011</v>
      </c>
      <c r="C235" t="s">
        <v>4654</v>
      </c>
      <c r="D235">
        <v>436.78640879645098</v>
      </c>
      <c r="E235" s="6">
        <v>40544</v>
      </c>
    </row>
    <row r="236" spans="1:5" x14ac:dyDescent="0.35">
      <c r="A236" t="s">
        <v>4652</v>
      </c>
      <c r="B236">
        <v>2011</v>
      </c>
      <c r="C236" t="s">
        <v>4655</v>
      </c>
      <c r="D236">
        <v>397.90843924079201</v>
      </c>
      <c r="E236" s="6">
        <v>40544</v>
      </c>
    </row>
    <row r="237" spans="1:5" x14ac:dyDescent="0.35">
      <c r="A237" t="s">
        <v>4652</v>
      </c>
      <c r="B237">
        <v>2012</v>
      </c>
      <c r="C237" t="s">
        <v>4653</v>
      </c>
      <c r="D237">
        <v>11441.18663</v>
      </c>
      <c r="E237" s="6">
        <v>40909</v>
      </c>
    </row>
    <row r="238" spans="1:5" x14ac:dyDescent="0.35">
      <c r="A238" t="s">
        <v>4652</v>
      </c>
      <c r="B238">
        <v>2012</v>
      </c>
      <c r="C238" t="s">
        <v>13</v>
      </c>
      <c r="D238">
        <v>3666.7729832796499</v>
      </c>
      <c r="E238" s="6">
        <v>40909</v>
      </c>
    </row>
    <row r="239" spans="1:5" x14ac:dyDescent="0.35">
      <c r="A239" t="s">
        <v>4652</v>
      </c>
      <c r="B239">
        <v>2012</v>
      </c>
      <c r="C239" t="s">
        <v>4646</v>
      </c>
      <c r="D239">
        <v>100.764431878702</v>
      </c>
      <c r="E239" s="6">
        <v>40909</v>
      </c>
    </row>
    <row r="240" spans="1:5" x14ac:dyDescent="0.35">
      <c r="A240" t="s">
        <v>4652</v>
      </c>
      <c r="B240">
        <v>2012</v>
      </c>
      <c r="C240" t="s">
        <v>4654</v>
      </c>
      <c r="D240">
        <v>523.80939827906298</v>
      </c>
      <c r="E240" s="6">
        <v>40909</v>
      </c>
    </row>
    <row r="241" spans="1:5" x14ac:dyDescent="0.35">
      <c r="A241" t="s">
        <v>4652</v>
      </c>
      <c r="B241">
        <v>2012</v>
      </c>
      <c r="C241" t="s">
        <v>4655</v>
      </c>
      <c r="D241">
        <v>430.849657378975</v>
      </c>
      <c r="E241" s="6">
        <v>40909</v>
      </c>
    </row>
    <row r="242" spans="1:5" x14ac:dyDescent="0.35">
      <c r="A242" t="s">
        <v>4652</v>
      </c>
      <c r="B242">
        <v>2013</v>
      </c>
      <c r="C242" t="s">
        <v>4653</v>
      </c>
      <c r="D242">
        <v>11330.0861</v>
      </c>
      <c r="E242" s="6">
        <v>41275</v>
      </c>
    </row>
    <row r="243" spans="1:5" x14ac:dyDescent="0.35">
      <c r="A243" t="s">
        <v>4652</v>
      </c>
      <c r="B243">
        <v>2013</v>
      </c>
      <c r="C243" t="s">
        <v>13</v>
      </c>
      <c r="D243">
        <v>3793.22904470719</v>
      </c>
      <c r="E243" s="6">
        <v>41275</v>
      </c>
    </row>
    <row r="244" spans="1:5" x14ac:dyDescent="0.35">
      <c r="A244" t="s">
        <v>4652</v>
      </c>
      <c r="B244">
        <v>2013</v>
      </c>
      <c r="C244" t="s">
        <v>4646</v>
      </c>
      <c r="D244">
        <v>139.05857121455301</v>
      </c>
      <c r="E244" s="6">
        <v>41275</v>
      </c>
    </row>
    <row r="245" spans="1:5" x14ac:dyDescent="0.35">
      <c r="A245" t="s">
        <v>4652</v>
      </c>
      <c r="B245">
        <v>2013</v>
      </c>
      <c r="C245" t="s">
        <v>4654</v>
      </c>
      <c r="D245">
        <v>645.30218530995398</v>
      </c>
      <c r="E245" s="6">
        <v>41275</v>
      </c>
    </row>
    <row r="246" spans="1:5" x14ac:dyDescent="0.35">
      <c r="A246" t="s">
        <v>4652</v>
      </c>
      <c r="B246">
        <v>2013</v>
      </c>
      <c r="C246" t="s">
        <v>4655</v>
      </c>
      <c r="D246">
        <v>464.06020927014202</v>
      </c>
      <c r="E246" s="6">
        <v>41275</v>
      </c>
    </row>
    <row r="247" spans="1:5" x14ac:dyDescent="0.35">
      <c r="A247" t="s">
        <v>4652</v>
      </c>
      <c r="B247">
        <v>2014</v>
      </c>
      <c r="C247" t="s">
        <v>4653</v>
      </c>
      <c r="D247">
        <v>11220.064420000001</v>
      </c>
      <c r="E247" s="6">
        <v>41640</v>
      </c>
    </row>
    <row r="248" spans="1:5" x14ac:dyDescent="0.35">
      <c r="A248" t="s">
        <v>4652</v>
      </c>
      <c r="B248">
        <v>2014</v>
      </c>
      <c r="C248" t="s">
        <v>13</v>
      </c>
      <c r="D248">
        <v>3883.1434428733</v>
      </c>
      <c r="E248" s="6">
        <v>41640</v>
      </c>
    </row>
    <row r="249" spans="1:5" x14ac:dyDescent="0.35">
      <c r="A249" t="s">
        <v>4652</v>
      </c>
      <c r="B249">
        <v>2014</v>
      </c>
      <c r="C249" t="s">
        <v>4646</v>
      </c>
      <c r="D249">
        <v>197.91050837805099</v>
      </c>
      <c r="E249" s="6">
        <v>41640</v>
      </c>
    </row>
    <row r="250" spans="1:5" x14ac:dyDescent="0.35">
      <c r="A250" t="s">
        <v>4652</v>
      </c>
      <c r="B250">
        <v>2014</v>
      </c>
      <c r="C250" t="s">
        <v>4654</v>
      </c>
      <c r="D250">
        <v>712.03169716705997</v>
      </c>
      <c r="E250" s="6">
        <v>41640</v>
      </c>
    </row>
    <row r="251" spans="1:5" x14ac:dyDescent="0.35">
      <c r="A251" t="s">
        <v>4652</v>
      </c>
      <c r="B251">
        <v>2014</v>
      </c>
      <c r="C251" t="s">
        <v>4655</v>
      </c>
      <c r="D251">
        <v>502.15891907264103</v>
      </c>
      <c r="E251" s="6">
        <v>41640</v>
      </c>
    </row>
    <row r="252" spans="1:5" x14ac:dyDescent="0.35">
      <c r="A252" t="s">
        <v>4652</v>
      </c>
      <c r="B252">
        <v>2015</v>
      </c>
      <c r="C252" t="s">
        <v>4653</v>
      </c>
      <c r="D252">
        <v>11111.11111</v>
      </c>
      <c r="E252" s="6">
        <v>42005</v>
      </c>
    </row>
    <row r="253" spans="1:5" x14ac:dyDescent="0.35">
      <c r="A253" t="s">
        <v>4652</v>
      </c>
      <c r="B253">
        <v>2015</v>
      </c>
      <c r="C253" t="s">
        <v>13</v>
      </c>
      <c r="D253">
        <v>3884.4173571045899</v>
      </c>
      <c r="E253" s="6">
        <v>42005</v>
      </c>
    </row>
    <row r="254" spans="1:5" x14ac:dyDescent="0.35">
      <c r="A254" t="s">
        <v>4652</v>
      </c>
      <c r="B254">
        <v>2015</v>
      </c>
      <c r="C254" t="s">
        <v>4646</v>
      </c>
      <c r="D254">
        <v>260.73921877352501</v>
      </c>
      <c r="E254" s="6">
        <v>42005</v>
      </c>
    </row>
    <row r="255" spans="1:5" x14ac:dyDescent="0.35">
      <c r="A255" t="s">
        <v>4652</v>
      </c>
      <c r="B255">
        <v>2015</v>
      </c>
      <c r="C255" t="s">
        <v>4654</v>
      </c>
      <c r="D255">
        <v>831.38450716303396</v>
      </c>
      <c r="E255" s="6">
        <v>42005</v>
      </c>
    </row>
    <row r="256" spans="1:5" x14ac:dyDescent="0.35">
      <c r="A256" t="s">
        <v>4652</v>
      </c>
      <c r="B256">
        <v>2015</v>
      </c>
      <c r="C256" t="s">
        <v>4655</v>
      </c>
      <c r="D256">
        <v>536.46624413092002</v>
      </c>
      <c r="E256" s="6">
        <v>42005</v>
      </c>
    </row>
    <row r="257" spans="1:5" x14ac:dyDescent="0.35">
      <c r="A257" t="s">
        <v>4652</v>
      </c>
      <c r="B257">
        <v>2016</v>
      </c>
      <c r="C257" t="s">
        <v>4653</v>
      </c>
      <c r="D257">
        <v>11003.2158</v>
      </c>
      <c r="E257" s="6">
        <v>42370</v>
      </c>
    </row>
    <row r="258" spans="1:5" x14ac:dyDescent="0.35">
      <c r="A258" t="s">
        <v>4652</v>
      </c>
      <c r="B258">
        <v>2016</v>
      </c>
      <c r="C258" t="s">
        <v>13</v>
      </c>
      <c r="D258">
        <v>4017.74377321373</v>
      </c>
      <c r="E258" s="6">
        <v>42370</v>
      </c>
    </row>
    <row r="259" spans="1:5" x14ac:dyDescent="0.35">
      <c r="A259" t="s">
        <v>4652</v>
      </c>
      <c r="B259">
        <v>2016</v>
      </c>
      <c r="C259" t="s">
        <v>4646</v>
      </c>
      <c r="D259">
        <v>328.37811446574602</v>
      </c>
      <c r="E259" s="6">
        <v>42370</v>
      </c>
    </row>
    <row r="260" spans="1:5" x14ac:dyDescent="0.35">
      <c r="A260" t="s">
        <v>4652</v>
      </c>
      <c r="B260">
        <v>2016</v>
      </c>
      <c r="C260" t="s">
        <v>4654</v>
      </c>
      <c r="D260">
        <v>956.87354220491295</v>
      </c>
      <c r="E260" s="6">
        <v>42370</v>
      </c>
    </row>
    <row r="261" spans="1:5" x14ac:dyDescent="0.35">
      <c r="A261" t="s">
        <v>4652</v>
      </c>
      <c r="B261">
        <v>2016</v>
      </c>
      <c r="C261" t="s">
        <v>4655</v>
      </c>
      <c r="D261">
        <v>556.62335593469402</v>
      </c>
      <c r="E261" s="6">
        <v>42370</v>
      </c>
    </row>
    <row r="262" spans="1:5" x14ac:dyDescent="0.35">
      <c r="A262" t="s">
        <v>4652</v>
      </c>
      <c r="B262">
        <v>2017</v>
      </c>
      <c r="C262" t="s">
        <v>4653</v>
      </c>
      <c r="D262">
        <v>10895.32049</v>
      </c>
      <c r="E262" s="6">
        <v>42736</v>
      </c>
    </row>
    <row r="263" spans="1:5" x14ac:dyDescent="0.35">
      <c r="A263" t="s">
        <v>4652</v>
      </c>
      <c r="B263">
        <v>2017</v>
      </c>
      <c r="C263" t="s">
        <v>13</v>
      </c>
      <c r="D263">
        <v>4065.4431274968301</v>
      </c>
      <c r="E263" s="6">
        <v>42736</v>
      </c>
    </row>
    <row r="264" spans="1:5" x14ac:dyDescent="0.35">
      <c r="A264" t="s">
        <v>4652</v>
      </c>
      <c r="B264">
        <v>2017</v>
      </c>
      <c r="C264" t="s">
        <v>4646</v>
      </c>
      <c r="D264">
        <v>453.51765745583299</v>
      </c>
      <c r="E264" s="6">
        <v>42736</v>
      </c>
    </row>
    <row r="265" spans="1:5" x14ac:dyDescent="0.35">
      <c r="A265" t="s">
        <v>4652</v>
      </c>
      <c r="B265">
        <v>2017</v>
      </c>
      <c r="C265" t="s">
        <v>4654</v>
      </c>
      <c r="D265">
        <v>1127.9895865594101</v>
      </c>
      <c r="E265" s="6">
        <v>42736</v>
      </c>
    </row>
    <row r="266" spans="1:5" x14ac:dyDescent="0.35">
      <c r="A266" t="s">
        <v>4652</v>
      </c>
      <c r="B266">
        <v>2017</v>
      </c>
      <c r="C266" t="s">
        <v>4655</v>
      </c>
      <c r="D266">
        <v>584.97582695646895</v>
      </c>
      <c r="E266" s="6">
        <v>42736</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tabSelected="1" workbookViewId="0">
      <selection activeCell="E24" sqref="E24"/>
    </sheetView>
  </sheetViews>
  <sheetFormatPr defaultRowHeight="14.5" x14ac:dyDescent="0.35"/>
  <cols>
    <col min="1" max="1" width="7.1796875" bestFit="1" customWidth="1"/>
    <col min="2" max="2" width="27.1796875" bestFit="1" customWidth="1"/>
    <col min="3" max="3" width="9.1796875" customWidth="1"/>
    <col min="4" max="4" width="10.81640625" customWidth="1"/>
  </cols>
  <sheetData>
    <row r="1" spans="1:5" x14ac:dyDescent="0.35">
      <c r="A1" t="s">
        <v>4896</v>
      </c>
      <c r="B1" t="s">
        <v>1</v>
      </c>
      <c r="C1" t="s">
        <v>4882</v>
      </c>
      <c r="D1" t="s">
        <v>4883</v>
      </c>
      <c r="E1" t="s">
        <v>4884</v>
      </c>
    </row>
    <row r="2" spans="1:5" x14ac:dyDescent="0.35">
      <c r="A2" t="s">
        <v>143</v>
      </c>
      <c r="B2" t="s">
        <v>142</v>
      </c>
      <c r="C2" t="s">
        <v>4799</v>
      </c>
      <c r="D2">
        <v>33.939109999999999</v>
      </c>
      <c r="E2">
        <v>67.709952999999999</v>
      </c>
    </row>
    <row r="3" spans="1:5" x14ac:dyDescent="0.35">
      <c r="A3" t="s">
        <v>286</v>
      </c>
      <c r="B3" t="s">
        <v>285</v>
      </c>
      <c r="C3" t="s">
        <v>4792</v>
      </c>
      <c r="D3">
        <v>41.153331999999999</v>
      </c>
      <c r="E3">
        <v>20.168330999999998</v>
      </c>
    </row>
    <row r="4" spans="1:5" x14ac:dyDescent="0.35">
      <c r="A4" t="s">
        <v>11</v>
      </c>
      <c r="B4" t="s">
        <v>10</v>
      </c>
      <c r="C4" t="s">
        <v>4830</v>
      </c>
      <c r="D4">
        <v>28.033885999999999</v>
      </c>
      <c r="E4">
        <v>1.659626</v>
      </c>
    </row>
    <row r="5" spans="1:5" x14ac:dyDescent="0.35">
      <c r="A5" t="s">
        <v>288</v>
      </c>
      <c r="B5" t="s">
        <v>287</v>
      </c>
      <c r="C5" t="s">
        <v>4804</v>
      </c>
      <c r="D5">
        <v>42.546244999999999</v>
      </c>
      <c r="E5">
        <v>1.6015539999999999</v>
      </c>
    </row>
    <row r="6" spans="1:5" x14ac:dyDescent="0.35">
      <c r="A6" t="s">
        <v>21</v>
      </c>
      <c r="B6" t="s">
        <v>20</v>
      </c>
      <c r="C6" t="s">
        <v>4710</v>
      </c>
      <c r="D6">
        <v>-11.202692000000001</v>
      </c>
      <c r="E6">
        <v>17.873887</v>
      </c>
    </row>
    <row r="7" spans="1:5" x14ac:dyDescent="0.35">
      <c r="A7" t="s">
        <v>208</v>
      </c>
      <c r="B7" t="s">
        <v>207</v>
      </c>
      <c r="C7" t="s">
        <v>4714</v>
      </c>
      <c r="D7">
        <v>17.060815999999999</v>
      </c>
      <c r="E7">
        <v>-61.796427999999999</v>
      </c>
    </row>
    <row r="8" spans="1:5" x14ac:dyDescent="0.35">
      <c r="A8" t="s">
        <v>453</v>
      </c>
      <c r="B8" t="s">
        <v>452</v>
      </c>
      <c r="C8" t="s">
        <v>4833</v>
      </c>
      <c r="D8">
        <v>-38.416097000000001</v>
      </c>
      <c r="E8">
        <v>-63.616672000000001</v>
      </c>
    </row>
    <row r="9" spans="1:5" x14ac:dyDescent="0.35">
      <c r="A9" t="s">
        <v>275</v>
      </c>
      <c r="B9" t="s">
        <v>274</v>
      </c>
      <c r="C9" t="s">
        <v>4816</v>
      </c>
      <c r="D9">
        <v>40.069099000000001</v>
      </c>
      <c r="E9">
        <v>45.038189000000003</v>
      </c>
    </row>
    <row r="10" spans="1:5" x14ac:dyDescent="0.35">
      <c r="A10" t="s">
        <v>210</v>
      </c>
      <c r="B10" t="s">
        <v>209</v>
      </c>
      <c r="C10" t="s">
        <v>4745</v>
      </c>
      <c r="D10">
        <v>12.52111</v>
      </c>
      <c r="E10">
        <v>-69.968338000000003</v>
      </c>
    </row>
    <row r="11" spans="1:5" x14ac:dyDescent="0.35">
      <c r="A11" t="s">
        <v>413</v>
      </c>
      <c r="B11" t="s">
        <v>412</v>
      </c>
      <c r="C11" t="s">
        <v>4854</v>
      </c>
      <c r="D11">
        <v>-25.274398000000001</v>
      </c>
      <c r="E11">
        <v>133.775136</v>
      </c>
    </row>
    <row r="12" spans="1:5" x14ac:dyDescent="0.35">
      <c r="A12" t="s">
        <v>290</v>
      </c>
      <c r="B12" t="s">
        <v>289</v>
      </c>
      <c r="C12" t="s">
        <v>4867</v>
      </c>
      <c r="D12">
        <v>47.516230999999998</v>
      </c>
      <c r="E12">
        <v>14.550072</v>
      </c>
    </row>
    <row r="13" spans="1:5" x14ac:dyDescent="0.35">
      <c r="A13" t="s">
        <v>277</v>
      </c>
      <c r="B13" t="s">
        <v>276</v>
      </c>
      <c r="C13" t="s">
        <v>4820</v>
      </c>
      <c r="D13">
        <v>40.143104999999998</v>
      </c>
      <c r="E13">
        <v>47.576926999999998</v>
      </c>
    </row>
    <row r="14" spans="1:5" x14ac:dyDescent="0.35">
      <c r="A14" t="s">
        <v>212</v>
      </c>
      <c r="B14" t="s">
        <v>211</v>
      </c>
      <c r="C14" t="s">
        <v>4727</v>
      </c>
      <c r="D14">
        <v>25.034279999999999</v>
      </c>
      <c r="E14">
        <v>-77.396280000000004</v>
      </c>
    </row>
    <row r="15" spans="1:5" x14ac:dyDescent="0.35">
      <c r="A15" t="s">
        <v>371</v>
      </c>
      <c r="B15" t="s">
        <v>370</v>
      </c>
      <c r="C15" t="s">
        <v>4817</v>
      </c>
      <c r="D15">
        <v>25.930413999999999</v>
      </c>
      <c r="E15">
        <v>50.637771999999998</v>
      </c>
    </row>
    <row r="16" spans="1:5" x14ac:dyDescent="0.35">
      <c r="A16" t="s">
        <v>145</v>
      </c>
      <c r="B16" t="s">
        <v>144</v>
      </c>
      <c r="C16" t="s">
        <v>4793</v>
      </c>
      <c r="D16">
        <v>23.684994</v>
      </c>
      <c r="E16">
        <v>90.356330999999997</v>
      </c>
    </row>
    <row r="17" spans="1:5" x14ac:dyDescent="0.35">
      <c r="A17" t="s">
        <v>214</v>
      </c>
      <c r="B17" t="s">
        <v>213</v>
      </c>
      <c r="C17" t="s">
        <v>4739</v>
      </c>
      <c r="D17">
        <v>13.193887</v>
      </c>
      <c r="E17">
        <v>-59.543197999999997</v>
      </c>
    </row>
    <row r="18" spans="1:5" x14ac:dyDescent="0.35">
      <c r="A18" t="s">
        <v>292</v>
      </c>
      <c r="B18" t="s">
        <v>291</v>
      </c>
      <c r="C18" t="s">
        <v>4834</v>
      </c>
      <c r="D18">
        <v>53.709806999999998</v>
      </c>
      <c r="E18">
        <v>27.953389000000001</v>
      </c>
    </row>
    <row r="19" spans="1:5" x14ac:dyDescent="0.35">
      <c r="A19" t="s">
        <v>294</v>
      </c>
      <c r="B19" t="s">
        <v>293</v>
      </c>
      <c r="C19" t="s">
        <v>4873</v>
      </c>
      <c r="D19">
        <v>50.503886999999999</v>
      </c>
      <c r="E19">
        <v>4.4699359999999997</v>
      </c>
    </row>
    <row r="20" spans="1:5" x14ac:dyDescent="0.35">
      <c r="A20" t="s">
        <v>216</v>
      </c>
      <c r="B20" t="s">
        <v>215</v>
      </c>
      <c r="C20" t="s">
        <v>4696</v>
      </c>
      <c r="D20">
        <v>17.189876999999999</v>
      </c>
      <c r="E20">
        <v>-88.497649999999993</v>
      </c>
    </row>
    <row r="21" spans="1:5" x14ac:dyDescent="0.35">
      <c r="A21" t="s">
        <v>25</v>
      </c>
      <c r="B21" t="s">
        <v>24</v>
      </c>
      <c r="C21" t="s">
        <v>4723</v>
      </c>
      <c r="D21">
        <v>9.3076899999999991</v>
      </c>
      <c r="E21">
        <v>2.3158340000000002</v>
      </c>
    </row>
    <row r="22" spans="1:5" x14ac:dyDescent="0.35">
      <c r="A22" t="s">
        <v>4885</v>
      </c>
      <c r="B22" t="s">
        <v>4730</v>
      </c>
      <c r="C22" t="s">
        <v>4731</v>
      </c>
      <c r="D22">
        <v>32.321384000000002</v>
      </c>
      <c r="E22">
        <v>-64.757369999999995</v>
      </c>
    </row>
    <row r="23" spans="1:5" x14ac:dyDescent="0.35">
      <c r="A23" t="s">
        <v>147</v>
      </c>
      <c r="B23" t="s">
        <v>146</v>
      </c>
      <c r="C23" t="s">
        <v>4673</v>
      </c>
      <c r="D23">
        <v>27.514161999999999</v>
      </c>
      <c r="E23">
        <v>90.433600999999996</v>
      </c>
    </row>
    <row r="24" spans="1:5" x14ac:dyDescent="0.35">
      <c r="A24" t="s">
        <v>455</v>
      </c>
      <c r="B24" t="s">
        <v>454</v>
      </c>
      <c r="C24" t="s">
        <v>4781</v>
      </c>
      <c r="D24">
        <v>-16.290154000000001</v>
      </c>
      <c r="E24">
        <v>-63.588653000000001</v>
      </c>
    </row>
    <row r="25" spans="1:5" x14ac:dyDescent="0.35">
      <c r="A25" t="s">
        <v>296</v>
      </c>
      <c r="B25" t="s">
        <v>295</v>
      </c>
      <c r="C25" t="s">
        <v>4815</v>
      </c>
      <c r="D25">
        <v>43.915886</v>
      </c>
      <c r="E25">
        <v>17.679075999999998</v>
      </c>
    </row>
    <row r="26" spans="1:5" x14ac:dyDescent="0.35">
      <c r="A26" t="s">
        <v>28</v>
      </c>
      <c r="B26" t="s">
        <v>27</v>
      </c>
      <c r="C26" t="s">
        <v>4697</v>
      </c>
      <c r="D26">
        <v>-22.328474</v>
      </c>
      <c r="E26">
        <v>24.684866</v>
      </c>
    </row>
    <row r="27" spans="1:5" x14ac:dyDescent="0.35">
      <c r="A27" t="s">
        <v>457</v>
      </c>
      <c r="B27" t="s">
        <v>456</v>
      </c>
      <c r="C27" t="s">
        <v>4869</v>
      </c>
      <c r="D27">
        <v>-14.235004</v>
      </c>
      <c r="E27">
        <v>-51.925280000000001</v>
      </c>
    </row>
    <row r="28" spans="1:5" x14ac:dyDescent="0.35">
      <c r="A28" t="s">
        <v>220</v>
      </c>
      <c r="B28" t="s">
        <v>219</v>
      </c>
      <c r="C28" t="s">
        <v>4670</v>
      </c>
      <c r="D28">
        <v>18.420694999999998</v>
      </c>
      <c r="E28">
        <v>-64.639967999999996</v>
      </c>
    </row>
    <row r="29" spans="1:5" x14ac:dyDescent="0.35">
      <c r="A29" t="s">
        <v>149</v>
      </c>
      <c r="B29" t="s">
        <v>4758</v>
      </c>
      <c r="C29" t="s">
        <v>4759</v>
      </c>
      <c r="D29">
        <v>4.5352769999999998</v>
      </c>
      <c r="E29">
        <v>114.72766900000001</v>
      </c>
    </row>
    <row r="30" spans="1:5" x14ac:dyDescent="0.35">
      <c r="A30" t="s">
        <v>298</v>
      </c>
      <c r="B30" t="s">
        <v>297</v>
      </c>
      <c r="C30" t="s">
        <v>4806</v>
      </c>
      <c r="D30">
        <v>42.733882999999999</v>
      </c>
      <c r="E30">
        <v>25.48583</v>
      </c>
    </row>
    <row r="31" spans="1:5" x14ac:dyDescent="0.35">
      <c r="A31" t="s">
        <v>30</v>
      </c>
      <c r="B31" t="s">
        <v>29</v>
      </c>
      <c r="C31" t="s">
        <v>4794</v>
      </c>
      <c r="D31">
        <v>12.238333000000001</v>
      </c>
      <c r="E31">
        <v>-1.561593</v>
      </c>
    </row>
    <row r="32" spans="1:5" x14ac:dyDescent="0.35">
      <c r="A32" t="s">
        <v>34</v>
      </c>
      <c r="B32" t="s">
        <v>33</v>
      </c>
      <c r="C32" t="s">
        <v>4674</v>
      </c>
      <c r="D32">
        <v>-3.3730560000000001</v>
      </c>
      <c r="E32">
        <v>29.918886000000001</v>
      </c>
    </row>
    <row r="33" spans="1:5" x14ac:dyDescent="0.35">
      <c r="A33" t="s">
        <v>151</v>
      </c>
      <c r="B33" t="s">
        <v>150</v>
      </c>
      <c r="C33" t="s">
        <v>4753</v>
      </c>
      <c r="D33">
        <v>12.565678999999999</v>
      </c>
      <c r="E33">
        <v>104.99096299999999</v>
      </c>
    </row>
    <row r="34" spans="1:5" x14ac:dyDescent="0.35">
      <c r="A34" t="s">
        <v>38</v>
      </c>
      <c r="B34" t="s">
        <v>37</v>
      </c>
      <c r="C34" t="s">
        <v>4813</v>
      </c>
      <c r="D34">
        <v>7.3697220000000003</v>
      </c>
      <c r="E34">
        <v>12.354722000000001</v>
      </c>
    </row>
    <row r="35" spans="1:5" x14ac:dyDescent="0.35">
      <c r="A35" t="s">
        <v>400</v>
      </c>
      <c r="B35" t="s">
        <v>399</v>
      </c>
      <c r="C35" t="s">
        <v>4870</v>
      </c>
      <c r="D35">
        <v>56.130366000000002</v>
      </c>
      <c r="E35">
        <v>-106.346771</v>
      </c>
    </row>
    <row r="36" spans="1:5" x14ac:dyDescent="0.35">
      <c r="A36" t="s">
        <v>36</v>
      </c>
      <c r="B36" t="s">
        <v>4676</v>
      </c>
      <c r="C36" t="s">
        <v>4677</v>
      </c>
      <c r="D36">
        <v>16.002082000000001</v>
      </c>
      <c r="E36">
        <v>-24.013197000000002</v>
      </c>
    </row>
    <row r="37" spans="1:5" x14ac:dyDescent="0.35">
      <c r="A37" t="s">
        <v>222</v>
      </c>
      <c r="B37" t="s">
        <v>221</v>
      </c>
      <c r="C37" t="s">
        <v>4735</v>
      </c>
      <c r="D37">
        <v>19.513469000000001</v>
      </c>
      <c r="E37">
        <v>-80.566956000000005</v>
      </c>
    </row>
    <row r="38" spans="1:5" x14ac:dyDescent="0.35">
      <c r="A38" t="s">
        <v>40</v>
      </c>
      <c r="B38" t="s">
        <v>39</v>
      </c>
      <c r="C38" t="s">
        <v>4688</v>
      </c>
      <c r="D38">
        <v>6.6111110000000002</v>
      </c>
      <c r="E38">
        <v>20.939444000000002</v>
      </c>
    </row>
    <row r="39" spans="1:5" x14ac:dyDescent="0.35">
      <c r="A39" t="s">
        <v>42</v>
      </c>
      <c r="B39" t="s">
        <v>41</v>
      </c>
      <c r="C39" t="s">
        <v>4689</v>
      </c>
      <c r="D39">
        <v>15.454166000000001</v>
      </c>
      <c r="E39">
        <v>18.732206999999999</v>
      </c>
    </row>
    <row r="40" spans="1:5" x14ac:dyDescent="0.35">
      <c r="A40" t="s">
        <v>459</v>
      </c>
      <c r="B40" t="s">
        <v>458</v>
      </c>
      <c r="C40" t="s">
        <v>4859</v>
      </c>
      <c r="D40">
        <v>-35.675147000000003</v>
      </c>
      <c r="E40">
        <v>-71.542968999999999</v>
      </c>
    </row>
    <row r="41" spans="1:5" x14ac:dyDescent="0.35">
      <c r="A41" t="s">
        <v>153</v>
      </c>
      <c r="B41" t="s">
        <v>152</v>
      </c>
      <c r="C41" t="s">
        <v>4876</v>
      </c>
      <c r="D41">
        <v>35.861660000000001</v>
      </c>
      <c r="E41">
        <v>104.195397</v>
      </c>
    </row>
    <row r="42" spans="1:5" x14ac:dyDescent="0.35">
      <c r="A42" t="s">
        <v>461</v>
      </c>
      <c r="B42" t="s">
        <v>460</v>
      </c>
      <c r="C42" t="s">
        <v>4838</v>
      </c>
      <c r="D42">
        <v>4.5708679999999999</v>
      </c>
      <c r="E42">
        <v>-74.297332999999995</v>
      </c>
    </row>
    <row r="43" spans="1:5" x14ac:dyDescent="0.35">
      <c r="A43" t="s">
        <v>50</v>
      </c>
      <c r="B43" t="s">
        <v>4772</v>
      </c>
      <c r="C43" t="s">
        <v>4773</v>
      </c>
      <c r="D43">
        <v>-4.0383329999999997</v>
      </c>
      <c r="E43">
        <v>21.758664</v>
      </c>
    </row>
    <row r="44" spans="1:5" x14ac:dyDescent="0.35">
      <c r="A44" t="s">
        <v>46</v>
      </c>
      <c r="B44" t="s">
        <v>4737</v>
      </c>
      <c r="C44" t="s">
        <v>4738</v>
      </c>
      <c r="D44">
        <v>-0.228021</v>
      </c>
      <c r="E44">
        <v>15.827659000000001</v>
      </c>
    </row>
    <row r="45" spans="1:5" x14ac:dyDescent="0.35">
      <c r="A45" t="s">
        <v>224</v>
      </c>
      <c r="B45" t="s">
        <v>223</v>
      </c>
      <c r="C45" t="s">
        <v>4800</v>
      </c>
      <c r="D45">
        <v>9.7489170000000005</v>
      </c>
      <c r="E45">
        <v>-83.753428</v>
      </c>
    </row>
    <row r="46" spans="1:5" x14ac:dyDescent="0.35">
      <c r="A46" t="s">
        <v>48</v>
      </c>
      <c r="B46" t="s">
        <v>47</v>
      </c>
      <c r="C46" t="s">
        <v>4797</v>
      </c>
      <c r="D46">
        <v>7.5399890000000003</v>
      </c>
      <c r="E46">
        <v>-5.5470800000000002</v>
      </c>
    </row>
    <row r="47" spans="1:5" x14ac:dyDescent="0.35">
      <c r="A47" t="s">
        <v>300</v>
      </c>
      <c r="B47" t="s">
        <v>299</v>
      </c>
      <c r="C47" t="s">
        <v>4826</v>
      </c>
      <c r="D47">
        <v>45.1</v>
      </c>
      <c r="E47">
        <v>15.2</v>
      </c>
    </row>
    <row r="48" spans="1:5" x14ac:dyDescent="0.35">
      <c r="A48" t="s">
        <v>226</v>
      </c>
      <c r="B48" t="s">
        <v>225</v>
      </c>
      <c r="C48" t="s">
        <v>4803</v>
      </c>
      <c r="D48">
        <v>21.521757000000001</v>
      </c>
      <c r="E48">
        <v>-77.781166999999996</v>
      </c>
    </row>
    <row r="49" spans="1:5" x14ac:dyDescent="0.35">
      <c r="A49" t="s">
        <v>302</v>
      </c>
      <c r="B49" t="s">
        <v>301</v>
      </c>
      <c r="C49" t="s">
        <v>4801</v>
      </c>
      <c r="D49">
        <v>35.126412999999999</v>
      </c>
      <c r="E49">
        <v>33.429859</v>
      </c>
    </row>
    <row r="50" spans="1:5" x14ac:dyDescent="0.35">
      <c r="A50" t="s">
        <v>306</v>
      </c>
      <c r="B50" t="s">
        <v>305</v>
      </c>
      <c r="C50" t="s">
        <v>4853</v>
      </c>
      <c r="D50">
        <v>56.263919999999999</v>
      </c>
      <c r="E50">
        <v>9.5017849999999999</v>
      </c>
    </row>
    <row r="51" spans="1:5" x14ac:dyDescent="0.35">
      <c r="A51" t="s">
        <v>52</v>
      </c>
      <c r="B51" t="s">
        <v>51</v>
      </c>
      <c r="C51" t="s">
        <v>4763</v>
      </c>
      <c r="D51">
        <v>11.825138000000001</v>
      </c>
      <c r="E51">
        <v>42.590274999999998</v>
      </c>
    </row>
    <row r="52" spans="1:5" x14ac:dyDescent="0.35">
      <c r="A52" t="s">
        <v>230</v>
      </c>
      <c r="B52" t="s">
        <v>229</v>
      </c>
      <c r="C52" t="s">
        <v>4703</v>
      </c>
      <c r="D52">
        <v>15.414999</v>
      </c>
      <c r="E52">
        <v>-61.370975999999999</v>
      </c>
    </row>
    <row r="53" spans="1:5" x14ac:dyDescent="0.35">
      <c r="A53" t="s">
        <v>232</v>
      </c>
      <c r="B53" t="s">
        <v>231</v>
      </c>
      <c r="C53" t="s">
        <v>4840</v>
      </c>
      <c r="D53">
        <v>18.735693000000001</v>
      </c>
      <c r="E53">
        <v>-70.162650999999997</v>
      </c>
    </row>
    <row r="54" spans="1:5" x14ac:dyDescent="0.35">
      <c r="A54" t="s">
        <v>463</v>
      </c>
      <c r="B54" t="s">
        <v>462</v>
      </c>
      <c r="C54" t="s">
        <v>4860</v>
      </c>
      <c r="D54">
        <v>-1.8312390000000001</v>
      </c>
      <c r="E54">
        <v>-78.183406000000005</v>
      </c>
    </row>
    <row r="55" spans="1:5" x14ac:dyDescent="0.35">
      <c r="A55" t="s">
        <v>54</v>
      </c>
      <c r="B55" t="s">
        <v>53</v>
      </c>
      <c r="C55" t="s">
        <v>4831</v>
      </c>
      <c r="D55">
        <v>26.820553</v>
      </c>
      <c r="E55">
        <v>30.802498</v>
      </c>
    </row>
    <row r="56" spans="1:5" x14ac:dyDescent="0.35">
      <c r="A56" t="s">
        <v>234</v>
      </c>
      <c r="B56" t="s">
        <v>233</v>
      </c>
      <c r="C56" t="s">
        <v>4751</v>
      </c>
      <c r="D56">
        <v>13.794185000000001</v>
      </c>
      <c r="E56">
        <v>-88.896529999999998</v>
      </c>
    </row>
    <row r="57" spans="1:5" x14ac:dyDescent="0.35">
      <c r="A57" t="s">
        <v>56</v>
      </c>
      <c r="B57" t="s">
        <v>55</v>
      </c>
      <c r="C57" t="s">
        <v>4707</v>
      </c>
      <c r="D57">
        <v>1.650801</v>
      </c>
      <c r="E57">
        <v>10.267894999999999</v>
      </c>
    </row>
    <row r="58" spans="1:5" x14ac:dyDescent="0.35">
      <c r="A58" t="s">
        <v>58</v>
      </c>
      <c r="B58" t="s">
        <v>57</v>
      </c>
      <c r="C58" t="s">
        <v>4722</v>
      </c>
      <c r="D58">
        <v>15.179384000000001</v>
      </c>
      <c r="E58">
        <v>39.782333999999999</v>
      </c>
    </row>
    <row r="59" spans="1:5" x14ac:dyDescent="0.35">
      <c r="A59" t="s">
        <v>308</v>
      </c>
      <c r="B59" t="s">
        <v>307</v>
      </c>
      <c r="C59" t="s">
        <v>4823</v>
      </c>
      <c r="D59">
        <v>58.595272000000001</v>
      </c>
      <c r="E59">
        <v>25.013607</v>
      </c>
    </row>
    <row r="60" spans="1:5" x14ac:dyDescent="0.35">
      <c r="A60" t="s">
        <v>62</v>
      </c>
      <c r="B60" t="s">
        <v>61</v>
      </c>
      <c r="C60" t="s">
        <v>4740</v>
      </c>
      <c r="D60">
        <v>9.1449999999999996</v>
      </c>
      <c r="E60">
        <v>40.489673000000003</v>
      </c>
    </row>
    <row r="61" spans="1:5" x14ac:dyDescent="0.35">
      <c r="A61" t="s">
        <v>310</v>
      </c>
      <c r="B61" t="s">
        <v>309</v>
      </c>
      <c r="C61" t="s">
        <v>4762</v>
      </c>
      <c r="D61">
        <v>61.892634999999999</v>
      </c>
      <c r="E61">
        <v>-6.9118060000000003</v>
      </c>
    </row>
    <row r="62" spans="1:5" x14ac:dyDescent="0.35">
      <c r="A62" t="s">
        <v>417</v>
      </c>
      <c r="B62" t="s">
        <v>416</v>
      </c>
      <c r="C62" t="s">
        <v>4704</v>
      </c>
      <c r="D62">
        <v>-16.578192999999999</v>
      </c>
      <c r="E62">
        <v>179.414413</v>
      </c>
    </row>
    <row r="63" spans="1:5" x14ac:dyDescent="0.35">
      <c r="A63" t="s">
        <v>312</v>
      </c>
      <c r="B63" t="s">
        <v>311</v>
      </c>
      <c r="C63" t="s">
        <v>4841</v>
      </c>
      <c r="D63">
        <v>61.924109999999999</v>
      </c>
      <c r="E63">
        <v>25.748151</v>
      </c>
    </row>
    <row r="64" spans="1:5" x14ac:dyDescent="0.35">
      <c r="A64" t="s">
        <v>314</v>
      </c>
      <c r="B64" t="s">
        <v>313</v>
      </c>
      <c r="C64" t="s">
        <v>4877</v>
      </c>
      <c r="D64">
        <v>46.227637999999999</v>
      </c>
      <c r="E64">
        <v>2.213749</v>
      </c>
    </row>
    <row r="65" spans="1:5" x14ac:dyDescent="0.35">
      <c r="A65" t="s">
        <v>419</v>
      </c>
      <c r="B65" t="s">
        <v>418</v>
      </c>
      <c r="C65" t="s">
        <v>4732</v>
      </c>
      <c r="D65">
        <v>-17.679742000000001</v>
      </c>
      <c r="E65">
        <v>-149.40684300000001</v>
      </c>
    </row>
    <row r="66" spans="1:5" x14ac:dyDescent="0.35">
      <c r="A66" t="s">
        <v>66</v>
      </c>
      <c r="B66" t="s">
        <v>65</v>
      </c>
      <c r="C66" t="s">
        <v>4729</v>
      </c>
      <c r="D66">
        <v>-0.80368899999999999</v>
      </c>
      <c r="E66">
        <v>11.609444</v>
      </c>
    </row>
    <row r="67" spans="1:5" x14ac:dyDescent="0.35">
      <c r="A67" t="s">
        <v>68</v>
      </c>
      <c r="B67" t="s">
        <v>67</v>
      </c>
      <c r="C67" t="s">
        <v>4681</v>
      </c>
      <c r="D67">
        <v>13.443182</v>
      </c>
      <c r="E67">
        <v>-15.310138999999999</v>
      </c>
    </row>
    <row r="68" spans="1:5" x14ac:dyDescent="0.35">
      <c r="A68" t="s">
        <v>279</v>
      </c>
      <c r="B68" t="s">
        <v>278</v>
      </c>
      <c r="C68" t="s">
        <v>4774</v>
      </c>
      <c r="D68">
        <v>42.315407</v>
      </c>
      <c r="E68">
        <v>43.356892000000002</v>
      </c>
    </row>
    <row r="69" spans="1:5" x14ac:dyDescent="0.35">
      <c r="A69" t="s">
        <v>316</v>
      </c>
      <c r="B69" t="s">
        <v>315</v>
      </c>
      <c r="C69" t="s">
        <v>4878</v>
      </c>
      <c r="D69">
        <v>51.165691000000002</v>
      </c>
      <c r="E69">
        <v>10.451525999999999</v>
      </c>
    </row>
    <row r="70" spans="1:5" x14ac:dyDescent="0.35">
      <c r="A70" t="s">
        <v>70</v>
      </c>
      <c r="B70" t="s">
        <v>69</v>
      </c>
      <c r="C70" t="s">
        <v>4791</v>
      </c>
      <c r="D70">
        <v>7.9465269999999997</v>
      </c>
      <c r="E70">
        <v>-1.0231939999999999</v>
      </c>
    </row>
    <row r="71" spans="1:5" x14ac:dyDescent="0.35">
      <c r="A71" t="s">
        <v>4886</v>
      </c>
      <c r="B71" t="s">
        <v>4754</v>
      </c>
      <c r="C71" t="s">
        <v>4755</v>
      </c>
      <c r="D71">
        <v>36.137740999999998</v>
      </c>
      <c r="E71">
        <v>-5.3453739999999996</v>
      </c>
    </row>
    <row r="72" spans="1:5" x14ac:dyDescent="0.35">
      <c r="A72" t="s">
        <v>318</v>
      </c>
      <c r="B72" t="s">
        <v>317</v>
      </c>
      <c r="C72" t="s">
        <v>4887</v>
      </c>
      <c r="D72">
        <v>39.074207999999999</v>
      </c>
      <c r="E72">
        <v>21.824311999999999</v>
      </c>
    </row>
    <row r="73" spans="1:5" x14ac:dyDescent="0.35">
      <c r="A73" t="s">
        <v>402</v>
      </c>
      <c r="B73" t="s">
        <v>401</v>
      </c>
      <c r="C73" t="s">
        <v>4690</v>
      </c>
      <c r="D73">
        <v>71.706935999999999</v>
      </c>
      <c r="E73">
        <v>-42.604303000000002</v>
      </c>
    </row>
    <row r="74" spans="1:5" x14ac:dyDescent="0.35">
      <c r="A74" t="s">
        <v>236</v>
      </c>
      <c r="B74" t="s">
        <v>235</v>
      </c>
      <c r="C74" t="s">
        <v>4698</v>
      </c>
      <c r="D74">
        <v>12.262776000000001</v>
      </c>
      <c r="E74">
        <v>-61.604171000000001</v>
      </c>
    </row>
    <row r="75" spans="1:5" x14ac:dyDescent="0.35">
      <c r="A75" t="s">
        <v>421</v>
      </c>
      <c r="B75" t="s">
        <v>420</v>
      </c>
      <c r="C75" t="s">
        <v>4756</v>
      </c>
      <c r="D75">
        <v>13.444304000000001</v>
      </c>
      <c r="E75">
        <v>144.79373100000001</v>
      </c>
    </row>
    <row r="76" spans="1:5" x14ac:dyDescent="0.35">
      <c r="A76" t="s">
        <v>240</v>
      </c>
      <c r="B76" t="s">
        <v>239</v>
      </c>
      <c r="C76" t="s">
        <v>4760</v>
      </c>
      <c r="D76">
        <v>15.783471</v>
      </c>
      <c r="E76">
        <v>-90.230759000000006</v>
      </c>
    </row>
    <row r="77" spans="1:5" x14ac:dyDescent="0.35">
      <c r="A77" t="s">
        <v>4888</v>
      </c>
      <c r="B77" t="s">
        <v>4768</v>
      </c>
      <c r="C77" t="s">
        <v>4769</v>
      </c>
      <c r="D77">
        <v>49.465691</v>
      </c>
      <c r="E77">
        <v>-2.5852780000000002</v>
      </c>
    </row>
    <row r="78" spans="1:5" x14ac:dyDescent="0.35">
      <c r="A78" t="s">
        <v>73</v>
      </c>
      <c r="B78" t="s">
        <v>72</v>
      </c>
      <c r="C78" t="s">
        <v>4775</v>
      </c>
      <c r="D78">
        <v>9.9455869999999997</v>
      </c>
      <c r="E78">
        <v>-9.6966450000000002</v>
      </c>
    </row>
    <row r="79" spans="1:5" x14ac:dyDescent="0.35">
      <c r="A79" t="s">
        <v>75</v>
      </c>
      <c r="B79" t="s">
        <v>74</v>
      </c>
      <c r="C79" t="s">
        <v>4724</v>
      </c>
      <c r="D79">
        <v>11.803749</v>
      </c>
      <c r="E79">
        <v>-15.180413</v>
      </c>
    </row>
    <row r="80" spans="1:5" x14ac:dyDescent="0.35">
      <c r="A80" t="s">
        <v>469</v>
      </c>
      <c r="B80" t="s">
        <v>468</v>
      </c>
      <c r="C80" t="s">
        <v>4726</v>
      </c>
      <c r="D80">
        <v>4.8604159999999998</v>
      </c>
      <c r="E80">
        <v>-58.93018</v>
      </c>
    </row>
    <row r="81" spans="1:5" x14ac:dyDescent="0.35">
      <c r="A81" t="s">
        <v>242</v>
      </c>
      <c r="B81" t="s">
        <v>241</v>
      </c>
      <c r="C81" t="s">
        <v>4721</v>
      </c>
      <c r="D81">
        <v>18.971187</v>
      </c>
      <c r="E81">
        <v>-72.285214999999994</v>
      </c>
    </row>
    <row r="82" spans="1:5" x14ac:dyDescent="0.35">
      <c r="A82" t="s">
        <v>244</v>
      </c>
      <c r="B82" t="s">
        <v>243</v>
      </c>
      <c r="C82" t="s">
        <v>4790</v>
      </c>
      <c r="D82">
        <v>15.199999</v>
      </c>
      <c r="E82">
        <v>-86.241905000000003</v>
      </c>
    </row>
    <row r="83" spans="1:5" x14ac:dyDescent="0.35">
      <c r="A83" t="s">
        <v>320</v>
      </c>
      <c r="B83" t="s">
        <v>319</v>
      </c>
      <c r="C83" t="s">
        <v>4825</v>
      </c>
      <c r="D83">
        <v>47.162494000000002</v>
      </c>
      <c r="E83">
        <v>19.503304</v>
      </c>
    </row>
    <row r="84" spans="1:5" x14ac:dyDescent="0.35">
      <c r="A84" t="s">
        <v>322</v>
      </c>
      <c r="B84" t="s">
        <v>321</v>
      </c>
      <c r="C84" t="s">
        <v>4829</v>
      </c>
      <c r="D84">
        <v>64.963050999999993</v>
      </c>
      <c r="E84">
        <v>-19.020835000000002</v>
      </c>
    </row>
    <row r="85" spans="1:5" x14ac:dyDescent="0.35">
      <c r="A85" t="s">
        <v>156</v>
      </c>
      <c r="B85" t="s">
        <v>155</v>
      </c>
      <c r="C85" t="s">
        <v>4861</v>
      </c>
      <c r="D85">
        <v>20.593684</v>
      </c>
      <c r="E85">
        <v>78.962879999999998</v>
      </c>
    </row>
    <row r="86" spans="1:5" x14ac:dyDescent="0.35">
      <c r="A86" t="s">
        <v>158</v>
      </c>
      <c r="B86" t="s">
        <v>157</v>
      </c>
      <c r="C86" t="s">
        <v>4846</v>
      </c>
      <c r="D86">
        <v>-0.78927499999999995</v>
      </c>
      <c r="E86">
        <v>113.92132700000001</v>
      </c>
    </row>
    <row r="87" spans="1:5" x14ac:dyDescent="0.35">
      <c r="A87" t="s">
        <v>373</v>
      </c>
      <c r="B87" t="s">
        <v>372</v>
      </c>
      <c r="C87" t="s">
        <v>4875</v>
      </c>
      <c r="D87">
        <v>32.427908000000002</v>
      </c>
      <c r="E87">
        <v>53.688046</v>
      </c>
    </row>
    <row r="88" spans="1:5" x14ac:dyDescent="0.35">
      <c r="A88" t="s">
        <v>375</v>
      </c>
      <c r="B88" t="s">
        <v>374</v>
      </c>
      <c r="C88" t="s">
        <v>4824</v>
      </c>
      <c r="D88">
        <v>33.223191</v>
      </c>
      <c r="E88">
        <v>43.679290999999999</v>
      </c>
    </row>
    <row r="89" spans="1:5" x14ac:dyDescent="0.35">
      <c r="A89" t="s">
        <v>324</v>
      </c>
      <c r="B89" t="s">
        <v>323</v>
      </c>
      <c r="C89" t="s">
        <v>4862</v>
      </c>
      <c r="D89">
        <v>53.412909999999997</v>
      </c>
      <c r="E89">
        <v>-8.2438900000000004</v>
      </c>
    </row>
    <row r="90" spans="1:5" x14ac:dyDescent="0.35">
      <c r="A90" t="s">
        <v>4890</v>
      </c>
      <c r="B90" t="s">
        <v>4770</v>
      </c>
      <c r="C90" t="s">
        <v>4771</v>
      </c>
      <c r="D90">
        <v>54.236106999999997</v>
      </c>
      <c r="E90">
        <v>-4.5480559999999999</v>
      </c>
    </row>
    <row r="91" spans="1:5" x14ac:dyDescent="0.35">
      <c r="A91" t="s">
        <v>377</v>
      </c>
      <c r="B91" t="s">
        <v>376</v>
      </c>
      <c r="C91" t="s">
        <v>4865</v>
      </c>
      <c r="D91">
        <v>31.046050999999999</v>
      </c>
      <c r="E91">
        <v>34.851612000000003</v>
      </c>
    </row>
    <row r="92" spans="1:5" x14ac:dyDescent="0.35">
      <c r="A92" t="s">
        <v>326</v>
      </c>
      <c r="B92" t="s">
        <v>325</v>
      </c>
      <c r="C92" t="s">
        <v>4879</v>
      </c>
      <c r="D92">
        <v>41.871940000000002</v>
      </c>
      <c r="E92">
        <v>12.56738</v>
      </c>
    </row>
    <row r="93" spans="1:5" x14ac:dyDescent="0.35">
      <c r="A93" t="s">
        <v>246</v>
      </c>
      <c r="B93" t="s">
        <v>245</v>
      </c>
      <c r="C93" t="s">
        <v>4741</v>
      </c>
      <c r="D93">
        <v>18.109580999999999</v>
      </c>
      <c r="E93">
        <v>-77.297507999999993</v>
      </c>
    </row>
    <row r="94" spans="1:5" x14ac:dyDescent="0.35">
      <c r="A94" t="s">
        <v>160</v>
      </c>
      <c r="B94" t="s">
        <v>159</v>
      </c>
      <c r="C94" t="s">
        <v>4857</v>
      </c>
      <c r="D94">
        <v>36.204824000000002</v>
      </c>
      <c r="E94">
        <v>138.25292400000001</v>
      </c>
    </row>
    <row r="95" spans="1:5" x14ac:dyDescent="0.35">
      <c r="A95" t="s">
        <v>4891</v>
      </c>
      <c r="B95" t="s">
        <v>4765</v>
      </c>
      <c r="C95" t="s">
        <v>4766</v>
      </c>
      <c r="D95">
        <v>49.214438999999999</v>
      </c>
      <c r="E95">
        <v>-2.1312500000000001</v>
      </c>
    </row>
    <row r="96" spans="1:5" x14ac:dyDescent="0.35">
      <c r="A96" t="s">
        <v>379</v>
      </c>
      <c r="B96" t="s">
        <v>378</v>
      </c>
      <c r="C96" t="s">
        <v>4788</v>
      </c>
      <c r="D96">
        <v>30.585163999999999</v>
      </c>
      <c r="E96">
        <v>36.238413999999999</v>
      </c>
    </row>
    <row r="97" spans="1:5" x14ac:dyDescent="0.35">
      <c r="A97" t="s">
        <v>163</v>
      </c>
      <c r="B97" t="s">
        <v>162</v>
      </c>
      <c r="C97" t="s">
        <v>4814</v>
      </c>
      <c r="D97">
        <v>48.019573000000001</v>
      </c>
      <c r="E97">
        <v>66.923683999999994</v>
      </c>
    </row>
    <row r="98" spans="1:5" x14ac:dyDescent="0.35">
      <c r="A98" t="s">
        <v>77</v>
      </c>
      <c r="B98" t="s">
        <v>76</v>
      </c>
      <c r="C98" t="s">
        <v>4764</v>
      </c>
      <c r="D98">
        <v>-2.3559E-2</v>
      </c>
      <c r="E98">
        <v>37.906193000000002</v>
      </c>
    </row>
    <row r="99" spans="1:5" x14ac:dyDescent="0.35">
      <c r="A99" t="s">
        <v>381</v>
      </c>
      <c r="B99" t="s">
        <v>380</v>
      </c>
      <c r="C99" t="s">
        <v>4821</v>
      </c>
      <c r="D99">
        <v>29.31166</v>
      </c>
      <c r="E99">
        <v>47.481766</v>
      </c>
    </row>
    <row r="100" spans="1:5" x14ac:dyDescent="0.35">
      <c r="A100" t="s">
        <v>165</v>
      </c>
      <c r="B100" t="s">
        <v>164</v>
      </c>
      <c r="C100" t="s">
        <v>4787</v>
      </c>
      <c r="D100">
        <v>41.20438</v>
      </c>
      <c r="E100">
        <v>74.766098</v>
      </c>
    </row>
    <row r="101" spans="1:5" x14ac:dyDescent="0.35">
      <c r="A101" t="s">
        <v>167</v>
      </c>
      <c r="B101" t="s">
        <v>166</v>
      </c>
      <c r="C101" t="s">
        <v>4708</v>
      </c>
      <c r="D101">
        <v>19.856269999999999</v>
      </c>
      <c r="E101">
        <v>102.495496</v>
      </c>
    </row>
    <row r="102" spans="1:5" x14ac:dyDescent="0.35">
      <c r="A102" t="s">
        <v>330</v>
      </c>
      <c r="B102" t="s">
        <v>329</v>
      </c>
      <c r="C102" t="s">
        <v>4805</v>
      </c>
      <c r="D102">
        <v>56.879635</v>
      </c>
      <c r="E102">
        <v>24.603189</v>
      </c>
    </row>
    <row r="103" spans="1:5" x14ac:dyDescent="0.35">
      <c r="A103" t="s">
        <v>383</v>
      </c>
      <c r="B103" t="s">
        <v>382</v>
      </c>
      <c r="C103" t="s">
        <v>4802</v>
      </c>
      <c r="D103">
        <v>33.854720999999998</v>
      </c>
      <c r="E103">
        <v>35.862285</v>
      </c>
    </row>
    <row r="104" spans="1:5" x14ac:dyDescent="0.35">
      <c r="A104" t="s">
        <v>81</v>
      </c>
      <c r="B104" t="s">
        <v>80</v>
      </c>
      <c r="C104" t="s">
        <v>4728</v>
      </c>
      <c r="D104">
        <v>6.4280549999999996</v>
      </c>
      <c r="E104">
        <v>-9.4294989999999999</v>
      </c>
    </row>
    <row r="105" spans="1:5" x14ac:dyDescent="0.35">
      <c r="A105" t="s">
        <v>83</v>
      </c>
      <c r="B105" t="s">
        <v>82</v>
      </c>
      <c r="C105" t="s">
        <v>4716</v>
      </c>
      <c r="D105">
        <v>26.335100000000001</v>
      </c>
      <c r="E105">
        <v>17.228331000000001</v>
      </c>
    </row>
    <row r="106" spans="1:5" x14ac:dyDescent="0.35">
      <c r="A106" t="s">
        <v>4892</v>
      </c>
      <c r="B106" t="s">
        <v>4743</v>
      </c>
      <c r="C106" t="s">
        <v>4744</v>
      </c>
      <c r="D106">
        <v>47.165999999999997</v>
      </c>
      <c r="E106">
        <v>9.5553729999999995</v>
      </c>
    </row>
    <row r="107" spans="1:5" x14ac:dyDescent="0.35">
      <c r="A107" t="s">
        <v>332</v>
      </c>
      <c r="B107" t="s">
        <v>331</v>
      </c>
      <c r="C107" t="s">
        <v>4819</v>
      </c>
      <c r="D107">
        <v>55.169438</v>
      </c>
      <c r="E107">
        <v>23.881274999999999</v>
      </c>
    </row>
    <row r="108" spans="1:5" x14ac:dyDescent="0.35">
      <c r="A108" t="s">
        <v>334</v>
      </c>
      <c r="B108" t="s">
        <v>333</v>
      </c>
      <c r="C108" t="s">
        <v>4843</v>
      </c>
      <c r="D108">
        <v>49.815272999999998</v>
      </c>
      <c r="E108">
        <v>6.1295830000000002</v>
      </c>
    </row>
    <row r="109" spans="1:5" x14ac:dyDescent="0.35">
      <c r="A109" t="s">
        <v>344</v>
      </c>
      <c r="B109" t="s">
        <v>4809</v>
      </c>
      <c r="C109" t="s">
        <v>4810</v>
      </c>
      <c r="D109">
        <v>41.608635</v>
      </c>
      <c r="E109">
        <v>21.745274999999999</v>
      </c>
    </row>
    <row r="110" spans="1:5" x14ac:dyDescent="0.35">
      <c r="A110" t="s">
        <v>85</v>
      </c>
      <c r="B110" t="s">
        <v>84</v>
      </c>
      <c r="C110" t="s">
        <v>4748</v>
      </c>
      <c r="D110">
        <v>-18.766946999999998</v>
      </c>
      <c r="E110">
        <v>46.869107</v>
      </c>
    </row>
    <row r="111" spans="1:5" x14ac:dyDescent="0.35">
      <c r="A111" t="s">
        <v>87</v>
      </c>
      <c r="B111" t="s">
        <v>86</v>
      </c>
      <c r="C111" t="s">
        <v>4693</v>
      </c>
      <c r="D111">
        <v>-13.254308</v>
      </c>
      <c r="E111">
        <v>34.301524999999998</v>
      </c>
    </row>
    <row r="112" spans="1:5" x14ac:dyDescent="0.35">
      <c r="A112" t="s">
        <v>169</v>
      </c>
      <c r="B112" t="s">
        <v>168</v>
      </c>
      <c r="C112" t="s">
        <v>4850</v>
      </c>
      <c r="D112">
        <v>4.2104840000000001</v>
      </c>
      <c r="E112">
        <v>101.97576599999999</v>
      </c>
    </row>
    <row r="113" spans="1:5" x14ac:dyDescent="0.35">
      <c r="A113" t="s">
        <v>171</v>
      </c>
      <c r="B113" t="s">
        <v>170</v>
      </c>
      <c r="C113" t="s">
        <v>4711</v>
      </c>
      <c r="D113">
        <v>3.2027779999999999</v>
      </c>
      <c r="E113">
        <v>73.220680000000002</v>
      </c>
    </row>
    <row r="114" spans="1:5" x14ac:dyDescent="0.35">
      <c r="A114" t="s">
        <v>89</v>
      </c>
      <c r="B114" t="s">
        <v>88</v>
      </c>
      <c r="C114" t="s">
        <v>4749</v>
      </c>
      <c r="D114">
        <v>17.570692000000001</v>
      </c>
      <c r="E114">
        <v>-3.9961660000000001</v>
      </c>
    </row>
    <row r="115" spans="1:5" x14ac:dyDescent="0.35">
      <c r="A115" t="s">
        <v>336</v>
      </c>
      <c r="B115" t="s">
        <v>335</v>
      </c>
      <c r="C115" t="s">
        <v>4786</v>
      </c>
      <c r="D115">
        <v>35.937496000000003</v>
      </c>
      <c r="E115">
        <v>14.375416</v>
      </c>
    </row>
    <row r="116" spans="1:5" x14ac:dyDescent="0.35">
      <c r="A116" t="s">
        <v>91</v>
      </c>
      <c r="B116" t="s">
        <v>90</v>
      </c>
      <c r="C116" t="s">
        <v>4675</v>
      </c>
      <c r="D116">
        <v>21.00789</v>
      </c>
      <c r="E116">
        <v>-10.940835</v>
      </c>
    </row>
    <row r="117" spans="1:5" x14ac:dyDescent="0.35">
      <c r="A117" t="s">
        <v>93</v>
      </c>
      <c r="B117" t="s">
        <v>92</v>
      </c>
      <c r="C117" t="s">
        <v>4783</v>
      </c>
      <c r="D117">
        <v>-20.348403999999999</v>
      </c>
      <c r="E117">
        <v>57.552152</v>
      </c>
    </row>
    <row r="118" spans="1:5" x14ac:dyDescent="0.35">
      <c r="A118" t="s">
        <v>404</v>
      </c>
      <c r="B118" t="s">
        <v>403</v>
      </c>
      <c r="C118" t="s">
        <v>4848</v>
      </c>
      <c r="D118">
        <v>23.634501</v>
      </c>
      <c r="E118">
        <v>-102.552784</v>
      </c>
    </row>
    <row r="119" spans="1:5" x14ac:dyDescent="0.35">
      <c r="A119" t="s">
        <v>338</v>
      </c>
      <c r="B119" t="s">
        <v>337</v>
      </c>
      <c r="C119" t="s">
        <v>4828</v>
      </c>
      <c r="D119">
        <v>47.411631</v>
      </c>
      <c r="E119">
        <v>28.369885</v>
      </c>
    </row>
    <row r="120" spans="1:5" x14ac:dyDescent="0.35">
      <c r="A120" t="s">
        <v>4893</v>
      </c>
      <c r="B120" t="s">
        <v>4746</v>
      </c>
      <c r="C120" t="s">
        <v>4747</v>
      </c>
      <c r="D120">
        <v>43.750298000000001</v>
      </c>
      <c r="E120">
        <v>7.4128410000000002</v>
      </c>
    </row>
    <row r="121" spans="1:5" x14ac:dyDescent="0.35">
      <c r="A121" t="s">
        <v>173</v>
      </c>
      <c r="B121" t="s">
        <v>172</v>
      </c>
      <c r="C121" t="s">
        <v>4705</v>
      </c>
      <c r="D121">
        <v>46.862496</v>
      </c>
      <c r="E121">
        <v>103.846656</v>
      </c>
    </row>
    <row r="122" spans="1:5" x14ac:dyDescent="0.35">
      <c r="A122" t="s">
        <v>340</v>
      </c>
      <c r="B122" t="s">
        <v>339</v>
      </c>
      <c r="C122" t="s">
        <v>4777</v>
      </c>
      <c r="D122">
        <v>42.708677999999999</v>
      </c>
      <c r="E122">
        <v>19.374389999999998</v>
      </c>
    </row>
    <row r="123" spans="1:5" x14ac:dyDescent="0.35">
      <c r="A123" t="s">
        <v>250</v>
      </c>
      <c r="B123" t="s">
        <v>249</v>
      </c>
      <c r="C123" t="s">
        <v>4682</v>
      </c>
      <c r="D123">
        <v>16.742498000000001</v>
      </c>
      <c r="E123">
        <v>-62.187365999999997</v>
      </c>
    </row>
    <row r="124" spans="1:5" x14ac:dyDescent="0.35">
      <c r="A124" t="s">
        <v>97</v>
      </c>
      <c r="B124" t="s">
        <v>96</v>
      </c>
      <c r="C124" t="s">
        <v>4827</v>
      </c>
      <c r="D124">
        <v>31.791702000000001</v>
      </c>
      <c r="E124">
        <v>-7.0926200000000001</v>
      </c>
    </row>
    <row r="125" spans="1:5" x14ac:dyDescent="0.35">
      <c r="A125" t="s">
        <v>100</v>
      </c>
      <c r="B125" t="s">
        <v>99</v>
      </c>
      <c r="C125" t="s">
        <v>4713</v>
      </c>
      <c r="D125">
        <v>-18.665694999999999</v>
      </c>
      <c r="E125">
        <v>35.529561999999999</v>
      </c>
    </row>
    <row r="126" spans="1:5" x14ac:dyDescent="0.35">
      <c r="A126" t="s">
        <v>175</v>
      </c>
      <c r="B126" t="s">
        <v>4718</v>
      </c>
      <c r="C126" t="s">
        <v>4719</v>
      </c>
      <c r="D126">
        <v>21.913965000000001</v>
      </c>
      <c r="E126">
        <v>95.956222999999994</v>
      </c>
    </row>
    <row r="127" spans="1:5" x14ac:dyDescent="0.35">
      <c r="A127" t="s">
        <v>102</v>
      </c>
      <c r="B127" t="s">
        <v>101</v>
      </c>
      <c r="C127" t="s">
        <v>4706</v>
      </c>
      <c r="D127">
        <v>-22.957640000000001</v>
      </c>
      <c r="E127">
        <v>18.490410000000001</v>
      </c>
    </row>
    <row r="128" spans="1:5" x14ac:dyDescent="0.35">
      <c r="A128" t="s">
        <v>177</v>
      </c>
      <c r="B128" t="s">
        <v>176</v>
      </c>
      <c r="C128" t="s">
        <v>4683</v>
      </c>
      <c r="D128">
        <v>28.394856999999998</v>
      </c>
      <c r="E128">
        <v>84.124008000000003</v>
      </c>
    </row>
    <row r="129" spans="1:5" x14ac:dyDescent="0.35">
      <c r="A129" t="s">
        <v>342</v>
      </c>
      <c r="B129" t="s">
        <v>341</v>
      </c>
      <c r="C129" t="s">
        <v>4871</v>
      </c>
      <c r="D129">
        <v>52.132632999999998</v>
      </c>
      <c r="E129">
        <v>5.2912660000000002</v>
      </c>
    </row>
    <row r="130" spans="1:5" x14ac:dyDescent="0.35">
      <c r="A130" t="s">
        <v>431</v>
      </c>
      <c r="B130" t="s">
        <v>430</v>
      </c>
      <c r="C130" t="s">
        <v>4709</v>
      </c>
      <c r="D130">
        <v>-20.904305000000001</v>
      </c>
      <c r="E130">
        <v>165.618042</v>
      </c>
    </row>
    <row r="131" spans="1:5" x14ac:dyDescent="0.35">
      <c r="A131" t="s">
        <v>433</v>
      </c>
      <c r="B131" t="s">
        <v>432</v>
      </c>
      <c r="C131" t="s">
        <v>4818</v>
      </c>
      <c r="D131">
        <v>-40.900556999999999</v>
      </c>
      <c r="E131">
        <v>174.88597100000001</v>
      </c>
    </row>
    <row r="132" spans="1:5" x14ac:dyDescent="0.35">
      <c r="A132" t="s">
        <v>252</v>
      </c>
      <c r="B132" t="s">
        <v>251</v>
      </c>
      <c r="C132" t="s">
        <v>4678</v>
      </c>
      <c r="D132">
        <v>12.865416</v>
      </c>
      <c r="E132">
        <v>-85.207228999999998</v>
      </c>
    </row>
    <row r="133" spans="1:5" x14ac:dyDescent="0.35">
      <c r="A133" t="s">
        <v>104</v>
      </c>
      <c r="B133" t="s">
        <v>103</v>
      </c>
      <c r="C133" t="s">
        <v>4795</v>
      </c>
      <c r="D133">
        <v>17.607789</v>
      </c>
      <c r="E133">
        <v>8.0816660000000002</v>
      </c>
    </row>
    <row r="134" spans="1:5" x14ac:dyDescent="0.35">
      <c r="A134" t="s">
        <v>106</v>
      </c>
      <c r="B134" t="s">
        <v>105</v>
      </c>
      <c r="C134" t="s">
        <v>4782</v>
      </c>
      <c r="D134">
        <v>9.0819989999999997</v>
      </c>
      <c r="E134">
        <v>8.6752769999999995</v>
      </c>
    </row>
    <row r="135" spans="1:5" x14ac:dyDescent="0.35">
      <c r="A135" t="s">
        <v>4894</v>
      </c>
      <c r="B135" t="s">
        <v>4691</v>
      </c>
      <c r="C135" t="s">
        <v>4692</v>
      </c>
      <c r="D135">
        <v>17.330829999999999</v>
      </c>
      <c r="E135">
        <v>145.38469000000001</v>
      </c>
    </row>
    <row r="136" spans="1:5" x14ac:dyDescent="0.35">
      <c r="A136" t="s">
        <v>346</v>
      </c>
      <c r="B136" t="s">
        <v>345</v>
      </c>
      <c r="C136" t="s">
        <v>4855</v>
      </c>
      <c r="D136">
        <v>60.472023999999998</v>
      </c>
      <c r="E136">
        <v>8.4689460000000008</v>
      </c>
    </row>
    <row r="137" spans="1:5" x14ac:dyDescent="0.35">
      <c r="A137" t="s">
        <v>385</v>
      </c>
      <c r="B137" t="s">
        <v>384</v>
      </c>
      <c r="C137" t="s">
        <v>4798</v>
      </c>
      <c r="D137">
        <v>21.512582999999999</v>
      </c>
      <c r="E137">
        <v>55.923254999999997</v>
      </c>
    </row>
    <row r="138" spans="1:5" x14ac:dyDescent="0.35">
      <c r="A138" t="s">
        <v>181</v>
      </c>
      <c r="B138" t="s">
        <v>180</v>
      </c>
      <c r="C138" t="s">
        <v>4851</v>
      </c>
      <c r="D138">
        <v>30.375321</v>
      </c>
      <c r="E138">
        <v>69.345116000000004</v>
      </c>
    </row>
    <row r="139" spans="1:5" x14ac:dyDescent="0.35">
      <c r="A139" t="s">
        <v>391</v>
      </c>
      <c r="B139" t="s">
        <v>4778</v>
      </c>
      <c r="C139" t="s">
        <v>4779</v>
      </c>
      <c r="D139">
        <v>31.952162000000001</v>
      </c>
      <c r="E139">
        <v>35.233153999999999</v>
      </c>
    </row>
    <row r="140" spans="1:5" x14ac:dyDescent="0.35">
      <c r="A140" t="s">
        <v>254</v>
      </c>
      <c r="B140" t="s">
        <v>253</v>
      </c>
      <c r="C140" t="s">
        <v>4842</v>
      </c>
      <c r="D140">
        <v>8.5379810000000003</v>
      </c>
      <c r="E140">
        <v>-80.782127000000003</v>
      </c>
    </row>
    <row r="141" spans="1:5" x14ac:dyDescent="0.35">
      <c r="A141" t="s">
        <v>439</v>
      </c>
      <c r="B141" t="s">
        <v>438</v>
      </c>
      <c r="C141" t="s">
        <v>4668</v>
      </c>
      <c r="D141">
        <v>-6.3149930000000003</v>
      </c>
      <c r="E141">
        <v>143.95554999999999</v>
      </c>
    </row>
    <row r="142" spans="1:5" x14ac:dyDescent="0.35">
      <c r="A142" t="s">
        <v>471</v>
      </c>
      <c r="B142" t="s">
        <v>470</v>
      </c>
      <c r="C142" t="s">
        <v>4757</v>
      </c>
      <c r="D142">
        <v>-23.442502999999999</v>
      </c>
      <c r="E142">
        <v>-58.443832</v>
      </c>
    </row>
    <row r="143" spans="1:5" x14ac:dyDescent="0.35">
      <c r="A143" t="s">
        <v>473</v>
      </c>
      <c r="B143" t="s">
        <v>472</v>
      </c>
      <c r="C143" t="s">
        <v>4858</v>
      </c>
      <c r="D143">
        <v>-9.1899669999999993</v>
      </c>
      <c r="E143">
        <v>-75.015152</v>
      </c>
    </row>
    <row r="144" spans="1:5" x14ac:dyDescent="0.35">
      <c r="A144" t="s">
        <v>183</v>
      </c>
      <c r="B144" t="s">
        <v>182</v>
      </c>
      <c r="C144" t="s">
        <v>4849</v>
      </c>
      <c r="D144">
        <v>12.879721</v>
      </c>
      <c r="E144">
        <v>121.774017</v>
      </c>
    </row>
    <row r="145" spans="1:5" x14ac:dyDescent="0.35">
      <c r="A145" t="s">
        <v>348</v>
      </c>
      <c r="B145" t="s">
        <v>347</v>
      </c>
      <c r="C145" t="s">
        <v>4856</v>
      </c>
      <c r="D145">
        <v>51.919438</v>
      </c>
      <c r="E145">
        <v>19.145136000000001</v>
      </c>
    </row>
    <row r="146" spans="1:5" x14ac:dyDescent="0.35">
      <c r="A146" t="s">
        <v>350</v>
      </c>
      <c r="B146" t="s">
        <v>349</v>
      </c>
      <c r="C146" t="s">
        <v>4868</v>
      </c>
      <c r="D146">
        <v>39.399872000000002</v>
      </c>
      <c r="E146">
        <v>-8.2244539999999997</v>
      </c>
    </row>
    <row r="147" spans="1:5" x14ac:dyDescent="0.35">
      <c r="A147" t="s">
        <v>256</v>
      </c>
      <c r="B147" t="s">
        <v>255</v>
      </c>
      <c r="C147" t="s">
        <v>4811</v>
      </c>
      <c r="D147">
        <v>18.220832999999999</v>
      </c>
      <c r="E147">
        <v>-66.590148999999997</v>
      </c>
    </row>
    <row r="148" spans="1:5" x14ac:dyDescent="0.35">
      <c r="A148" t="s">
        <v>387</v>
      </c>
      <c r="B148" t="s">
        <v>386</v>
      </c>
      <c r="C148" t="s">
        <v>4839</v>
      </c>
      <c r="D148">
        <v>25.354825999999999</v>
      </c>
      <c r="E148">
        <v>51.183883999999999</v>
      </c>
    </row>
    <row r="149" spans="1:5" x14ac:dyDescent="0.35">
      <c r="A149" t="s">
        <v>352</v>
      </c>
      <c r="B149" t="s">
        <v>351</v>
      </c>
      <c r="C149" t="s">
        <v>4852</v>
      </c>
      <c r="D149">
        <v>45.943161000000003</v>
      </c>
      <c r="E149">
        <v>24.966760000000001</v>
      </c>
    </row>
    <row r="150" spans="1:5" x14ac:dyDescent="0.35">
      <c r="A150" t="s">
        <v>281</v>
      </c>
      <c r="B150" t="s">
        <v>280</v>
      </c>
      <c r="C150" t="s">
        <v>4866</v>
      </c>
      <c r="D150">
        <v>61.524009999999997</v>
      </c>
      <c r="E150">
        <v>105.31875599999999</v>
      </c>
    </row>
    <row r="151" spans="1:5" x14ac:dyDescent="0.35">
      <c r="A151" t="s">
        <v>110</v>
      </c>
      <c r="B151" t="s">
        <v>109</v>
      </c>
      <c r="C151" t="s">
        <v>4752</v>
      </c>
      <c r="D151">
        <v>-1.9402779999999999</v>
      </c>
      <c r="E151">
        <v>29.873888000000001</v>
      </c>
    </row>
    <row r="152" spans="1:5" x14ac:dyDescent="0.35">
      <c r="A152" t="s">
        <v>260</v>
      </c>
      <c r="B152" t="s">
        <v>259</v>
      </c>
      <c r="C152" t="s">
        <v>4694</v>
      </c>
      <c r="D152">
        <v>17.357821999999999</v>
      </c>
      <c r="E152">
        <v>-62.782997999999999</v>
      </c>
    </row>
    <row r="153" spans="1:5" x14ac:dyDescent="0.35">
      <c r="A153" t="s">
        <v>262</v>
      </c>
      <c r="B153" t="s">
        <v>261</v>
      </c>
      <c r="C153" t="s">
        <v>4702</v>
      </c>
      <c r="D153">
        <v>13.909444000000001</v>
      </c>
      <c r="E153">
        <v>-60.978892999999999</v>
      </c>
    </row>
    <row r="154" spans="1:5" x14ac:dyDescent="0.35">
      <c r="A154" t="s">
        <v>266</v>
      </c>
      <c r="B154" t="s">
        <v>265</v>
      </c>
      <c r="C154" t="s">
        <v>4695</v>
      </c>
      <c r="D154">
        <v>12.984305000000001</v>
      </c>
      <c r="E154">
        <v>-61.287227999999999</v>
      </c>
    </row>
    <row r="155" spans="1:5" x14ac:dyDescent="0.35">
      <c r="A155" t="s">
        <v>4895</v>
      </c>
      <c r="B155" t="s">
        <v>4784</v>
      </c>
      <c r="C155" t="s">
        <v>4785</v>
      </c>
      <c r="D155">
        <v>43.942360000000001</v>
      </c>
      <c r="E155">
        <v>12.457777</v>
      </c>
    </row>
    <row r="156" spans="1:5" x14ac:dyDescent="0.35">
      <c r="A156" t="s">
        <v>113</v>
      </c>
      <c r="B156" t="s">
        <v>4671</v>
      </c>
      <c r="C156" t="s">
        <v>4672</v>
      </c>
      <c r="D156">
        <v>0.18636</v>
      </c>
      <c r="E156">
        <v>6.6130810000000002</v>
      </c>
    </row>
    <row r="157" spans="1:5" x14ac:dyDescent="0.35">
      <c r="A157" t="s">
        <v>389</v>
      </c>
      <c r="B157" t="s">
        <v>388</v>
      </c>
      <c r="C157" t="s">
        <v>4847</v>
      </c>
      <c r="D157">
        <v>23.885942</v>
      </c>
      <c r="E157">
        <v>45.079161999999997</v>
      </c>
    </row>
    <row r="158" spans="1:5" x14ac:dyDescent="0.35">
      <c r="A158" t="s">
        <v>115</v>
      </c>
      <c r="B158" t="s">
        <v>114</v>
      </c>
      <c r="C158" t="s">
        <v>4780</v>
      </c>
      <c r="D158">
        <v>14.497401</v>
      </c>
      <c r="E158">
        <v>-14.452362000000001</v>
      </c>
    </row>
    <row r="159" spans="1:5" x14ac:dyDescent="0.35">
      <c r="A159" t="s">
        <v>354</v>
      </c>
      <c r="B159" t="s">
        <v>353</v>
      </c>
      <c r="C159" t="s">
        <v>4844</v>
      </c>
      <c r="D159">
        <v>44.016520999999997</v>
      </c>
      <c r="E159">
        <v>21.005859000000001</v>
      </c>
    </row>
    <row r="160" spans="1:5" x14ac:dyDescent="0.35">
      <c r="A160" t="s">
        <v>117</v>
      </c>
      <c r="B160" t="s">
        <v>116</v>
      </c>
      <c r="C160" t="s">
        <v>4685</v>
      </c>
      <c r="D160">
        <v>-4.6795739999999997</v>
      </c>
      <c r="E160">
        <v>55.491976999999999</v>
      </c>
    </row>
    <row r="161" spans="1:5" x14ac:dyDescent="0.35">
      <c r="A161" t="s">
        <v>119</v>
      </c>
      <c r="B161" t="s">
        <v>118</v>
      </c>
      <c r="C161" t="s">
        <v>4686</v>
      </c>
      <c r="D161">
        <v>8.4605549999999994</v>
      </c>
      <c r="E161">
        <v>-11.779889000000001</v>
      </c>
    </row>
    <row r="162" spans="1:5" x14ac:dyDescent="0.35">
      <c r="A162" t="s">
        <v>185</v>
      </c>
      <c r="B162" t="s">
        <v>184</v>
      </c>
      <c r="C162" t="s">
        <v>4835</v>
      </c>
      <c r="D162">
        <v>1.3520829999999999</v>
      </c>
      <c r="E162">
        <v>103.819836</v>
      </c>
    </row>
    <row r="163" spans="1:5" x14ac:dyDescent="0.35">
      <c r="A163" t="s">
        <v>356</v>
      </c>
      <c r="B163" t="s">
        <v>355</v>
      </c>
      <c r="C163" t="s">
        <v>4808</v>
      </c>
      <c r="D163">
        <v>48.669026000000002</v>
      </c>
      <c r="E163">
        <v>19.699024000000001</v>
      </c>
    </row>
    <row r="164" spans="1:5" x14ac:dyDescent="0.35">
      <c r="A164" t="s">
        <v>358</v>
      </c>
      <c r="B164" t="s">
        <v>357</v>
      </c>
      <c r="C164" t="s">
        <v>4822</v>
      </c>
      <c r="D164">
        <v>46.151240999999999</v>
      </c>
      <c r="E164">
        <v>14.995463000000001</v>
      </c>
    </row>
    <row r="165" spans="1:5" x14ac:dyDescent="0.35">
      <c r="A165" t="s">
        <v>121</v>
      </c>
      <c r="B165" t="s">
        <v>120</v>
      </c>
      <c r="C165" t="s">
        <v>4715</v>
      </c>
      <c r="D165">
        <v>5.1521489999999996</v>
      </c>
      <c r="E165">
        <v>46.199615999999999</v>
      </c>
    </row>
    <row r="166" spans="1:5" x14ac:dyDescent="0.35">
      <c r="A166" t="s">
        <v>123</v>
      </c>
      <c r="B166" t="s">
        <v>122</v>
      </c>
      <c r="C166" t="s">
        <v>4832</v>
      </c>
      <c r="D166">
        <v>-30.559481999999999</v>
      </c>
      <c r="E166">
        <v>22.937505999999999</v>
      </c>
    </row>
    <row r="167" spans="1:5" x14ac:dyDescent="0.35">
      <c r="A167" t="s">
        <v>123</v>
      </c>
      <c r="B167" t="s">
        <v>122</v>
      </c>
      <c r="C167" t="s">
        <v>4832</v>
      </c>
      <c r="D167">
        <v>-30.559481999999999</v>
      </c>
      <c r="E167">
        <v>22.937505999999999</v>
      </c>
    </row>
    <row r="168" spans="1:5" x14ac:dyDescent="0.35">
      <c r="A168" t="s">
        <v>187</v>
      </c>
      <c r="B168" t="s">
        <v>186</v>
      </c>
      <c r="C168" t="s">
        <v>4864</v>
      </c>
      <c r="D168">
        <v>35.907756999999997</v>
      </c>
      <c r="E168">
        <v>127.76692199999999</v>
      </c>
    </row>
    <row r="169" spans="1:5" x14ac:dyDescent="0.35">
      <c r="A169" t="s">
        <v>360</v>
      </c>
      <c r="B169" t="s">
        <v>359</v>
      </c>
      <c r="C169" t="s">
        <v>4880</v>
      </c>
      <c r="D169">
        <v>40.463667000000001</v>
      </c>
      <c r="E169">
        <v>-3.7492200000000002</v>
      </c>
    </row>
    <row r="170" spans="1:5" x14ac:dyDescent="0.35">
      <c r="A170" t="s">
        <v>189</v>
      </c>
      <c r="B170" t="s">
        <v>188</v>
      </c>
      <c r="C170" t="s">
        <v>4767</v>
      </c>
      <c r="D170">
        <v>7.8730539999999998</v>
      </c>
      <c r="E170">
        <v>80.771797000000007</v>
      </c>
    </row>
    <row r="171" spans="1:5" x14ac:dyDescent="0.35">
      <c r="A171" t="s">
        <v>128</v>
      </c>
      <c r="B171" t="s">
        <v>127</v>
      </c>
      <c r="C171" t="s">
        <v>4712</v>
      </c>
      <c r="D171">
        <v>12.862807</v>
      </c>
      <c r="E171">
        <v>30.217635999999999</v>
      </c>
    </row>
    <row r="172" spans="1:5" x14ac:dyDescent="0.35">
      <c r="A172" t="s">
        <v>477</v>
      </c>
      <c r="B172" t="s">
        <v>476</v>
      </c>
      <c r="C172" t="s">
        <v>4687</v>
      </c>
      <c r="D172">
        <v>3.919305</v>
      </c>
      <c r="E172">
        <v>-56.027782999999999</v>
      </c>
    </row>
    <row r="173" spans="1:5" x14ac:dyDescent="0.35">
      <c r="A173" t="s">
        <v>60</v>
      </c>
      <c r="B173" t="s">
        <v>4699</v>
      </c>
      <c r="C173" t="s">
        <v>4700</v>
      </c>
      <c r="D173">
        <v>-26.522503</v>
      </c>
      <c r="E173">
        <v>31.465865999999998</v>
      </c>
    </row>
    <row r="174" spans="1:5" x14ac:dyDescent="0.35">
      <c r="A174" t="s">
        <v>362</v>
      </c>
      <c r="B174" t="s">
        <v>361</v>
      </c>
      <c r="C174" t="s">
        <v>4863</v>
      </c>
      <c r="D174">
        <v>60.128160999999999</v>
      </c>
      <c r="E174">
        <v>18.643501000000001</v>
      </c>
    </row>
    <row r="175" spans="1:5" x14ac:dyDescent="0.35">
      <c r="A175" t="s">
        <v>364</v>
      </c>
      <c r="B175" t="s">
        <v>363</v>
      </c>
      <c r="C175" t="s">
        <v>4872</v>
      </c>
      <c r="D175">
        <v>46.818187999999999</v>
      </c>
      <c r="E175">
        <v>8.2275120000000008</v>
      </c>
    </row>
    <row r="176" spans="1:5" x14ac:dyDescent="0.35">
      <c r="A176" t="s">
        <v>393</v>
      </c>
      <c r="B176" t="s">
        <v>392</v>
      </c>
      <c r="C176" t="s">
        <v>4717</v>
      </c>
      <c r="D176">
        <v>34.802075000000002</v>
      </c>
      <c r="E176">
        <v>38.996814999999998</v>
      </c>
    </row>
    <row r="177" spans="1:5" x14ac:dyDescent="0.35">
      <c r="A177" t="s">
        <v>191</v>
      </c>
      <c r="B177" t="s">
        <v>190</v>
      </c>
      <c r="C177" t="s">
        <v>4789</v>
      </c>
      <c r="D177">
        <v>23.69781</v>
      </c>
      <c r="E177">
        <v>120.960515</v>
      </c>
    </row>
    <row r="178" spans="1:5" x14ac:dyDescent="0.35">
      <c r="A178" t="s">
        <v>130</v>
      </c>
      <c r="B178" t="s">
        <v>129</v>
      </c>
      <c r="C178" t="s">
        <v>4720</v>
      </c>
      <c r="D178">
        <v>-6.3690280000000001</v>
      </c>
      <c r="E178">
        <v>34.888821999999998</v>
      </c>
    </row>
    <row r="179" spans="1:5" x14ac:dyDescent="0.35">
      <c r="A179" t="s">
        <v>195</v>
      </c>
      <c r="B179" t="s">
        <v>194</v>
      </c>
      <c r="C179" t="s">
        <v>4837</v>
      </c>
      <c r="D179">
        <v>15.870032</v>
      </c>
      <c r="E179">
        <v>100.992541</v>
      </c>
    </row>
    <row r="180" spans="1:5" x14ac:dyDescent="0.35">
      <c r="A180" t="s">
        <v>197</v>
      </c>
      <c r="B180" t="s">
        <v>196</v>
      </c>
      <c r="C180" t="s">
        <v>4669</v>
      </c>
      <c r="D180">
        <v>-8.8742169999999998</v>
      </c>
      <c r="E180">
        <v>125.72753899999999</v>
      </c>
    </row>
    <row r="181" spans="1:5" x14ac:dyDescent="0.35">
      <c r="A181" t="s">
        <v>132</v>
      </c>
      <c r="B181" t="s">
        <v>131</v>
      </c>
      <c r="C181" t="s">
        <v>4742</v>
      </c>
      <c r="D181">
        <v>8.6195430000000002</v>
      </c>
      <c r="E181">
        <v>0.82478200000000002</v>
      </c>
    </row>
    <row r="182" spans="1:5" x14ac:dyDescent="0.35">
      <c r="A182" t="s">
        <v>268</v>
      </c>
      <c r="B182" t="s">
        <v>267</v>
      </c>
      <c r="C182" t="s">
        <v>4750</v>
      </c>
      <c r="D182">
        <v>10.691803</v>
      </c>
      <c r="E182">
        <v>-61.222503000000003</v>
      </c>
    </row>
    <row r="183" spans="1:5" x14ac:dyDescent="0.35">
      <c r="A183" t="s">
        <v>134</v>
      </c>
      <c r="B183" t="s">
        <v>133</v>
      </c>
      <c r="C183" t="s">
        <v>4807</v>
      </c>
      <c r="D183">
        <v>33.886916999999997</v>
      </c>
      <c r="E183">
        <v>9.5374990000000004</v>
      </c>
    </row>
    <row r="184" spans="1:5" x14ac:dyDescent="0.35">
      <c r="A184" t="s">
        <v>283</v>
      </c>
      <c r="B184" t="s">
        <v>282</v>
      </c>
      <c r="C184" t="s">
        <v>4874</v>
      </c>
      <c r="D184">
        <v>38.963745000000003</v>
      </c>
      <c r="E184">
        <v>35.243321999999999</v>
      </c>
    </row>
    <row r="185" spans="1:5" x14ac:dyDescent="0.35">
      <c r="A185" t="s">
        <v>270</v>
      </c>
      <c r="B185" t="s">
        <v>269</v>
      </c>
      <c r="C185" t="s">
        <v>4684</v>
      </c>
      <c r="D185">
        <v>21.694025</v>
      </c>
      <c r="E185">
        <v>-71.797927999999999</v>
      </c>
    </row>
    <row r="186" spans="1:5" x14ac:dyDescent="0.35">
      <c r="A186" t="s">
        <v>272</v>
      </c>
      <c r="B186" t="s">
        <v>4733</v>
      </c>
      <c r="C186" t="s">
        <v>4734</v>
      </c>
      <c r="D186">
        <v>18.335764999999999</v>
      </c>
      <c r="E186">
        <v>-64.896334999999993</v>
      </c>
    </row>
    <row r="187" spans="1:5" x14ac:dyDescent="0.35">
      <c r="A187" t="s">
        <v>136</v>
      </c>
      <c r="B187" t="s">
        <v>135</v>
      </c>
      <c r="C187" t="s">
        <v>4736</v>
      </c>
      <c r="D187">
        <v>1.3733329999999999</v>
      </c>
      <c r="E187">
        <v>32.290275000000001</v>
      </c>
    </row>
    <row r="188" spans="1:5" x14ac:dyDescent="0.35">
      <c r="A188" t="s">
        <v>366</v>
      </c>
      <c r="B188" t="s">
        <v>365</v>
      </c>
      <c r="C188" t="s">
        <v>4836</v>
      </c>
      <c r="D188">
        <v>48.379432999999999</v>
      </c>
      <c r="E188">
        <v>31.165579999999999</v>
      </c>
    </row>
    <row r="189" spans="1:5" x14ac:dyDescent="0.35">
      <c r="A189" t="s">
        <v>395</v>
      </c>
      <c r="B189" t="s">
        <v>394</v>
      </c>
      <c r="C189" t="s">
        <v>4845</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4881</v>
      </c>
      <c r="D191">
        <v>37.090240000000001</v>
      </c>
      <c r="E191">
        <v>-95.712890999999999</v>
      </c>
    </row>
    <row r="192" spans="1:5" x14ac:dyDescent="0.35">
      <c r="A192" t="s">
        <v>479</v>
      </c>
      <c r="B192" t="s">
        <v>478</v>
      </c>
      <c r="C192" t="s">
        <v>4796</v>
      </c>
      <c r="D192">
        <v>-32.522779</v>
      </c>
      <c r="E192">
        <v>-55.765835000000003</v>
      </c>
    </row>
    <row r="193" spans="1:5" x14ac:dyDescent="0.35">
      <c r="A193" t="s">
        <v>201</v>
      </c>
      <c r="B193" t="s">
        <v>200</v>
      </c>
      <c r="C193" t="s">
        <v>4812</v>
      </c>
      <c r="D193">
        <v>41.377490999999999</v>
      </c>
      <c r="E193">
        <v>64.585262</v>
      </c>
    </row>
    <row r="194" spans="1:5" x14ac:dyDescent="0.35">
      <c r="A194" t="s">
        <v>4889</v>
      </c>
      <c r="B194" t="s">
        <v>4679</v>
      </c>
      <c r="C194" t="s">
        <v>4680</v>
      </c>
      <c r="D194">
        <v>41.902915999999998</v>
      </c>
      <c r="E194">
        <v>12.453389</v>
      </c>
    </row>
    <row r="195" spans="1:5" x14ac:dyDescent="0.35">
      <c r="A195" t="s">
        <v>481</v>
      </c>
      <c r="B195" t="s">
        <v>480</v>
      </c>
      <c r="C195" t="s">
        <v>4761</v>
      </c>
      <c r="D195">
        <v>6.4237500000000001</v>
      </c>
      <c r="E195">
        <v>-66.589730000000003</v>
      </c>
    </row>
    <row r="196" spans="1:5" x14ac:dyDescent="0.35">
      <c r="A196" t="s">
        <v>203</v>
      </c>
      <c r="B196" t="s">
        <v>202</v>
      </c>
      <c r="C196" t="s">
        <v>4776</v>
      </c>
      <c r="D196">
        <v>14.058324000000001</v>
      </c>
      <c r="E196">
        <v>108.277199</v>
      </c>
    </row>
    <row r="197" spans="1:5" x14ac:dyDescent="0.35">
      <c r="A197" t="s">
        <v>397</v>
      </c>
      <c r="B197" t="s">
        <v>396</v>
      </c>
      <c r="C197" t="s">
        <v>4667</v>
      </c>
      <c r="D197">
        <v>15.552727000000001</v>
      </c>
      <c r="E197">
        <v>48.516387999999999</v>
      </c>
    </row>
    <row r="198" spans="1:5" x14ac:dyDescent="0.35">
      <c r="A198" t="s">
        <v>138</v>
      </c>
      <c r="B198" t="s">
        <v>137</v>
      </c>
      <c r="C198" t="s">
        <v>4725</v>
      </c>
      <c r="D198">
        <v>-13.133896999999999</v>
      </c>
      <c r="E198">
        <v>27.849332</v>
      </c>
    </row>
    <row r="199" spans="1:5" x14ac:dyDescent="0.35">
      <c r="A199" t="s">
        <v>138</v>
      </c>
      <c r="B199" t="s">
        <v>137</v>
      </c>
      <c r="C199" t="s">
        <v>4725</v>
      </c>
      <c r="D199">
        <v>-13.133896999999999</v>
      </c>
      <c r="E199">
        <v>27.849332</v>
      </c>
    </row>
    <row r="200" spans="1:5" x14ac:dyDescent="0.35">
      <c r="A200" t="s">
        <v>140</v>
      </c>
      <c r="B200" t="s">
        <v>139</v>
      </c>
      <c r="C200" t="s">
        <v>4701</v>
      </c>
      <c r="D200">
        <v>-19.015438</v>
      </c>
      <c r="E200">
        <v>29.154857</v>
      </c>
    </row>
    <row r="201" spans="1:5" x14ac:dyDescent="0.35">
      <c r="A201" t="s">
        <v>140</v>
      </c>
      <c r="B201" t="s">
        <v>139</v>
      </c>
      <c r="C201" t="s">
        <v>4701</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Dashboard</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Arustu thakur</cp:lastModifiedBy>
  <cp:lastPrinted>2020-06-28T09:09:01Z</cp:lastPrinted>
  <dcterms:created xsi:type="dcterms:W3CDTF">2020-06-23T11:24:07Z</dcterms:created>
  <dcterms:modified xsi:type="dcterms:W3CDTF">2023-08-24T17:28:28Z</dcterms:modified>
</cp:coreProperties>
</file>