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nath\Desktop\Android development\Data Analytics\"/>
    </mc:Choice>
  </mc:AlternateContent>
  <xr:revisionPtr revIDLastSave="0" documentId="13_ncr:1_{4DCD6859-9FFF-4417-B17D-2CD03027E6E6}" xr6:coauthVersionLast="28" xr6:coauthVersionMax="28" xr10:uidLastSave="{00000000-0000-0000-0000-000000000000}"/>
  <bookViews>
    <workbookView xWindow="0" yWindow="0" windowWidth="19200" windowHeight="6940" xr2:uid="{A749DEC0-FB0F-4BE6-90ED-2B94039416AA}"/>
  </bookViews>
  <sheets>
    <sheet name="Problem Statement" sheetId="3" r:id="rId1"/>
    <sheet name="retail data" sheetId="1" r:id="rId2"/>
    <sheet name="Pivot table-1" sheetId="2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5" i="1"/>
  <c r="I27" i="1"/>
  <c r="I31" i="1"/>
  <c r="H26" i="1"/>
  <c r="H30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G12" i="1"/>
  <c r="I12" i="1" s="1"/>
  <c r="G13" i="1"/>
  <c r="I13" i="1" s="1"/>
  <c r="G14" i="1"/>
  <c r="I14" i="1" s="1"/>
  <c r="G15" i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G28" i="1"/>
  <c r="I28" i="1" s="1"/>
  <c r="G29" i="1"/>
  <c r="I29" i="1" s="1"/>
  <c r="G30" i="1"/>
  <c r="I30" i="1" s="1"/>
  <c r="G31" i="1"/>
  <c r="G2" i="1"/>
  <c r="I2" i="1" s="1"/>
  <c r="AC38" i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F27" i="1"/>
  <c r="H27" i="1" s="1"/>
  <c r="F28" i="1"/>
  <c r="H28" i="1" s="1"/>
  <c r="F29" i="1"/>
  <c r="H29" i="1" s="1"/>
  <c r="F30" i="1"/>
  <c r="F31" i="1"/>
  <c r="H31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2" i="1"/>
  <c r="H2" i="1" s="1"/>
  <c r="U42" i="1"/>
  <c r="U41" i="1"/>
</calcChain>
</file>

<file path=xl/sharedStrings.xml><?xml version="1.0" encoding="utf-8"?>
<sst xmlns="http://schemas.openxmlformats.org/spreadsheetml/2006/main" count="147" uniqueCount="85">
  <si>
    <t>Months</t>
  </si>
  <si>
    <t>Model A</t>
  </si>
  <si>
    <t>Model B</t>
  </si>
  <si>
    <t>Model C</t>
  </si>
  <si>
    <t>Cost in Rs</t>
  </si>
  <si>
    <t>Formula</t>
  </si>
  <si>
    <t>Y = constant + B1*(X1) + B2*(X2) + B3*(X3)+ . . . Bn*(Xn)</t>
  </si>
  <si>
    <t>Row Labels</t>
  </si>
  <si>
    <t>Grand Total</t>
  </si>
  <si>
    <t>Sum of Cost in Rs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</si>
  <si>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</si>
  <si>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</si>
  <si>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</si>
  <si>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</si>
  <si>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</si>
  <si>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</si>
  <si>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</si>
  <si>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</si>
  <si>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</si>
  <si>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</si>
  <si>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</si>
  <si>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</si>
  <si>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</si>
  <si>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</si>
  <si>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</si>
  <si>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</si>
  <si>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</si>
  <si>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</si>
  <si>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</si>
  <si>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</si>
  <si>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</si>
  <si>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</si>
  <si>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</si>
  <si>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Predict </t>
  </si>
  <si>
    <t>700 model A</t>
  </si>
  <si>
    <t>1200 model B</t>
  </si>
  <si>
    <t>1350 model C</t>
  </si>
  <si>
    <t>Y</t>
  </si>
  <si>
    <t>A</t>
  </si>
  <si>
    <t>B</t>
  </si>
  <si>
    <t>C</t>
  </si>
  <si>
    <t>SUMMARY OUTPUT-1</t>
  </si>
  <si>
    <t>SUMMARY OUTPUT-2</t>
  </si>
  <si>
    <t>Dress type A</t>
  </si>
  <si>
    <t>Dress type B</t>
  </si>
  <si>
    <t>Dress type C</t>
  </si>
  <si>
    <t>ignored</t>
  </si>
  <si>
    <t>This first Summary output was my first attempt to make a more predictable data-set. Changing of some values in the table showed changes in the p-value, as shown in summary 2.</t>
  </si>
  <si>
    <t xml:space="preserve">Summary 2 is after tweaking with the data-set a bit. Arrived at slightly better P-value for dress C but not for A and B. Still working on it. </t>
  </si>
  <si>
    <t>SUMMARY OUTPUT FINAL</t>
  </si>
  <si>
    <t>28.8%-&gt;Not so great</t>
  </si>
  <si>
    <t>27.85%-&gt;Not that great but slightly improved</t>
  </si>
  <si>
    <t>28.4%-&gt;Not much difference than before</t>
  </si>
  <si>
    <t>0.5 is still ok to good enough. The values are pretty much the same for all.</t>
  </si>
  <si>
    <r>
      <rPr>
        <b/>
        <sz val="11"/>
        <color theme="1"/>
        <rFont val="Calibri"/>
        <family val="2"/>
        <scheme val="minor"/>
      </rPr>
      <t>Multiple R</t>
    </r>
    <r>
      <rPr>
        <sz val="11"/>
        <color theme="1"/>
        <rFont val="Calibri"/>
        <family val="2"/>
        <scheme val="minor"/>
      </rPr>
      <t xml:space="preserve"> is a correlational coefficient. The strength of the linear relationship between the dependent variable and the predictors. Varies from 0 to 1, with 1 being the ideal.</t>
    </r>
  </si>
  <si>
    <r>
      <rPr>
        <b/>
        <sz val="11"/>
        <color theme="1"/>
        <rFont val="Calibri"/>
        <family val="2"/>
        <scheme val="minor"/>
      </rPr>
      <t>R squared</t>
    </r>
    <r>
      <rPr>
        <sz val="11"/>
        <color theme="1"/>
        <rFont val="Calibri"/>
        <family val="2"/>
        <scheme val="minor"/>
      </rPr>
      <t xml:space="preserve"> is the perccentage of variance in the dependent variable by the predictors.</t>
    </r>
  </si>
  <si>
    <r>
      <rPr>
        <b/>
        <sz val="11"/>
        <color theme="1"/>
        <rFont val="Calibri"/>
        <family val="2"/>
        <scheme val="minor"/>
      </rPr>
      <t>t-stat</t>
    </r>
    <r>
      <rPr>
        <sz val="11"/>
        <color theme="1"/>
        <rFont val="Calibri"/>
        <family val="2"/>
        <scheme val="minor"/>
      </rPr>
      <t xml:space="preserve"> should be greater than 2 or less than -2. It is the coefficient divided by standard error or deviation. Measure of correctness of calculated coefficients</t>
    </r>
  </si>
  <si>
    <r>
      <t xml:space="preserve">(Excluding Model A and B due to </t>
    </r>
    <r>
      <rPr>
        <b/>
        <sz val="11"/>
        <color theme="1"/>
        <rFont val="Calibri"/>
        <family val="2"/>
        <scheme val="minor"/>
      </rPr>
      <t>P-values</t>
    </r>
    <r>
      <rPr>
        <sz val="11"/>
        <color theme="1"/>
        <rFont val="Calibri"/>
        <family val="2"/>
        <scheme val="minor"/>
      </rPr>
      <t xml:space="preserve"> which were greater than 0.15)</t>
    </r>
  </si>
  <si>
    <r>
      <rPr>
        <b/>
        <sz val="11"/>
        <color theme="1"/>
        <rFont val="Calibri"/>
        <family val="2"/>
        <scheme val="minor"/>
      </rPr>
      <t>R squared</t>
    </r>
    <r>
      <rPr>
        <sz val="11"/>
        <color theme="1"/>
        <rFont val="Calibri"/>
        <family val="2"/>
        <scheme val="minor"/>
      </rPr>
      <t xml:space="preserve"> is the statistical measure of how close the data points are to the regression line on the graph. Or the coefficient of determination (multiple, in case of multiple predictors). Lies between 0% to 100%. The more the variance is accounted for, the better the dots of observations are fitted to the regression line. </t>
    </r>
    <r>
      <rPr>
        <b/>
        <sz val="11"/>
        <color theme="1"/>
        <rFont val="Calibri"/>
        <family val="2"/>
        <scheme val="minor"/>
      </rPr>
      <t>Explained variation/total variation</t>
    </r>
  </si>
  <si>
    <t>Model-1 based on summary output final</t>
  </si>
  <si>
    <t>Model-2 based on summary output-2</t>
  </si>
  <si>
    <t>Formula for multiple linear regression</t>
  </si>
  <si>
    <t>Model-1</t>
  </si>
  <si>
    <t>Model-2</t>
  </si>
  <si>
    <t>Model-1 difference from actual</t>
  </si>
  <si>
    <t>Model-2 difference from actual</t>
  </si>
  <si>
    <t>Table Just for reference</t>
  </si>
  <si>
    <t>Sum of Model A</t>
  </si>
  <si>
    <t>Sum of Model B</t>
  </si>
  <si>
    <t>Sum of Model C</t>
  </si>
  <si>
    <r>
      <rPr>
        <b/>
        <sz val="11"/>
        <color theme="1"/>
        <rFont val="Calibri"/>
        <family val="2"/>
        <scheme val="minor"/>
      </rPr>
      <t>Adjusted R squared</t>
    </r>
    <r>
      <rPr>
        <sz val="11"/>
        <color theme="1"/>
        <rFont val="Calibri"/>
        <family val="2"/>
        <scheme val="minor"/>
      </rPr>
      <t xml:space="preserve"> increases or decreases depending on the number of variables. If adding one more variable improves the model, only then will adjusted R-squared increases. Usually lesser than r-squared.</t>
    </r>
  </si>
  <si>
    <t>This value has improved by lessening the number of variables. Hence model performs better with just one variable dependency out of the three.</t>
  </si>
  <si>
    <r>
      <rPr>
        <b/>
        <sz val="11"/>
        <color theme="1"/>
        <rFont val="Calibri"/>
        <family val="2"/>
        <scheme val="minor"/>
      </rPr>
      <t>ANOVA</t>
    </r>
    <r>
      <rPr>
        <sz val="11"/>
        <color theme="1"/>
        <rFont val="Calibri"/>
        <family val="2"/>
        <scheme val="minor"/>
      </rPr>
      <t>: Analysis of Variance.</t>
    </r>
  </si>
  <si>
    <t>Measure of accuracy of predictions-sample estimate of the standard deviation of the error</t>
  </si>
  <si>
    <t>Note 2: Probably not the ideal form of the model since had to ignore two of the three independent variables, but that's because I self-created the sample. Used conditional formatting to understand why dress-C showed a better predictive trend than A and B and as you can see from the graph, it is because of the continually increasing values. A and B were really random and showed no specific pattern. Hence the high P-values. I am continuing to improve the data-set.</t>
  </si>
  <si>
    <t xml:space="preserve">Note 1: The above is a data set of a retail clothing, which manufactures three types of dresses A, B and C. The three dress types together decide the total cost of manufacturing in a month. The record is of the past 30 months. We've built a predictive model using linear regression and figured out certain insights and trends.  </t>
  </si>
  <si>
    <t xml:space="preserve">There is a retail clothing manufacturer and the have 3 models or dress types that they manufacture every month. </t>
  </si>
  <si>
    <t>Dress Types are : A, B and C</t>
  </si>
  <si>
    <t>The total cost of manufacturing per month depends solely on the number of products of each of these dress types being manufactured that month.</t>
  </si>
  <si>
    <t>We haven't been given any other parameter, but just the number of dresses being manufactured every month (for 30 months) of each dress type.</t>
  </si>
  <si>
    <t xml:space="preserve">We are building a predictive model that allows us to make predictions of the total manufacturing cost for the manufacturer. </t>
  </si>
  <si>
    <t xml:space="preserve">The model has been implemented in the next worksheet. </t>
  </si>
  <si>
    <t>The linear regression equation used could be visualized as  adding weights to each model and then assessing the the total manufacturing price.</t>
  </si>
  <si>
    <t>First we train the model on the given dataset, and we use the same data set to test it. We can also use a new dataset with the given parameters to predict further values.</t>
  </si>
  <si>
    <t xml:space="preserve">But to see if it is working correctly or not, we are testing it on the existing one as we have the actual values alongside.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</si>
</sst>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21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2" borderId="7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7" xfId="0" applyFont="1" applyFill="1" applyBorder="1" applyAlignment="1"/>
    <xf numFmtId="0" fontId="1" fillId="4" borderId="7" xfId="0" applyFont="1" applyFill="1" applyBorder="1" applyAlignment="1"/>
    <xf numFmtId="0" fontId="1" fillId="4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5" borderId="0" xfId="0" applyFill="1" applyBorder="1" applyAlignment="1"/>
    <xf numFmtId="0" fontId="1" fillId="7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22" xfId="0" applyFont="1" applyFill="1" applyBorder="1" applyAlignment="1">
      <alignment horizontal="centerContinuous"/>
    </xf>
    <xf numFmtId="0" fontId="0" fillId="0" borderId="4" xfId="0" applyFill="1" applyBorder="1" applyAlignment="1"/>
    <xf numFmtId="0" fontId="1" fillId="0" borderId="0" xfId="0" applyFont="1" applyBorder="1"/>
    <xf numFmtId="0" fontId="0" fillId="0" borderId="6" xfId="0" applyFill="1" applyBorder="1" applyAlignment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8" xfId="0" applyFill="1" applyBorder="1" applyAlignment="1"/>
    <xf numFmtId="0" fontId="1" fillId="0" borderId="4" xfId="0" applyFont="1" applyFill="1" applyBorder="1" applyAlignment="1"/>
    <xf numFmtId="0" fontId="0" fillId="0" borderId="7" xfId="0" applyBorder="1"/>
    <xf numFmtId="0" fontId="0" fillId="0" borderId="8" xfId="0" applyBorder="1"/>
    <xf numFmtId="0" fontId="1" fillId="10" borderId="0" xfId="0" applyFont="1" applyFill="1" applyBorder="1" applyAlignment="1"/>
    <xf numFmtId="0" fontId="0" fillId="0" borderId="4" xfId="0" applyFont="1" applyFill="1" applyBorder="1" applyAlignment="1"/>
    <xf numFmtId="0" fontId="0" fillId="11" borderId="0" xfId="0" applyFill="1" applyBorder="1" applyAlignment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/>
    <xf numFmtId="10" fontId="3" fillId="9" borderId="9" xfId="0" applyNumberFormat="1" applyFont="1" applyFill="1" applyBorder="1"/>
    <xf numFmtId="10" fontId="3" fillId="0" borderId="9" xfId="0" applyNumberFormat="1" applyFont="1" applyBorder="1"/>
    <xf numFmtId="10" fontId="3" fillId="6" borderId="9" xfId="0" applyNumberFormat="1" applyFont="1" applyFill="1" applyBorder="1"/>
    <xf numFmtId="10" fontId="3" fillId="8" borderId="9" xfId="0" applyNumberFormat="1" applyFont="1" applyFill="1" applyBorder="1"/>
    <xf numFmtId="0" fontId="0" fillId="0" borderId="10" xfId="0" applyBorder="1"/>
    <xf numFmtId="10" fontId="0" fillId="9" borderId="11" xfId="0" applyNumberFormat="1" applyFill="1" applyBorder="1"/>
    <xf numFmtId="10" fontId="0" fillId="0" borderId="11" xfId="0" applyNumberFormat="1" applyBorder="1"/>
    <xf numFmtId="10" fontId="0" fillId="6" borderId="11" xfId="0" applyNumberFormat="1" applyFill="1" applyBorder="1"/>
    <xf numFmtId="10" fontId="0" fillId="8" borderId="11" xfId="0" applyNumberFormat="1" applyFill="1" applyBorder="1"/>
    <xf numFmtId="0" fontId="0" fillId="0" borderId="12" xfId="0" applyBorder="1"/>
    <xf numFmtId="0" fontId="0" fillId="0" borderId="13" xfId="0" applyBorder="1"/>
    <xf numFmtId="10" fontId="3" fillId="6" borderId="13" xfId="0" applyNumberFormat="1" applyFont="1" applyFill="1" applyBorder="1"/>
    <xf numFmtId="10" fontId="0" fillId="6" borderId="14" xfId="0" applyNumberFormat="1" applyFill="1" applyBorder="1"/>
    <xf numFmtId="0" fontId="0" fillId="0" borderId="15" xfId="0" applyBorder="1"/>
    <xf numFmtId="0" fontId="0" fillId="0" borderId="16" xfId="0" applyBorder="1"/>
    <xf numFmtId="10" fontId="3" fillId="9" borderId="16" xfId="0" applyNumberFormat="1" applyFont="1" applyFill="1" applyBorder="1"/>
    <xf numFmtId="10" fontId="0" fillId="9" borderId="17" xfId="0" applyNumberFormat="1" applyFill="1" applyBorder="1"/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6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of items sold for all three types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'retail data'!$A$1</c:f>
              <c:strCache>
                <c:ptCount val="1"/>
                <c:pt idx="0">
                  <c:v>Months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'retail data'!$A$2:$A$31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0-4D6C-BD90-AB3BC51555FC}"/>
            </c:ext>
          </c:extLst>
        </c:ser>
        <c:ser>
          <c:idx val="1"/>
          <c:order val="1"/>
          <c:tx>
            <c:strRef>
              <c:f>'retail data'!$C$1</c:f>
              <c:strCache>
                <c:ptCount val="1"/>
                <c:pt idx="0">
                  <c:v>Dress type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'retail data'!$C$2:$C$31</c:f>
              <c:numCache>
                <c:formatCode>General</c:formatCode>
                <c:ptCount val="30"/>
                <c:pt idx="0">
                  <c:v>531</c:v>
                </c:pt>
                <c:pt idx="1">
                  <c:v>550</c:v>
                </c:pt>
                <c:pt idx="2">
                  <c:v>590</c:v>
                </c:pt>
                <c:pt idx="3">
                  <c:v>670</c:v>
                </c:pt>
                <c:pt idx="4">
                  <c:v>700</c:v>
                </c:pt>
                <c:pt idx="5">
                  <c:v>670</c:v>
                </c:pt>
                <c:pt idx="6">
                  <c:v>567</c:v>
                </c:pt>
                <c:pt idx="7">
                  <c:v>545</c:v>
                </c:pt>
                <c:pt idx="8">
                  <c:v>390</c:v>
                </c:pt>
                <c:pt idx="9">
                  <c:v>450</c:v>
                </c:pt>
                <c:pt idx="10">
                  <c:v>465</c:v>
                </c:pt>
                <c:pt idx="11">
                  <c:v>470</c:v>
                </c:pt>
                <c:pt idx="12">
                  <c:v>477</c:v>
                </c:pt>
                <c:pt idx="13">
                  <c:v>501</c:v>
                </c:pt>
                <c:pt idx="14">
                  <c:v>515</c:v>
                </c:pt>
                <c:pt idx="15">
                  <c:v>525</c:v>
                </c:pt>
                <c:pt idx="16">
                  <c:v>535</c:v>
                </c:pt>
                <c:pt idx="17">
                  <c:v>500</c:v>
                </c:pt>
                <c:pt idx="18">
                  <c:v>490</c:v>
                </c:pt>
                <c:pt idx="19">
                  <c:v>425</c:v>
                </c:pt>
                <c:pt idx="20">
                  <c:v>475</c:v>
                </c:pt>
                <c:pt idx="21">
                  <c:v>488</c:v>
                </c:pt>
                <c:pt idx="22">
                  <c:v>510</c:v>
                </c:pt>
                <c:pt idx="23">
                  <c:v>525</c:v>
                </c:pt>
                <c:pt idx="24">
                  <c:v>530</c:v>
                </c:pt>
                <c:pt idx="25">
                  <c:v>522</c:v>
                </c:pt>
                <c:pt idx="26">
                  <c:v>566</c:v>
                </c:pt>
                <c:pt idx="27">
                  <c:v>600</c:v>
                </c:pt>
                <c:pt idx="28">
                  <c:v>610</c:v>
                </c:pt>
                <c:pt idx="29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0-4D6C-BD90-AB3BC51555FC}"/>
            </c:ext>
          </c:extLst>
        </c:ser>
        <c:ser>
          <c:idx val="2"/>
          <c:order val="2"/>
          <c:tx>
            <c:strRef>
              <c:f>'retail data'!$D$1</c:f>
              <c:strCache>
                <c:ptCount val="1"/>
                <c:pt idx="0">
                  <c:v>Dress type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'retail data'!$D$2:$D$31</c:f>
              <c:numCache>
                <c:formatCode>General</c:formatCode>
                <c:ptCount val="30"/>
                <c:pt idx="0">
                  <c:v>990</c:v>
                </c:pt>
                <c:pt idx="1">
                  <c:v>991</c:v>
                </c:pt>
                <c:pt idx="2">
                  <c:v>995</c:v>
                </c:pt>
                <c:pt idx="3">
                  <c:v>980</c:v>
                </c:pt>
                <c:pt idx="4">
                  <c:v>975</c:v>
                </c:pt>
                <c:pt idx="5">
                  <c:v>960</c:v>
                </c:pt>
                <c:pt idx="6">
                  <c:v>965</c:v>
                </c:pt>
                <c:pt idx="7">
                  <c:v>990</c:v>
                </c:pt>
                <c:pt idx="8">
                  <c:v>995</c:v>
                </c:pt>
                <c:pt idx="9">
                  <c:v>1012</c:v>
                </c:pt>
                <c:pt idx="10">
                  <c:v>1020</c:v>
                </c:pt>
                <c:pt idx="11">
                  <c:v>1025</c:v>
                </c:pt>
                <c:pt idx="12">
                  <c:v>1026</c:v>
                </c:pt>
                <c:pt idx="13">
                  <c:v>1029</c:v>
                </c:pt>
                <c:pt idx="14">
                  <c:v>1035</c:v>
                </c:pt>
                <c:pt idx="15">
                  <c:v>1025</c:v>
                </c:pt>
                <c:pt idx="16">
                  <c:v>1005</c:v>
                </c:pt>
                <c:pt idx="17">
                  <c:v>985</c:v>
                </c:pt>
                <c:pt idx="18">
                  <c:v>980</c:v>
                </c:pt>
                <c:pt idx="19">
                  <c:v>975</c:v>
                </c:pt>
                <c:pt idx="20">
                  <c:v>950</c:v>
                </c:pt>
                <c:pt idx="21">
                  <c:v>955</c:v>
                </c:pt>
                <c:pt idx="22">
                  <c:v>960</c:v>
                </c:pt>
                <c:pt idx="23">
                  <c:v>955</c:v>
                </c:pt>
                <c:pt idx="24">
                  <c:v>945</c:v>
                </c:pt>
                <c:pt idx="25">
                  <c:v>950</c:v>
                </c:pt>
                <c:pt idx="26">
                  <c:v>956</c:v>
                </c:pt>
                <c:pt idx="27">
                  <c:v>970</c:v>
                </c:pt>
                <c:pt idx="28">
                  <c:v>990</c:v>
                </c:pt>
                <c:pt idx="29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0-4D6C-BD90-AB3BC51555FC}"/>
            </c:ext>
          </c:extLst>
        </c:ser>
        <c:ser>
          <c:idx val="3"/>
          <c:order val="3"/>
          <c:tx>
            <c:strRef>
              <c:f>'retail data'!$E$1</c:f>
              <c:strCache>
                <c:ptCount val="1"/>
                <c:pt idx="0">
                  <c:v>Dress type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'retail data'!$E$2:$E$31</c:f>
              <c:numCache>
                <c:formatCode>General</c:formatCode>
                <c:ptCount val="30"/>
                <c:pt idx="0">
                  <c:v>800</c:v>
                </c:pt>
                <c:pt idx="1">
                  <c:v>876</c:v>
                </c:pt>
                <c:pt idx="2">
                  <c:v>880</c:v>
                </c:pt>
                <c:pt idx="3">
                  <c:v>890</c:v>
                </c:pt>
                <c:pt idx="4">
                  <c:v>899</c:v>
                </c:pt>
                <c:pt idx="5">
                  <c:v>915</c:v>
                </c:pt>
                <c:pt idx="6">
                  <c:v>905</c:v>
                </c:pt>
                <c:pt idx="7">
                  <c:v>920</c:v>
                </c:pt>
                <c:pt idx="8">
                  <c:v>923</c:v>
                </c:pt>
                <c:pt idx="9">
                  <c:v>925</c:v>
                </c:pt>
                <c:pt idx="10">
                  <c:v>919</c:v>
                </c:pt>
                <c:pt idx="11">
                  <c:v>916</c:v>
                </c:pt>
                <c:pt idx="12">
                  <c:v>950</c:v>
                </c:pt>
                <c:pt idx="13">
                  <c:v>1115</c:v>
                </c:pt>
                <c:pt idx="14">
                  <c:v>1120</c:v>
                </c:pt>
                <c:pt idx="15">
                  <c:v>1125</c:v>
                </c:pt>
                <c:pt idx="16">
                  <c:v>1127</c:v>
                </c:pt>
                <c:pt idx="17">
                  <c:v>1125</c:v>
                </c:pt>
                <c:pt idx="18">
                  <c:v>1130</c:v>
                </c:pt>
                <c:pt idx="19">
                  <c:v>1135</c:v>
                </c:pt>
                <c:pt idx="20">
                  <c:v>1150</c:v>
                </c:pt>
                <c:pt idx="21">
                  <c:v>1155</c:v>
                </c:pt>
                <c:pt idx="22">
                  <c:v>1156</c:v>
                </c:pt>
                <c:pt idx="23">
                  <c:v>1160</c:v>
                </c:pt>
                <c:pt idx="24">
                  <c:v>1170</c:v>
                </c:pt>
                <c:pt idx="25">
                  <c:v>1188</c:v>
                </c:pt>
                <c:pt idx="26">
                  <c:v>1178</c:v>
                </c:pt>
                <c:pt idx="27">
                  <c:v>1189</c:v>
                </c:pt>
                <c:pt idx="28">
                  <c:v>1190</c:v>
                </c:pt>
                <c:pt idx="29">
                  <c:v>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0-4D6C-BD90-AB3BC515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94024"/>
        <c:axId val="653693040"/>
      </c:lineChart>
      <c:catAx>
        <c:axId val="65369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93040"/>
        <c:crosses val="autoZero"/>
        <c:auto val="1"/>
        <c:lblAlgn val="ctr"/>
        <c:lblOffset val="100"/>
        <c:noMultiLvlLbl val="0"/>
      </c:catAx>
      <c:valAx>
        <c:axId val="6536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9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'retail data'!$F$1</c:f>
              <c:strCache>
                <c:ptCount val="1"/>
                <c:pt idx="0">
                  <c:v>Model-1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FF0000">
                    <a:alpha val="99000"/>
                  </a:srgb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'retail data'!$A$2:$A$31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'retail data'!$F$2:$F$31</c:f>
              <c:numCache>
                <c:formatCode>General</c:formatCode>
                <c:ptCount val="30"/>
                <c:pt idx="0">
                  <c:v>22122.435595915878</c:v>
                </c:pt>
                <c:pt idx="1">
                  <c:v>23197.213488532831</c:v>
                </c:pt>
                <c:pt idx="2">
                  <c:v>23253.780746038989</c:v>
                </c:pt>
                <c:pt idx="3">
                  <c:v>23395.198889804375</c:v>
                </c:pt>
                <c:pt idx="4">
                  <c:v>23522.475219193224</c:v>
                </c:pt>
                <c:pt idx="5">
                  <c:v>23748.744249217845</c:v>
                </c:pt>
                <c:pt idx="6">
                  <c:v>23607.326105452456</c:v>
                </c:pt>
                <c:pt idx="7">
                  <c:v>23819.45332110054</c:v>
                </c:pt>
                <c:pt idx="8">
                  <c:v>23861.878764230158</c:v>
                </c:pt>
                <c:pt idx="9">
                  <c:v>23890.162392983235</c:v>
                </c:pt>
                <c:pt idx="10">
                  <c:v>23805.311506724</c:v>
                </c:pt>
                <c:pt idx="11">
                  <c:v>23762.886063594386</c:v>
                </c:pt>
                <c:pt idx="12">
                  <c:v>24243.707752396705</c:v>
                </c:pt>
                <c:pt idx="13">
                  <c:v>26577.107124525617</c:v>
                </c:pt>
                <c:pt idx="14">
                  <c:v>26647.816196408312</c:v>
                </c:pt>
                <c:pt idx="15">
                  <c:v>26718.525268291003</c:v>
                </c:pt>
                <c:pt idx="16">
                  <c:v>26746.80889704408</c:v>
                </c:pt>
                <c:pt idx="17">
                  <c:v>26718.525268291003</c:v>
                </c:pt>
                <c:pt idx="18">
                  <c:v>26789.234340173698</c:v>
                </c:pt>
                <c:pt idx="19">
                  <c:v>26859.943412056393</c:v>
                </c:pt>
                <c:pt idx="20">
                  <c:v>27072.070627704474</c:v>
                </c:pt>
                <c:pt idx="21">
                  <c:v>27142.779699587169</c:v>
                </c:pt>
                <c:pt idx="22">
                  <c:v>27156.921513963709</c:v>
                </c:pt>
                <c:pt idx="23">
                  <c:v>27213.488771469863</c:v>
                </c:pt>
                <c:pt idx="24">
                  <c:v>27354.906915235253</c:v>
                </c:pt>
                <c:pt idx="25">
                  <c:v>27609.459574012952</c:v>
                </c:pt>
                <c:pt idx="26">
                  <c:v>27468.041430247562</c:v>
                </c:pt>
                <c:pt idx="27">
                  <c:v>27623.601388389488</c:v>
                </c:pt>
                <c:pt idx="28">
                  <c:v>27637.743202766029</c:v>
                </c:pt>
                <c:pt idx="29">
                  <c:v>27708.452274648724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4-4D06-88E2-5F683941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82216"/>
        <c:axId val="653683856"/>
      </c:scatterChart>
      <c:valAx>
        <c:axId val="65368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3856"/>
        <c:crosses val="autoZero"/>
        <c:crossBetween val="midCat"/>
      </c:valAx>
      <c:valAx>
        <c:axId val="6536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'retail data'!$G$1</c:f>
              <c:strCache>
                <c:ptCount val="1"/>
                <c:pt idx="0">
                  <c:v>Model-2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>
                    <a:alpha val="99000"/>
                  </a:srgb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'retail data'!$A$2:$A$31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'retail data'!$G$2:$G$31</c:f>
              <c:numCache>
                <c:formatCode>General</c:formatCode>
                <c:ptCount val="30"/>
                <c:pt idx="0">
                  <c:v>22328.72827622755</c:v>
                </c:pt>
                <c:pt idx="1">
                  <c:v>23342.703933393881</c:v>
                </c:pt>
                <c:pt idx="2">
                  <c:v>23391.45140479656</c:v>
                </c:pt>
                <c:pt idx="3">
                  <c:v>23788.077822928681</c:v>
                </c:pt>
                <c:pt idx="4">
                  <c:v>23998.846909777869</c:v>
                </c:pt>
                <c:pt idx="5">
                  <c:v>24355.873073238923</c:v>
                </c:pt>
                <c:pt idx="6">
                  <c:v>24052.927294605412</c:v>
                </c:pt>
                <c:pt idx="7">
                  <c:v>23931.15774029657</c:v>
                </c:pt>
                <c:pt idx="8">
                  <c:v>23743.93036766514</c:v>
                </c:pt>
                <c:pt idx="9">
                  <c:v>23633.731378114138</c:v>
                </c:pt>
                <c:pt idx="10">
                  <c:v>23475.745351168516</c:v>
                </c:pt>
                <c:pt idx="11">
                  <c:v>23382.193087713349</c:v>
                </c:pt>
                <c:pt idx="12">
                  <c:v>23827.639803115788</c:v>
                </c:pt>
                <c:pt idx="13">
                  <c:v>26000.550905617391</c:v>
                </c:pt>
                <c:pt idx="14">
                  <c:v>26010.695842369896</c:v>
                </c:pt>
                <c:pt idx="15">
                  <c:v>26206.20290687558</c:v>
                </c:pt>
                <c:pt idx="16">
                  <c:v>26480.582831332082</c:v>
                </c:pt>
                <c:pt idx="17">
                  <c:v>26653.385769906985</c:v>
                </c:pt>
                <c:pt idx="18">
                  <c:v>26767.985356325094</c:v>
                </c:pt>
                <c:pt idx="19">
                  <c:v>26823.102602787483</c:v>
                </c:pt>
                <c:pt idx="20">
                  <c:v>27371.976201821126</c:v>
                </c:pt>
                <c:pt idx="21">
                  <c:v>27392.89514874063</c:v>
                </c:pt>
                <c:pt idx="22">
                  <c:v>27370.637952644149</c:v>
                </c:pt>
                <c:pt idx="23">
                  <c:v>27499.047562108128</c:v>
                </c:pt>
                <c:pt idx="24">
                  <c:v>27755.284162196942</c:v>
                </c:pt>
                <c:pt idx="25">
                  <c:v>27925.44792491175</c:v>
                </c:pt>
                <c:pt idx="26">
                  <c:v>27769.626711266428</c:v>
                </c:pt>
                <c:pt idx="27">
                  <c:v>27785.921957004586</c:v>
                </c:pt>
                <c:pt idx="28">
                  <c:v>27572.854186970355</c:v>
                </c:pt>
                <c:pt idx="29">
                  <c:v>27444.936142795945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A-4A25-8D3F-B39E501D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26424"/>
        <c:axId val="641530688"/>
      </c:scatterChart>
      <c:valAx>
        <c:axId val="64152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30688"/>
        <c:crosses val="autoZero"/>
        <c:crossBetween val="midCat"/>
      </c:valAx>
      <c:valAx>
        <c:axId val="6415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2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values vs Model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'retail data'!$B$1</c:f>
              <c:strCache>
                <c:ptCount val="1"/>
                <c:pt idx="0">
                  <c:v>Cost in 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'retail data'!$A$2:$A$31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'retail data'!$B$2:$B$31</c:f>
              <c:numCache>
                <c:formatCode>#,##0</c:formatCode>
                <c:ptCount val="30"/>
                <c:pt idx="0">
                  <c:v>20025</c:v>
                </c:pt>
                <c:pt idx="1">
                  <c:v>21567</c:v>
                </c:pt>
                <c:pt idx="2">
                  <c:v>23450</c:v>
                </c:pt>
                <c:pt idx="3">
                  <c:v>19786</c:v>
                </c:pt>
                <c:pt idx="4">
                  <c:v>18300</c:v>
                </c:pt>
                <c:pt idx="5">
                  <c:v>30010</c:v>
                </c:pt>
                <c:pt idx="6">
                  <c:v>28001</c:v>
                </c:pt>
                <c:pt idx="7">
                  <c:v>28500</c:v>
                </c:pt>
                <c:pt idx="8">
                  <c:v>22560</c:v>
                </c:pt>
                <c:pt idx="9">
                  <c:v>23760</c:v>
                </c:pt>
                <c:pt idx="10">
                  <c:v>24000</c:v>
                </c:pt>
                <c:pt idx="11">
                  <c:v>24567</c:v>
                </c:pt>
                <c:pt idx="12">
                  <c:v>25670</c:v>
                </c:pt>
                <c:pt idx="13">
                  <c:v>25988</c:v>
                </c:pt>
                <c:pt idx="14">
                  <c:v>26302</c:v>
                </c:pt>
                <c:pt idx="15">
                  <c:v>26456</c:v>
                </c:pt>
                <c:pt idx="16">
                  <c:v>27533</c:v>
                </c:pt>
                <c:pt idx="17">
                  <c:v>17633</c:v>
                </c:pt>
                <c:pt idx="18">
                  <c:v>23455</c:v>
                </c:pt>
                <c:pt idx="19">
                  <c:v>28677</c:v>
                </c:pt>
                <c:pt idx="20">
                  <c:v>29000</c:v>
                </c:pt>
                <c:pt idx="21">
                  <c:v>28950</c:v>
                </c:pt>
                <c:pt idx="22">
                  <c:v>28900</c:v>
                </c:pt>
                <c:pt idx="23">
                  <c:v>25007</c:v>
                </c:pt>
                <c:pt idx="24">
                  <c:v>26789</c:v>
                </c:pt>
                <c:pt idx="25">
                  <c:v>26790</c:v>
                </c:pt>
                <c:pt idx="26">
                  <c:v>27890</c:v>
                </c:pt>
                <c:pt idx="27">
                  <c:v>29900</c:v>
                </c:pt>
                <c:pt idx="28">
                  <c:v>29950</c:v>
                </c:pt>
                <c:pt idx="29">
                  <c:v>27860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1-4A28-9453-DD9558960456}"/>
            </c:ext>
          </c:extLst>
        </c:ser>
        <c:ser>
          <c:idx val="1"/>
          <c:order val="1"/>
          <c:tx>
            <c:strRef>
              <c:f>'retail data'!$F$1</c:f>
              <c:strCache>
                <c:ptCount val="1"/>
                <c:pt idx="0">
                  <c:v>Model-1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'retail data'!$A$2:$A$31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'retail data'!$F$3:$F$31</c:f>
              <c:numCache>
                <c:formatCode>General</c:formatCode>
                <c:ptCount val="29"/>
                <c:pt idx="0">
                  <c:v>23197.213488532831</c:v>
                </c:pt>
                <c:pt idx="1">
                  <c:v>23253.780746038989</c:v>
                </c:pt>
                <c:pt idx="2">
                  <c:v>23395.198889804375</c:v>
                </c:pt>
                <c:pt idx="3">
                  <c:v>23522.475219193224</c:v>
                </c:pt>
                <c:pt idx="4">
                  <c:v>23748.744249217845</c:v>
                </c:pt>
                <c:pt idx="5">
                  <c:v>23607.326105452456</c:v>
                </c:pt>
                <c:pt idx="6">
                  <c:v>23819.45332110054</c:v>
                </c:pt>
                <c:pt idx="7">
                  <c:v>23861.878764230158</c:v>
                </c:pt>
                <c:pt idx="8">
                  <c:v>23890.162392983235</c:v>
                </c:pt>
                <c:pt idx="9">
                  <c:v>23805.311506724</c:v>
                </c:pt>
                <c:pt idx="10">
                  <c:v>23762.886063594386</c:v>
                </c:pt>
                <c:pt idx="11">
                  <c:v>24243.707752396705</c:v>
                </c:pt>
                <c:pt idx="12">
                  <c:v>26577.107124525617</c:v>
                </c:pt>
                <c:pt idx="13">
                  <c:v>26647.816196408312</c:v>
                </c:pt>
                <c:pt idx="14">
                  <c:v>26718.525268291003</c:v>
                </c:pt>
                <c:pt idx="15">
                  <c:v>26746.80889704408</c:v>
                </c:pt>
                <c:pt idx="16">
                  <c:v>26718.525268291003</c:v>
                </c:pt>
                <c:pt idx="17">
                  <c:v>26789.234340173698</c:v>
                </c:pt>
                <c:pt idx="18">
                  <c:v>26859.943412056393</c:v>
                </c:pt>
                <c:pt idx="19">
                  <c:v>27072.070627704474</c:v>
                </c:pt>
                <c:pt idx="20">
                  <c:v>27142.779699587169</c:v>
                </c:pt>
                <c:pt idx="21">
                  <c:v>27156.921513963709</c:v>
                </c:pt>
                <c:pt idx="22">
                  <c:v>27213.488771469863</c:v>
                </c:pt>
                <c:pt idx="23">
                  <c:v>27354.906915235253</c:v>
                </c:pt>
                <c:pt idx="24">
                  <c:v>27609.459574012952</c:v>
                </c:pt>
                <c:pt idx="25">
                  <c:v>27468.041430247562</c:v>
                </c:pt>
                <c:pt idx="26">
                  <c:v>27623.601388389488</c:v>
                </c:pt>
                <c:pt idx="27">
                  <c:v>27637.743202766029</c:v>
                </c:pt>
                <c:pt idx="28">
                  <c:v>27708.452274648724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1-4A28-9453-DD955896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979200"/>
        <c:axId val="743981168"/>
      </c:lineChart>
      <c:catAx>
        <c:axId val="7439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81168"/>
        <c:crosses val="autoZero"/>
        <c:auto val="1"/>
        <c:lblAlgn val="ctr"/>
        <c:lblOffset val="100"/>
        <c:noMultiLvlLbl val="0"/>
      </c:catAx>
      <c:valAx>
        <c:axId val="7439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values vs Model-2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'retail data'!$B$1</c:f>
              <c:strCache>
                <c:ptCount val="1"/>
                <c:pt idx="0">
                  <c:v>Cost in 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'retail data'!$A$2:$A$31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'retail data'!$B$2:$B$31</c:f>
              <c:numCache>
                <c:formatCode>#,##0</c:formatCode>
                <c:ptCount val="30"/>
                <c:pt idx="0">
                  <c:v>20025</c:v>
                </c:pt>
                <c:pt idx="1">
                  <c:v>21567</c:v>
                </c:pt>
                <c:pt idx="2">
                  <c:v>23450</c:v>
                </c:pt>
                <c:pt idx="3">
                  <c:v>19786</c:v>
                </c:pt>
                <c:pt idx="4">
                  <c:v>18300</c:v>
                </c:pt>
                <c:pt idx="5">
                  <c:v>30010</c:v>
                </c:pt>
                <c:pt idx="6">
                  <c:v>28001</c:v>
                </c:pt>
                <c:pt idx="7">
                  <c:v>28500</c:v>
                </c:pt>
                <c:pt idx="8">
                  <c:v>22560</c:v>
                </c:pt>
                <c:pt idx="9">
                  <c:v>23760</c:v>
                </c:pt>
                <c:pt idx="10">
                  <c:v>24000</c:v>
                </c:pt>
                <c:pt idx="11">
                  <c:v>24567</c:v>
                </c:pt>
                <c:pt idx="12">
                  <c:v>25670</c:v>
                </c:pt>
                <c:pt idx="13">
                  <c:v>25988</c:v>
                </c:pt>
                <c:pt idx="14">
                  <c:v>26302</c:v>
                </c:pt>
                <c:pt idx="15">
                  <c:v>26456</c:v>
                </c:pt>
                <c:pt idx="16">
                  <c:v>27533</c:v>
                </c:pt>
                <c:pt idx="17">
                  <c:v>17633</c:v>
                </c:pt>
                <c:pt idx="18">
                  <c:v>23455</c:v>
                </c:pt>
                <c:pt idx="19">
                  <c:v>28677</c:v>
                </c:pt>
                <c:pt idx="20">
                  <c:v>29000</c:v>
                </c:pt>
                <c:pt idx="21">
                  <c:v>28950</c:v>
                </c:pt>
                <c:pt idx="22">
                  <c:v>28900</c:v>
                </c:pt>
                <c:pt idx="23">
                  <c:v>25007</c:v>
                </c:pt>
                <c:pt idx="24">
                  <c:v>26789</c:v>
                </c:pt>
                <c:pt idx="25">
                  <c:v>26790</c:v>
                </c:pt>
                <c:pt idx="26">
                  <c:v>27890</c:v>
                </c:pt>
                <c:pt idx="27">
                  <c:v>29900</c:v>
                </c:pt>
                <c:pt idx="28">
                  <c:v>29950</c:v>
                </c:pt>
                <c:pt idx="29">
                  <c:v>27860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008-9DB0-41B9BE56BE2E}"/>
            </c:ext>
          </c:extLst>
        </c:ser>
        <c:ser>
          <c:idx val="1"/>
          <c:order val="1"/>
          <c:tx>
            <c:strRef>
              <c:f>'retail data'!$G$1</c:f>
              <c:strCache>
                <c:ptCount val="1"/>
                <c:pt idx="0">
                  <c:v>Model-2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'retail data'!$A$2:$A$31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'retail data'!$G$2:$G$31</c:f>
              <c:numCache>
                <c:formatCode>General</c:formatCode>
                <c:ptCount val="30"/>
                <c:pt idx="0">
                  <c:v>22328.72827622755</c:v>
                </c:pt>
                <c:pt idx="1">
                  <c:v>23342.703933393881</c:v>
                </c:pt>
                <c:pt idx="2">
                  <c:v>23391.45140479656</c:v>
                </c:pt>
                <c:pt idx="3">
                  <c:v>23788.077822928681</c:v>
                </c:pt>
                <c:pt idx="4">
                  <c:v>23998.846909777869</c:v>
                </c:pt>
                <c:pt idx="5">
                  <c:v>24355.873073238923</c:v>
                </c:pt>
                <c:pt idx="6">
                  <c:v>24052.927294605412</c:v>
                </c:pt>
                <c:pt idx="7">
                  <c:v>23931.15774029657</c:v>
                </c:pt>
                <c:pt idx="8">
                  <c:v>23743.93036766514</c:v>
                </c:pt>
                <c:pt idx="9">
                  <c:v>23633.731378114138</c:v>
                </c:pt>
                <c:pt idx="10">
                  <c:v>23475.745351168516</c:v>
                </c:pt>
                <c:pt idx="11">
                  <c:v>23382.193087713349</c:v>
                </c:pt>
                <c:pt idx="12">
                  <c:v>23827.639803115788</c:v>
                </c:pt>
                <c:pt idx="13">
                  <c:v>26000.550905617391</c:v>
                </c:pt>
                <c:pt idx="14">
                  <c:v>26010.695842369896</c:v>
                </c:pt>
                <c:pt idx="15">
                  <c:v>26206.20290687558</c:v>
                </c:pt>
                <c:pt idx="16">
                  <c:v>26480.582831332082</c:v>
                </c:pt>
                <c:pt idx="17">
                  <c:v>26653.385769906985</c:v>
                </c:pt>
                <c:pt idx="18">
                  <c:v>26767.985356325094</c:v>
                </c:pt>
                <c:pt idx="19">
                  <c:v>26823.102602787483</c:v>
                </c:pt>
                <c:pt idx="20">
                  <c:v>27371.976201821126</c:v>
                </c:pt>
                <c:pt idx="21">
                  <c:v>27392.89514874063</c:v>
                </c:pt>
                <c:pt idx="22">
                  <c:v>27370.637952644149</c:v>
                </c:pt>
                <c:pt idx="23">
                  <c:v>27499.047562108128</c:v>
                </c:pt>
                <c:pt idx="24">
                  <c:v>27755.284162196942</c:v>
                </c:pt>
                <c:pt idx="25">
                  <c:v>27925.44792491175</c:v>
                </c:pt>
                <c:pt idx="26">
                  <c:v>27769.626711266428</c:v>
                </c:pt>
                <c:pt idx="27">
                  <c:v>27785.921957004586</c:v>
                </c:pt>
                <c:pt idx="28">
                  <c:v>27572.854186970355</c:v>
                </c:pt>
                <c:pt idx="29">
                  <c:v>27444.936142795945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008-9DB0-41B9BE56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60456"/>
        <c:axId val="376760784"/>
      </c:lineChart>
      <c:catAx>
        <c:axId val="376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60784"/>
        <c:crosses val="autoZero"/>
        <c:auto val="1"/>
        <c:lblAlgn val="ctr"/>
        <c:lblOffset val="100"/>
        <c:noMultiLvlLbl val="0"/>
      </c:catAx>
      <c:valAx>
        <c:axId val="3767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35</xdr:row>
      <xdr:rowOff>28575</xdr:rowOff>
    </xdr:from>
    <xdr:to>
      <xdr:col>6</xdr:col>
      <xdr:colOff>365125</xdr:colOff>
      <xdr:row>49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57F7D-0780-4973-8CDE-B3CAF0EA5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117475</xdr:colOff>
      <xdr:row>51</xdr:row>
      <xdr:rowOff>79375</xdr:rowOff>
    </xdr:from>
    <xdr:to>
      <xdr:col>5</xdr:col>
      <xdr:colOff>454025</xdr:colOff>
      <xdr:row>66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7CAC2-F4A5-4F2C-A8A0-DC692C775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155575</xdr:colOff>
      <xdr:row>67</xdr:row>
      <xdr:rowOff>174625</xdr:rowOff>
    </xdr:from>
    <xdr:to>
      <xdr:col>5</xdr:col>
      <xdr:colOff>492125</xdr:colOff>
      <xdr:row>82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B0F1A-0AAA-4B97-8DAE-7261550B1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59</xdr:row>
      <xdr:rowOff>12456</xdr:rowOff>
    </xdr:from>
    <xdr:to>
      <xdr:col>12</xdr:col>
      <xdr:colOff>447676</xdr:colOff>
      <xdr:row>73</xdr:row>
      <xdr:rowOff>179022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2A132A-A4F0-4D5B-91A4-5A2CE9BC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359263</xdr:colOff>
      <xdr:row>59</xdr:row>
      <xdr:rowOff>14898</xdr:rowOff>
    </xdr:from>
    <xdr:to>
      <xdr:col>21</xdr:col>
      <xdr:colOff>328001</xdr:colOff>
      <xdr:row>73</xdr:row>
      <xdr:rowOff>181464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0D52F6-ED0D-4F77-956F-47E55BAB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mnath" refreshedDate="43167.853963541667" createdVersion="6" refreshedVersion="6" minRefreshableVersion="3" recordCount="30" xr:uid="{57D1A24A-BA17-42F7-B6BF-738D8B8F4B72}">
  <cacheSource type="worksheet">
    <worksheetSource ref="A1:E31" sheet="retail data"/>
  </cacheSource>
  <cacheFields count="5">
    <cacheField name="Month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Cost in Rs" numFmtId="3">
      <sharedItems containsSemiMixedTypes="0" containsString="0" containsNumber="1" containsInteger="1" minValue="17633" maxValue="30010" count="30">
        <n v="20025"/>
        <n v="21567"/>
        <n v="23450"/>
        <n v="19786"/>
        <n v="18300"/>
        <n v="30010"/>
        <n v="28001"/>
        <n v="28500"/>
        <n v="22560"/>
        <n v="23760"/>
        <n v="24000"/>
        <n v="24567"/>
        <n v="25670"/>
        <n v="25988"/>
        <n v="26302"/>
        <n v="26456"/>
        <n v="27533"/>
        <n v="17633"/>
        <n v="23455"/>
        <n v="28677"/>
        <n v="29000"/>
        <n v="28950"/>
        <n v="28900"/>
        <n v="25007"/>
        <n v="26789"/>
        <n v="26790"/>
        <n v="27890"/>
        <n v="29900"/>
        <n v="29950"/>
        <n v="27860"/>
      </sharedItems>
    </cacheField>
    <cacheField name="Model A" numFmtId="0">
      <sharedItems containsSemiMixedTypes="0" containsString="0" containsNumber="1" containsInteger="1" minValue="267" maxValue="700" count="28">
        <n v="531"/>
        <n v="345"/>
        <n v="267"/>
        <n v="670"/>
        <n v="700"/>
        <n v="567"/>
        <n v="545"/>
        <n v="390"/>
        <n v="450"/>
        <n v="465"/>
        <n v="470"/>
        <n v="477"/>
        <n v="501"/>
        <n v="515"/>
        <n v="525"/>
        <n v="535"/>
        <n v="500"/>
        <n v="490"/>
        <n v="425"/>
        <n v="475"/>
        <n v="488"/>
        <n v="510"/>
        <n v="530"/>
        <n v="522"/>
        <n v="566"/>
        <n v="600"/>
        <n v="610"/>
        <n v="595"/>
      </sharedItems>
    </cacheField>
    <cacheField name="Model B" numFmtId="0">
      <sharedItems containsSemiMixedTypes="0" containsString="0" containsNumber="1" containsInteger="1" minValue="885" maxValue="1050" count="22">
        <n v="1000"/>
        <n v="1001"/>
        <n v="995"/>
        <n v="980"/>
        <n v="975"/>
        <n v="1010"/>
        <n v="1005"/>
        <n v="1012"/>
        <n v="1050"/>
        <n v="1025"/>
        <n v="1020"/>
        <n v="1004"/>
        <n v="990"/>
        <n v="985"/>
        <n v="986"/>
        <n v="950"/>
        <n v="900"/>
        <n v="885"/>
        <n v="905"/>
        <n v="910"/>
        <n v="956"/>
        <n v="970"/>
      </sharedItems>
    </cacheField>
    <cacheField name="Model C" numFmtId="0">
      <sharedItems containsSemiMixedTypes="0" containsString="0" containsNumber="1" containsInteger="1" minValue="800" maxValue="1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n v="800"/>
  </r>
  <r>
    <x v="1"/>
    <x v="1"/>
    <x v="1"/>
    <x v="1"/>
    <n v="876"/>
  </r>
  <r>
    <x v="2"/>
    <x v="2"/>
    <x v="2"/>
    <x v="2"/>
    <n v="880"/>
  </r>
  <r>
    <x v="3"/>
    <x v="3"/>
    <x v="3"/>
    <x v="3"/>
    <n v="890"/>
  </r>
  <r>
    <x v="4"/>
    <x v="4"/>
    <x v="4"/>
    <x v="4"/>
    <n v="899"/>
  </r>
  <r>
    <x v="5"/>
    <x v="5"/>
    <x v="3"/>
    <x v="3"/>
    <n v="915"/>
  </r>
  <r>
    <x v="6"/>
    <x v="6"/>
    <x v="5"/>
    <x v="2"/>
    <n v="905"/>
  </r>
  <r>
    <x v="7"/>
    <x v="7"/>
    <x v="6"/>
    <x v="5"/>
    <n v="920"/>
  </r>
  <r>
    <x v="8"/>
    <x v="8"/>
    <x v="7"/>
    <x v="6"/>
    <n v="923"/>
  </r>
  <r>
    <x v="9"/>
    <x v="9"/>
    <x v="8"/>
    <x v="7"/>
    <n v="925"/>
  </r>
  <r>
    <x v="10"/>
    <x v="10"/>
    <x v="9"/>
    <x v="8"/>
    <n v="919"/>
  </r>
  <r>
    <x v="11"/>
    <x v="11"/>
    <x v="10"/>
    <x v="9"/>
    <n v="916"/>
  </r>
  <r>
    <x v="12"/>
    <x v="12"/>
    <x v="11"/>
    <x v="10"/>
    <n v="950"/>
  </r>
  <r>
    <x v="13"/>
    <x v="13"/>
    <x v="12"/>
    <x v="11"/>
    <n v="1115"/>
  </r>
  <r>
    <x v="14"/>
    <x v="14"/>
    <x v="13"/>
    <x v="12"/>
    <n v="1120"/>
  </r>
  <r>
    <x v="15"/>
    <x v="15"/>
    <x v="14"/>
    <x v="13"/>
    <n v="1125"/>
  </r>
  <r>
    <x v="16"/>
    <x v="16"/>
    <x v="15"/>
    <x v="14"/>
    <n v="1127"/>
  </r>
  <r>
    <x v="17"/>
    <x v="17"/>
    <x v="16"/>
    <x v="13"/>
    <n v="1125"/>
  </r>
  <r>
    <x v="18"/>
    <x v="18"/>
    <x v="17"/>
    <x v="3"/>
    <n v="1130"/>
  </r>
  <r>
    <x v="19"/>
    <x v="19"/>
    <x v="18"/>
    <x v="4"/>
    <n v="1135"/>
  </r>
  <r>
    <x v="20"/>
    <x v="20"/>
    <x v="19"/>
    <x v="15"/>
    <n v="1150"/>
  </r>
  <r>
    <x v="21"/>
    <x v="21"/>
    <x v="20"/>
    <x v="16"/>
    <n v="1155"/>
  </r>
  <r>
    <x v="22"/>
    <x v="22"/>
    <x v="21"/>
    <x v="17"/>
    <n v="1156"/>
  </r>
  <r>
    <x v="23"/>
    <x v="23"/>
    <x v="14"/>
    <x v="18"/>
    <n v="1160"/>
  </r>
  <r>
    <x v="24"/>
    <x v="24"/>
    <x v="22"/>
    <x v="19"/>
    <n v="1170"/>
  </r>
  <r>
    <x v="25"/>
    <x v="25"/>
    <x v="23"/>
    <x v="15"/>
    <n v="1188"/>
  </r>
  <r>
    <x v="26"/>
    <x v="26"/>
    <x v="24"/>
    <x v="20"/>
    <n v="1178"/>
  </r>
  <r>
    <x v="27"/>
    <x v="27"/>
    <x v="25"/>
    <x v="21"/>
    <n v="1189"/>
  </r>
  <r>
    <x v="28"/>
    <x v="28"/>
    <x v="26"/>
    <x v="12"/>
    <n v="1190"/>
  </r>
  <r>
    <x v="29"/>
    <x v="29"/>
    <x v="27"/>
    <x v="6"/>
    <n v="1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72E85-AA77-4308-8169-A3B271FEE3A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4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numFmtId="3" showAll="0"/>
    <pivotField dataField="1" showAll="0">
      <items count="29">
        <item x="2"/>
        <item x="1"/>
        <item x="7"/>
        <item x="18"/>
        <item x="8"/>
        <item x="9"/>
        <item x="10"/>
        <item x="19"/>
        <item x="11"/>
        <item x="20"/>
        <item x="17"/>
        <item x="16"/>
        <item x="12"/>
        <item x="21"/>
        <item x="13"/>
        <item x="23"/>
        <item x="14"/>
        <item x="22"/>
        <item x="0"/>
        <item x="15"/>
        <item x="6"/>
        <item x="24"/>
        <item x="5"/>
        <item x="27"/>
        <item x="25"/>
        <item x="26"/>
        <item x="3"/>
        <item x="4"/>
        <item t="default"/>
      </items>
    </pivotField>
    <pivotField dataField="1" showAll="0">
      <items count="23">
        <item x="17"/>
        <item x="16"/>
        <item x="18"/>
        <item x="19"/>
        <item x="15"/>
        <item x="20"/>
        <item x="21"/>
        <item x="4"/>
        <item x="3"/>
        <item x="13"/>
        <item x="14"/>
        <item x="12"/>
        <item x="2"/>
        <item x="0"/>
        <item x="1"/>
        <item x="11"/>
        <item x="6"/>
        <item x="5"/>
        <item x="7"/>
        <item x="10"/>
        <item x="9"/>
        <item x="8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odel C" fld="4" baseField="0" baseItem="0"/>
    <dataField name="Sum of Model B" fld="3" baseField="0" baseItem="0"/>
    <dataField name="Sum of Model A" fld="2" baseField="0" baseItem="0"/>
    <dataField name="Sum of Cost in R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3F6B-F7DD-4DB6-B1B2-F093F824F856}">
  <dimension ref="B4:Q15"/>
  <sheetViews>
    <sheetView tabSelected="1" workbookViewId="0">
      <selection activeCell="C9" sqref="C9"/>
    </sheetView>
  </sheetViews>
  <sheetFormatPr defaultRowHeight="14.5" x14ac:dyDescent="0.35"/>
  <sheetData>
    <row r="4" spans="2:17" ht="15" thickBot="1" x14ac:dyDescent="0.4"/>
    <row r="5" spans="2:17" x14ac:dyDescent="0.35">
      <c r="B5" s="32" t="s">
        <v>76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85"/>
    </row>
    <row r="6" spans="2:17" x14ac:dyDescent="0.35">
      <c r="B6" s="53" t="s">
        <v>77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86"/>
    </row>
    <row r="7" spans="2:17" x14ac:dyDescent="0.35">
      <c r="B7" s="53" t="s">
        <v>78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86"/>
    </row>
    <row r="8" spans="2:17" x14ac:dyDescent="0.35">
      <c r="B8" s="53" t="s">
        <v>79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86"/>
    </row>
    <row r="9" spans="2:17" x14ac:dyDescent="0.35">
      <c r="B9" s="53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86"/>
    </row>
    <row r="10" spans="2:17" x14ac:dyDescent="0.35">
      <c r="B10" s="53" t="s">
        <v>80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86"/>
    </row>
    <row r="11" spans="2:17" x14ac:dyDescent="0.35">
      <c r="B11" s="53" t="s">
        <v>81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86"/>
    </row>
    <row r="12" spans="2:17" x14ac:dyDescent="0.35">
      <c r="B12" s="53" t="s">
        <v>82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86"/>
    </row>
    <row r="13" spans="2:17" x14ac:dyDescent="0.35">
      <c r="B13" s="53" t="s">
        <v>83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86"/>
    </row>
    <row r="14" spans="2:17" x14ac:dyDescent="0.35">
      <c r="B14" s="53" t="s">
        <v>84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86"/>
    </row>
    <row r="15" spans="2:17" ht="15" thickBot="1" x14ac:dyDescent="0.4">
      <c r="B15" s="84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42CB-4825-46F6-8F61-714CB34D6123}">
  <dimension ref="A1:AF88"/>
  <sheetViews>
    <sheetView topLeftCell="J1" zoomScale="77" zoomScaleNormal="77" workbookViewId="0">
      <selection activeCell="K6" sqref="K6:O7"/>
    </sheetView>
  </sheetViews>
  <sheetFormatPr defaultRowHeight="14.5" x14ac:dyDescent="0.35"/>
  <cols>
    <col min="1" max="1" width="17.90625" customWidth="1"/>
    <col min="3" max="3" width="10.54296875" customWidth="1"/>
    <col min="4" max="4" width="12" customWidth="1"/>
    <col min="5" max="5" width="11.453125" customWidth="1"/>
    <col min="6" max="7" width="8.81640625" bestFit="1" customWidth="1"/>
    <col min="8" max="8" width="16.54296875" customWidth="1"/>
    <col min="9" max="9" width="19.453125" customWidth="1"/>
    <col min="12" max="12" width="8.81640625" bestFit="1" customWidth="1"/>
    <col min="13" max="13" width="12.6328125" bestFit="1" customWidth="1"/>
    <col min="14" max="14" width="11.6328125" bestFit="1" customWidth="1"/>
    <col min="15" max="19" width="8.81640625" bestFit="1" customWidth="1"/>
    <col min="22" max="22" width="8.81640625" bestFit="1" customWidth="1"/>
    <col min="23" max="23" width="12.6328125" bestFit="1" customWidth="1"/>
    <col min="24" max="24" width="11.6328125" bestFit="1" customWidth="1"/>
    <col min="25" max="28" width="8.81640625" bestFit="1" customWidth="1"/>
  </cols>
  <sheetData>
    <row r="1" spans="1:29" ht="15" thickBot="1" x14ac:dyDescent="0.4">
      <c r="A1" s="11" t="s">
        <v>0</v>
      </c>
      <c r="B1" s="12" t="s">
        <v>4</v>
      </c>
      <c r="C1" s="12" t="s">
        <v>43</v>
      </c>
      <c r="D1" s="12" t="s">
        <v>44</v>
      </c>
      <c r="E1" s="58" t="s">
        <v>45</v>
      </c>
      <c r="F1" s="80" t="s">
        <v>62</v>
      </c>
      <c r="G1" s="81" t="s">
        <v>63</v>
      </c>
      <c r="H1" s="82" t="s">
        <v>64</v>
      </c>
      <c r="I1" s="83" t="s">
        <v>65</v>
      </c>
      <c r="J1" s="31"/>
    </row>
    <row r="2" spans="1:29" x14ac:dyDescent="0.35">
      <c r="A2" s="8">
        <v>1</v>
      </c>
      <c r="B2" s="9">
        <v>20025</v>
      </c>
      <c r="C2" s="10">
        <v>531</v>
      </c>
      <c r="D2" s="10">
        <v>990</v>
      </c>
      <c r="E2" s="59">
        <v>800</v>
      </c>
      <c r="F2" s="76">
        <f>$V$26+(E2*$V$27)</f>
        <v>22122.435595915878</v>
      </c>
      <c r="G2" s="77">
        <f>$L$26+($L$27*C2)+($L$28*D2)+($L$29*E2)</f>
        <v>22328.72827622755</v>
      </c>
      <c r="H2" s="78">
        <f>(F2-B2)/B2</f>
        <v>0.10474085372863312</v>
      </c>
      <c r="I2" s="79">
        <f>(G2-B2)/B2</f>
        <v>0.11504261054819226</v>
      </c>
    </row>
    <row r="3" spans="1:29" x14ac:dyDescent="0.35">
      <c r="A3" s="4">
        <v>2</v>
      </c>
      <c r="B3" s="3">
        <v>21567</v>
      </c>
      <c r="C3" s="2">
        <v>550</v>
      </c>
      <c r="D3" s="2">
        <v>991</v>
      </c>
      <c r="E3" s="60">
        <v>876</v>
      </c>
      <c r="F3" s="67">
        <f t="shared" ref="F3:F31" si="0">$V$26+(E3*$V$27)</f>
        <v>23197.213488532831</v>
      </c>
      <c r="G3" s="62">
        <f t="shared" ref="G3:G31" si="1">$L$26+($L$27*C3)+($L$28*D3)+($L$29*E3)</f>
        <v>23342.703933393881</v>
      </c>
      <c r="H3" s="64">
        <f t="shared" ref="H3:H31" si="2">(F3-B3)/B3</f>
        <v>7.5588328860427059E-2</v>
      </c>
      <c r="I3" s="69">
        <f t="shared" ref="I3:I31" si="3">(G3-B3)/B3</f>
        <v>8.2334303954832891E-2</v>
      </c>
    </row>
    <row r="4" spans="1:29" x14ac:dyDescent="0.35">
      <c r="A4" s="4">
        <v>3</v>
      </c>
      <c r="B4" s="3">
        <v>23450</v>
      </c>
      <c r="C4" s="2">
        <v>590</v>
      </c>
      <c r="D4" s="2">
        <v>995</v>
      </c>
      <c r="E4" s="60">
        <v>880</v>
      </c>
      <c r="F4" s="67">
        <f t="shared" si="0"/>
        <v>23253.780746038989</v>
      </c>
      <c r="G4" s="62">
        <f t="shared" si="1"/>
        <v>23391.45140479656</v>
      </c>
      <c r="H4" s="65">
        <f t="shared" si="2"/>
        <v>-8.367558804307524E-3</v>
      </c>
      <c r="I4" s="70">
        <f t="shared" si="3"/>
        <v>-2.4967417997202395E-3</v>
      </c>
    </row>
    <row r="5" spans="1:29" ht="15" thickBot="1" x14ac:dyDescent="0.4">
      <c r="A5" s="4">
        <v>4</v>
      </c>
      <c r="B5" s="3">
        <v>19786</v>
      </c>
      <c r="C5" s="2">
        <v>670</v>
      </c>
      <c r="D5" s="2">
        <v>980</v>
      </c>
      <c r="E5" s="60">
        <v>890</v>
      </c>
      <c r="F5" s="67">
        <f t="shared" si="0"/>
        <v>23395.198889804375</v>
      </c>
      <c r="G5" s="62">
        <f t="shared" si="1"/>
        <v>23788.077822928681</v>
      </c>
      <c r="H5" s="63">
        <f t="shared" si="2"/>
        <v>0.18241175021754649</v>
      </c>
      <c r="I5" s="68">
        <f t="shared" si="3"/>
        <v>0.20226816046339233</v>
      </c>
    </row>
    <row r="6" spans="1:29" x14ac:dyDescent="0.35">
      <c r="A6" s="4">
        <v>5</v>
      </c>
      <c r="B6" s="3">
        <v>18300</v>
      </c>
      <c r="C6" s="2">
        <v>700</v>
      </c>
      <c r="D6" s="2">
        <v>975</v>
      </c>
      <c r="E6" s="60">
        <v>899</v>
      </c>
      <c r="F6" s="67">
        <f t="shared" si="0"/>
        <v>23522.475219193224</v>
      </c>
      <c r="G6" s="62">
        <f t="shared" si="1"/>
        <v>23998.846909777869</v>
      </c>
      <c r="H6" s="63">
        <f t="shared" si="2"/>
        <v>0.28538115951875542</v>
      </c>
      <c r="I6" s="68">
        <f t="shared" si="3"/>
        <v>0.31141239944141358</v>
      </c>
      <c r="K6" s="32" t="s">
        <v>61</v>
      </c>
      <c r="L6" s="33"/>
      <c r="M6" s="33"/>
      <c r="N6" s="33"/>
      <c r="O6" s="34"/>
    </row>
    <row r="7" spans="1:29" ht="15" thickBot="1" x14ac:dyDescent="0.4">
      <c r="A7" s="4">
        <v>6</v>
      </c>
      <c r="B7" s="3">
        <v>30010</v>
      </c>
      <c r="C7" s="2">
        <v>670</v>
      </c>
      <c r="D7" s="2">
        <v>960</v>
      </c>
      <c r="E7" s="60">
        <v>915</v>
      </c>
      <c r="F7" s="67">
        <f t="shared" si="0"/>
        <v>23748.744249217845</v>
      </c>
      <c r="G7" s="62">
        <f t="shared" si="1"/>
        <v>24355.873073238923</v>
      </c>
      <c r="H7" s="63">
        <f t="shared" si="2"/>
        <v>-0.20863897869983855</v>
      </c>
      <c r="I7" s="68">
        <f t="shared" si="3"/>
        <v>-0.18840809486041576</v>
      </c>
      <c r="K7" s="84" t="s">
        <v>6</v>
      </c>
      <c r="L7" s="47"/>
      <c r="M7" s="47"/>
      <c r="N7" s="47"/>
      <c r="O7" s="48"/>
    </row>
    <row r="8" spans="1:29" x14ac:dyDescent="0.35">
      <c r="A8" s="4">
        <v>7</v>
      </c>
      <c r="B8" s="3">
        <v>28001</v>
      </c>
      <c r="C8" s="2">
        <v>567</v>
      </c>
      <c r="D8" s="2">
        <v>965</v>
      </c>
      <c r="E8" s="60">
        <v>905</v>
      </c>
      <c r="F8" s="67">
        <f t="shared" si="0"/>
        <v>23607.326105452456</v>
      </c>
      <c r="G8" s="62">
        <f t="shared" si="1"/>
        <v>24052.927294605412</v>
      </c>
      <c r="H8" s="63">
        <f t="shared" si="2"/>
        <v>-0.15691132082952552</v>
      </c>
      <c r="I8" s="68">
        <f t="shared" si="3"/>
        <v>-0.14099756099405694</v>
      </c>
    </row>
    <row r="9" spans="1:29" ht="15" thickBot="1" x14ac:dyDescent="0.4">
      <c r="A9" s="4">
        <v>8</v>
      </c>
      <c r="B9" s="3">
        <v>28500</v>
      </c>
      <c r="C9" s="2">
        <v>545</v>
      </c>
      <c r="D9" s="2">
        <v>990</v>
      </c>
      <c r="E9" s="60">
        <v>920</v>
      </c>
      <c r="F9" s="67">
        <f t="shared" si="0"/>
        <v>23819.45332110054</v>
      </c>
      <c r="G9" s="62">
        <f t="shared" si="1"/>
        <v>23931.15774029657</v>
      </c>
      <c r="H9" s="63">
        <f t="shared" si="2"/>
        <v>-0.16422970803156001</v>
      </c>
      <c r="I9" s="68">
        <f t="shared" si="3"/>
        <v>-0.16031025472643612</v>
      </c>
    </row>
    <row r="10" spans="1:29" x14ac:dyDescent="0.35">
      <c r="A10" s="4">
        <v>9</v>
      </c>
      <c r="B10" s="3">
        <v>22560</v>
      </c>
      <c r="C10" s="2">
        <v>390</v>
      </c>
      <c r="D10" s="2">
        <v>995</v>
      </c>
      <c r="E10" s="60">
        <v>923</v>
      </c>
      <c r="F10" s="67">
        <f t="shared" si="0"/>
        <v>23861.878764230158</v>
      </c>
      <c r="G10" s="62">
        <f t="shared" si="1"/>
        <v>23743.93036766514</v>
      </c>
      <c r="H10" s="64">
        <f t="shared" si="2"/>
        <v>5.7707392031478622E-2</v>
      </c>
      <c r="I10" s="69">
        <f t="shared" si="3"/>
        <v>5.2479182963880308E-2</v>
      </c>
      <c r="K10" s="32" t="s">
        <v>41</v>
      </c>
      <c r="L10" s="33"/>
      <c r="M10" s="33"/>
      <c r="N10" s="33"/>
      <c r="O10" s="33"/>
      <c r="P10" s="33"/>
      <c r="Q10" s="33"/>
      <c r="R10" s="33"/>
      <c r="S10" s="34"/>
      <c r="U10" s="32" t="s">
        <v>49</v>
      </c>
      <c r="V10" s="33"/>
      <c r="W10" s="33"/>
      <c r="X10" s="33"/>
      <c r="Y10" s="33"/>
      <c r="Z10" s="33"/>
      <c r="AA10" s="33"/>
      <c r="AB10" s="33"/>
      <c r="AC10" s="34"/>
    </row>
    <row r="11" spans="1:29" ht="15" thickBot="1" x14ac:dyDescent="0.4">
      <c r="A11" s="4">
        <v>10</v>
      </c>
      <c r="B11" s="3">
        <v>23760</v>
      </c>
      <c r="C11" s="2">
        <v>450</v>
      </c>
      <c r="D11" s="2">
        <v>1012</v>
      </c>
      <c r="E11" s="60">
        <v>925</v>
      </c>
      <c r="F11" s="67">
        <f t="shared" si="0"/>
        <v>23890.162392983235</v>
      </c>
      <c r="G11" s="62">
        <f t="shared" si="1"/>
        <v>23633.731378114138</v>
      </c>
      <c r="H11" s="65">
        <f t="shared" si="2"/>
        <v>5.4782151928970913E-3</v>
      </c>
      <c r="I11" s="70">
        <f t="shared" si="3"/>
        <v>-5.3143359379571398E-3</v>
      </c>
      <c r="K11" s="35"/>
      <c r="L11" s="36"/>
      <c r="M11" s="36"/>
      <c r="N11" s="36"/>
      <c r="O11" s="36"/>
      <c r="P11" s="36"/>
      <c r="Q11" s="36"/>
      <c r="R11" s="36"/>
      <c r="S11" s="37"/>
      <c r="U11" s="35"/>
      <c r="V11" s="36"/>
      <c r="W11" s="36"/>
      <c r="X11" s="36"/>
      <c r="Y11" s="36"/>
      <c r="Z11" s="36"/>
      <c r="AA11" s="36"/>
      <c r="AB11" s="36"/>
      <c r="AC11" s="37"/>
    </row>
    <row r="12" spans="1:29" x14ac:dyDescent="0.35">
      <c r="A12" s="4">
        <v>11</v>
      </c>
      <c r="B12" s="3">
        <v>24000</v>
      </c>
      <c r="C12" s="2">
        <v>465</v>
      </c>
      <c r="D12" s="2">
        <v>1020</v>
      </c>
      <c r="E12" s="60">
        <v>919</v>
      </c>
      <c r="F12" s="67">
        <f t="shared" si="0"/>
        <v>23805.311506724</v>
      </c>
      <c r="G12" s="62">
        <f t="shared" si="1"/>
        <v>23475.745351168516</v>
      </c>
      <c r="H12" s="65">
        <f t="shared" si="2"/>
        <v>-8.1120205531666819E-3</v>
      </c>
      <c r="I12" s="70">
        <f t="shared" si="3"/>
        <v>-2.1843943701311826E-2</v>
      </c>
      <c r="K12" s="38" t="s">
        <v>10</v>
      </c>
      <c r="L12" s="20"/>
      <c r="M12" s="36"/>
      <c r="N12" s="36"/>
      <c r="O12" s="36"/>
      <c r="P12" s="36"/>
      <c r="Q12" s="36"/>
      <c r="R12" s="36"/>
      <c r="S12" s="37"/>
      <c r="U12" s="38" t="s">
        <v>10</v>
      </c>
      <c r="V12" s="20"/>
      <c r="W12" s="36"/>
      <c r="X12" s="36"/>
      <c r="Y12" s="36"/>
      <c r="Z12" s="36"/>
      <c r="AA12" s="36"/>
      <c r="AB12" s="36"/>
      <c r="AC12" s="37"/>
    </row>
    <row r="13" spans="1:29" x14ac:dyDescent="0.35">
      <c r="A13" s="4">
        <v>12</v>
      </c>
      <c r="B13" s="3">
        <v>24567</v>
      </c>
      <c r="C13" s="2">
        <v>470</v>
      </c>
      <c r="D13" s="2">
        <v>1025</v>
      </c>
      <c r="E13" s="60">
        <v>916</v>
      </c>
      <c r="F13" s="67">
        <f t="shared" si="0"/>
        <v>23762.886063594386</v>
      </c>
      <c r="G13" s="62">
        <f t="shared" si="1"/>
        <v>23382.193087713349</v>
      </c>
      <c r="H13" s="64">
        <f t="shared" si="2"/>
        <v>-3.2731466455229147E-2</v>
      </c>
      <c r="I13" s="69">
        <f t="shared" si="3"/>
        <v>-4.8227578144936334E-2</v>
      </c>
      <c r="K13" s="39" t="s">
        <v>11</v>
      </c>
      <c r="L13" s="29">
        <v>0.53667517848544377</v>
      </c>
      <c r="M13" s="40" t="s">
        <v>53</v>
      </c>
      <c r="N13" s="36"/>
      <c r="O13" s="36"/>
      <c r="P13" s="36"/>
      <c r="Q13" s="36"/>
      <c r="R13" s="36"/>
      <c r="S13" s="37"/>
      <c r="U13" s="39" t="s">
        <v>11</v>
      </c>
      <c r="V13" s="29">
        <v>0.52779708500887068</v>
      </c>
      <c r="W13" s="36"/>
      <c r="X13" s="36"/>
      <c r="Y13" s="36"/>
      <c r="Z13" s="36"/>
      <c r="AA13" s="36"/>
      <c r="AB13" s="36"/>
      <c r="AC13" s="37"/>
    </row>
    <row r="14" spans="1:29" x14ac:dyDescent="0.35">
      <c r="A14" s="4">
        <v>13</v>
      </c>
      <c r="B14" s="3">
        <v>25670</v>
      </c>
      <c r="C14" s="2">
        <v>477</v>
      </c>
      <c r="D14" s="2">
        <v>1026</v>
      </c>
      <c r="E14" s="60">
        <v>950</v>
      </c>
      <c r="F14" s="67">
        <f t="shared" si="0"/>
        <v>24243.707752396705</v>
      </c>
      <c r="G14" s="62">
        <f t="shared" si="1"/>
        <v>23827.639803115788</v>
      </c>
      <c r="H14" s="64">
        <f t="shared" si="2"/>
        <v>-5.5562611905075748E-2</v>
      </c>
      <c r="I14" s="69">
        <f t="shared" si="3"/>
        <v>-7.1770946508929193E-2</v>
      </c>
      <c r="K14" s="39" t="s">
        <v>12</v>
      </c>
      <c r="L14" s="30">
        <v>0.2880202472023829</v>
      </c>
      <c r="M14" s="40" t="s">
        <v>50</v>
      </c>
      <c r="N14" s="36"/>
      <c r="O14" s="36"/>
      <c r="P14" s="36"/>
      <c r="Q14" s="36"/>
      <c r="R14" s="36"/>
      <c r="S14" s="37"/>
      <c r="U14" s="39" t="s">
        <v>12</v>
      </c>
      <c r="V14" s="30">
        <v>0.2785697629438611</v>
      </c>
      <c r="W14" s="40" t="s">
        <v>51</v>
      </c>
      <c r="X14" s="36"/>
      <c r="Y14" s="36"/>
      <c r="Z14" s="36"/>
      <c r="AA14" s="36"/>
      <c r="AB14" s="36"/>
      <c r="AC14" s="37"/>
    </row>
    <row r="15" spans="1:29" x14ac:dyDescent="0.35">
      <c r="A15" s="4">
        <v>14</v>
      </c>
      <c r="B15" s="3">
        <v>25988</v>
      </c>
      <c r="C15" s="2">
        <v>501</v>
      </c>
      <c r="D15" s="2">
        <v>1029</v>
      </c>
      <c r="E15" s="60">
        <v>1115</v>
      </c>
      <c r="F15" s="67">
        <f t="shared" si="0"/>
        <v>26577.107124525617</v>
      </c>
      <c r="G15" s="62">
        <f t="shared" si="1"/>
        <v>26000.550905617391</v>
      </c>
      <c r="H15" s="64">
        <f t="shared" si="2"/>
        <v>2.2668428679606629E-2</v>
      </c>
      <c r="I15" s="69">
        <f t="shared" si="3"/>
        <v>4.8295003914847337E-4</v>
      </c>
      <c r="K15" s="39" t="s">
        <v>13</v>
      </c>
      <c r="L15" s="49">
        <v>0.20586873726419627</v>
      </c>
      <c r="M15" s="36"/>
      <c r="N15" s="36"/>
      <c r="O15" s="36"/>
      <c r="P15" s="36"/>
      <c r="Q15" s="36"/>
      <c r="R15" s="36"/>
      <c r="S15" s="37"/>
      <c r="U15" s="50" t="s">
        <v>13</v>
      </c>
      <c r="V15" s="49">
        <v>0.25280439733471327</v>
      </c>
      <c r="W15" s="40" t="s">
        <v>71</v>
      </c>
      <c r="X15" s="36"/>
      <c r="Y15" s="36"/>
      <c r="Z15" s="36"/>
      <c r="AA15" s="36"/>
      <c r="AB15" s="36"/>
      <c r="AC15" s="37"/>
    </row>
    <row r="16" spans="1:29" x14ac:dyDescent="0.35">
      <c r="A16" s="4">
        <v>15</v>
      </c>
      <c r="B16" s="3">
        <v>26302</v>
      </c>
      <c r="C16" s="2">
        <v>515</v>
      </c>
      <c r="D16" s="2">
        <v>1035</v>
      </c>
      <c r="E16" s="60">
        <v>1120</v>
      </c>
      <c r="F16" s="67">
        <f t="shared" si="0"/>
        <v>26647.816196408312</v>
      </c>
      <c r="G16" s="62">
        <f t="shared" si="1"/>
        <v>26010.695842369896</v>
      </c>
      <c r="H16" s="65">
        <f t="shared" si="2"/>
        <v>1.314790496571789E-2</v>
      </c>
      <c r="I16" s="70">
        <f t="shared" si="3"/>
        <v>-1.1075361479359131E-2</v>
      </c>
      <c r="K16" s="39" t="s">
        <v>14</v>
      </c>
      <c r="L16" s="51">
        <v>3123.151243726501</v>
      </c>
      <c r="M16" s="36"/>
      <c r="N16" s="36"/>
      <c r="O16" s="36"/>
      <c r="P16" s="36"/>
      <c r="Q16" s="36"/>
      <c r="R16" s="36"/>
      <c r="S16" s="37"/>
      <c r="U16" s="39" t="s">
        <v>14</v>
      </c>
      <c r="V16" s="51">
        <v>3029.4516334303712</v>
      </c>
      <c r="W16" s="36"/>
      <c r="X16" s="36"/>
      <c r="Y16" s="36"/>
      <c r="Z16" s="36"/>
      <c r="AA16" s="36"/>
      <c r="AB16" s="36"/>
      <c r="AC16" s="37"/>
    </row>
    <row r="17" spans="1:29" ht="15" thickBot="1" x14ac:dyDescent="0.4">
      <c r="A17" s="4">
        <v>16</v>
      </c>
      <c r="B17" s="3">
        <v>26456</v>
      </c>
      <c r="C17" s="2">
        <v>525</v>
      </c>
      <c r="D17" s="2">
        <v>1025</v>
      </c>
      <c r="E17" s="60">
        <v>1125</v>
      </c>
      <c r="F17" s="67">
        <f t="shared" si="0"/>
        <v>26718.525268291003</v>
      </c>
      <c r="G17" s="62">
        <f t="shared" si="1"/>
        <v>26206.20290687558</v>
      </c>
      <c r="H17" s="65">
        <f t="shared" si="2"/>
        <v>9.9230899716889615E-3</v>
      </c>
      <c r="I17" s="70">
        <f t="shared" si="3"/>
        <v>-9.4419826551413628E-3</v>
      </c>
      <c r="K17" s="41" t="s">
        <v>15</v>
      </c>
      <c r="L17" s="18">
        <v>30</v>
      </c>
      <c r="M17" s="36"/>
      <c r="N17" s="36"/>
      <c r="O17" s="36"/>
      <c r="P17" s="36"/>
      <c r="Q17" s="36"/>
      <c r="R17" s="36"/>
      <c r="S17" s="37"/>
      <c r="U17" s="41" t="s">
        <v>15</v>
      </c>
      <c r="V17" s="18">
        <v>30</v>
      </c>
      <c r="W17" s="36"/>
      <c r="X17" s="36"/>
      <c r="Y17" s="36"/>
      <c r="Z17" s="36"/>
      <c r="AA17" s="36"/>
      <c r="AB17" s="36"/>
      <c r="AC17" s="37"/>
    </row>
    <row r="18" spans="1:29" x14ac:dyDescent="0.35">
      <c r="A18" s="4">
        <v>17</v>
      </c>
      <c r="B18" s="3">
        <v>27533</v>
      </c>
      <c r="C18" s="2">
        <v>535</v>
      </c>
      <c r="D18" s="2">
        <v>1005</v>
      </c>
      <c r="E18" s="60">
        <v>1127</v>
      </c>
      <c r="F18" s="67">
        <f t="shared" si="0"/>
        <v>26746.80889704408</v>
      </c>
      <c r="G18" s="62">
        <f t="shared" si="1"/>
        <v>26480.582831332082</v>
      </c>
      <c r="H18" s="64">
        <f t="shared" si="2"/>
        <v>-2.8554501977841849E-2</v>
      </c>
      <c r="I18" s="69">
        <f t="shared" si="3"/>
        <v>-3.8223846608357911E-2</v>
      </c>
      <c r="K18" s="35"/>
      <c r="L18" s="36"/>
      <c r="M18" s="36"/>
      <c r="N18" s="36"/>
      <c r="O18" s="36"/>
      <c r="P18" s="36"/>
      <c r="Q18" s="36"/>
      <c r="R18" s="36"/>
      <c r="S18" s="37"/>
      <c r="U18" s="35"/>
      <c r="V18" s="36"/>
      <c r="W18" s="36"/>
      <c r="X18" s="36"/>
      <c r="Y18" s="36"/>
      <c r="Z18" s="36"/>
      <c r="AA18" s="36"/>
      <c r="AB18" s="36"/>
      <c r="AC18" s="37"/>
    </row>
    <row r="19" spans="1:29" ht="15" thickBot="1" x14ac:dyDescent="0.4">
      <c r="A19" s="4">
        <v>18</v>
      </c>
      <c r="B19" s="3">
        <v>17633</v>
      </c>
      <c r="C19" s="2">
        <v>500</v>
      </c>
      <c r="D19" s="2">
        <v>985</v>
      </c>
      <c r="E19" s="60">
        <v>1125</v>
      </c>
      <c r="F19" s="67">
        <f t="shared" si="0"/>
        <v>26718.525268291003</v>
      </c>
      <c r="G19" s="62">
        <f t="shared" si="1"/>
        <v>26653.385769906985</v>
      </c>
      <c r="H19" s="63">
        <f t="shared" si="2"/>
        <v>0.51525691988266342</v>
      </c>
      <c r="I19" s="68">
        <f t="shared" si="3"/>
        <v>0.5115627386098216</v>
      </c>
      <c r="K19" s="35" t="s">
        <v>16</v>
      </c>
      <c r="L19" s="36"/>
      <c r="M19" s="36"/>
      <c r="N19" s="36"/>
      <c r="O19" s="36"/>
      <c r="P19" s="36"/>
      <c r="Q19" s="36"/>
      <c r="R19" s="36"/>
      <c r="S19" s="37"/>
      <c r="U19" s="35" t="s">
        <v>16</v>
      </c>
      <c r="V19" s="36"/>
      <c r="W19" s="36"/>
      <c r="X19" s="36"/>
      <c r="Y19" s="36"/>
      <c r="Z19" s="36"/>
      <c r="AA19" s="36"/>
      <c r="AB19" s="36"/>
      <c r="AC19" s="37"/>
    </row>
    <row r="20" spans="1:29" x14ac:dyDescent="0.35">
      <c r="A20" s="4">
        <v>19</v>
      </c>
      <c r="B20" s="3">
        <v>23455</v>
      </c>
      <c r="C20" s="2">
        <v>490</v>
      </c>
      <c r="D20" s="2">
        <v>980</v>
      </c>
      <c r="E20" s="60">
        <v>1130</v>
      </c>
      <c r="F20" s="67">
        <f t="shared" si="0"/>
        <v>26789.234340173698</v>
      </c>
      <c r="G20" s="62">
        <f t="shared" si="1"/>
        <v>26767.985356325094</v>
      </c>
      <c r="H20" s="63">
        <f t="shared" si="2"/>
        <v>0.1421545231368023</v>
      </c>
      <c r="I20" s="68">
        <f t="shared" si="3"/>
        <v>0.14124857626625856</v>
      </c>
      <c r="K20" s="42"/>
      <c r="L20" s="19" t="s">
        <v>21</v>
      </c>
      <c r="M20" s="19" t="s">
        <v>22</v>
      </c>
      <c r="N20" s="19" t="s">
        <v>23</v>
      </c>
      <c r="O20" s="19" t="s">
        <v>24</v>
      </c>
      <c r="P20" s="19" t="s">
        <v>25</v>
      </c>
      <c r="Q20" s="36"/>
      <c r="R20" s="36"/>
      <c r="S20" s="37"/>
      <c r="U20" s="42"/>
      <c r="V20" s="19" t="s">
        <v>21</v>
      </c>
      <c r="W20" s="19" t="s">
        <v>22</v>
      </c>
      <c r="X20" s="19" t="s">
        <v>23</v>
      </c>
      <c r="Y20" s="19" t="s">
        <v>24</v>
      </c>
      <c r="Z20" s="19" t="s">
        <v>25</v>
      </c>
      <c r="AA20" s="36"/>
      <c r="AB20" s="36"/>
      <c r="AC20" s="37"/>
    </row>
    <row r="21" spans="1:29" x14ac:dyDescent="0.35">
      <c r="A21" s="4">
        <v>20</v>
      </c>
      <c r="B21" s="3">
        <v>28677</v>
      </c>
      <c r="C21" s="2">
        <v>425</v>
      </c>
      <c r="D21" s="2">
        <v>975</v>
      </c>
      <c r="E21" s="60">
        <v>1135</v>
      </c>
      <c r="F21" s="67">
        <f t="shared" si="0"/>
        <v>26859.943412056393</v>
      </c>
      <c r="G21" s="62">
        <f t="shared" si="1"/>
        <v>26823.102602787483</v>
      </c>
      <c r="H21" s="64">
        <f t="shared" si="2"/>
        <v>-6.3362854829431506E-2</v>
      </c>
      <c r="I21" s="69">
        <f t="shared" si="3"/>
        <v>-6.4647536255972277E-2</v>
      </c>
      <c r="K21" s="39" t="s">
        <v>17</v>
      </c>
      <c r="L21" s="17">
        <v>3</v>
      </c>
      <c r="M21" s="17">
        <v>102592297.49571648</v>
      </c>
      <c r="N21" s="17">
        <v>34197432.498572163</v>
      </c>
      <c r="O21" s="17">
        <v>3.5059641316282386</v>
      </c>
      <c r="P21" s="17">
        <v>2.9360944711712016E-2</v>
      </c>
      <c r="Q21" s="36"/>
      <c r="R21" s="36"/>
      <c r="S21" s="37"/>
      <c r="U21" s="39" t="s">
        <v>17</v>
      </c>
      <c r="V21" s="17">
        <v>1</v>
      </c>
      <c r="W21" s="17">
        <v>99226051.886436164</v>
      </c>
      <c r="X21" s="17">
        <v>99226051.886436164</v>
      </c>
      <c r="Y21" s="17">
        <v>10.811791579815846</v>
      </c>
      <c r="Z21" s="17">
        <v>2.7217429215337214E-3</v>
      </c>
      <c r="AA21" s="36"/>
      <c r="AB21" s="36"/>
      <c r="AC21" s="37"/>
    </row>
    <row r="22" spans="1:29" x14ac:dyDescent="0.35">
      <c r="A22" s="4">
        <v>21</v>
      </c>
      <c r="B22" s="3">
        <v>29000</v>
      </c>
      <c r="C22" s="2">
        <v>475</v>
      </c>
      <c r="D22" s="2">
        <v>950</v>
      </c>
      <c r="E22" s="60">
        <v>1150</v>
      </c>
      <c r="F22" s="67">
        <f t="shared" si="0"/>
        <v>27072.070627704474</v>
      </c>
      <c r="G22" s="62">
        <f t="shared" si="1"/>
        <v>27371.976201821126</v>
      </c>
      <c r="H22" s="64">
        <f t="shared" si="2"/>
        <v>-6.6480323182604356E-2</v>
      </c>
      <c r="I22" s="69">
        <f t="shared" si="3"/>
        <v>-5.613875166134049E-2</v>
      </c>
      <c r="K22" s="39" t="s">
        <v>18</v>
      </c>
      <c r="L22" s="17">
        <v>26</v>
      </c>
      <c r="M22" s="17">
        <v>253605915.97095016</v>
      </c>
      <c r="N22" s="17">
        <v>9754073.6911903899</v>
      </c>
      <c r="O22" s="17"/>
      <c r="P22" s="17"/>
      <c r="Q22" s="36"/>
      <c r="R22" s="36"/>
      <c r="S22" s="37"/>
      <c r="U22" s="39" t="s">
        <v>18</v>
      </c>
      <c r="V22" s="17">
        <v>28</v>
      </c>
      <c r="W22" s="17">
        <v>256972161.58023047</v>
      </c>
      <c r="X22" s="17">
        <v>9177577.199293945</v>
      </c>
      <c r="Y22" s="17"/>
      <c r="Z22" s="17"/>
      <c r="AA22" s="36"/>
      <c r="AB22" s="36"/>
      <c r="AC22" s="37"/>
    </row>
    <row r="23" spans="1:29" ht="15" thickBot="1" x14ac:dyDescent="0.4">
      <c r="A23" s="4">
        <v>22</v>
      </c>
      <c r="B23" s="3">
        <v>28950</v>
      </c>
      <c r="C23" s="2">
        <v>488</v>
      </c>
      <c r="D23" s="2">
        <v>955</v>
      </c>
      <c r="E23" s="60">
        <v>1155</v>
      </c>
      <c r="F23" s="67">
        <f t="shared" si="0"/>
        <v>27142.779699587169</v>
      </c>
      <c r="G23" s="62">
        <f t="shared" si="1"/>
        <v>27392.89514874063</v>
      </c>
      <c r="H23" s="64">
        <f t="shared" si="2"/>
        <v>-6.2425571689562399E-2</v>
      </c>
      <c r="I23" s="69">
        <f t="shared" si="3"/>
        <v>-5.3786005224848693E-2</v>
      </c>
      <c r="K23" s="41" t="s">
        <v>19</v>
      </c>
      <c r="L23" s="18">
        <v>29</v>
      </c>
      <c r="M23" s="18">
        <v>356198213.46666664</v>
      </c>
      <c r="N23" s="18"/>
      <c r="O23" s="18"/>
      <c r="P23" s="18"/>
      <c r="Q23" s="36"/>
      <c r="R23" s="36"/>
      <c r="S23" s="37"/>
      <c r="U23" s="41" t="s">
        <v>19</v>
      </c>
      <c r="V23" s="18">
        <v>29</v>
      </c>
      <c r="W23" s="18">
        <v>356198213.46666664</v>
      </c>
      <c r="X23" s="18"/>
      <c r="Y23" s="18"/>
      <c r="Z23" s="18"/>
      <c r="AA23" s="36"/>
      <c r="AB23" s="36"/>
      <c r="AC23" s="37"/>
    </row>
    <row r="24" spans="1:29" ht="15" thickBot="1" x14ac:dyDescent="0.4">
      <c r="A24" s="4">
        <v>23</v>
      </c>
      <c r="B24" s="3">
        <v>28900</v>
      </c>
      <c r="C24" s="2">
        <v>510</v>
      </c>
      <c r="D24" s="2">
        <v>960</v>
      </c>
      <c r="E24" s="60">
        <v>1156</v>
      </c>
      <c r="F24" s="67">
        <f t="shared" si="0"/>
        <v>27156.921513963709</v>
      </c>
      <c r="G24" s="62">
        <f t="shared" si="1"/>
        <v>27370.637952644149</v>
      </c>
      <c r="H24" s="64">
        <f t="shared" si="2"/>
        <v>-6.0314134464923563E-2</v>
      </c>
      <c r="I24" s="69">
        <f t="shared" si="3"/>
        <v>-5.2919101984631532E-2</v>
      </c>
      <c r="K24" s="35"/>
      <c r="L24" s="36"/>
      <c r="M24" s="36"/>
      <c r="N24" s="36"/>
      <c r="O24" s="36"/>
      <c r="P24" s="36"/>
      <c r="Q24" s="36"/>
      <c r="R24" s="36"/>
      <c r="S24" s="37"/>
      <c r="U24" s="35"/>
      <c r="V24" s="36"/>
      <c r="W24" s="36"/>
      <c r="X24" s="36"/>
      <c r="Y24" s="36"/>
      <c r="Z24" s="36"/>
      <c r="AA24" s="36"/>
      <c r="AB24" s="36"/>
      <c r="AC24" s="37"/>
    </row>
    <row r="25" spans="1:29" x14ac:dyDescent="0.35">
      <c r="A25" s="4">
        <v>24</v>
      </c>
      <c r="B25" s="3">
        <v>25007</v>
      </c>
      <c r="C25" s="2">
        <v>525</v>
      </c>
      <c r="D25" s="2">
        <v>955</v>
      </c>
      <c r="E25" s="60">
        <v>1160</v>
      </c>
      <c r="F25" s="67">
        <f t="shared" si="0"/>
        <v>27213.488771469863</v>
      </c>
      <c r="G25" s="62">
        <f t="shared" si="1"/>
        <v>27499.047562108128</v>
      </c>
      <c r="H25" s="66">
        <f t="shared" si="2"/>
        <v>8.8234845102165935E-2</v>
      </c>
      <c r="I25" s="71">
        <f t="shared" si="3"/>
        <v>9.9653999364503046E-2</v>
      </c>
      <c r="K25" s="42"/>
      <c r="L25" s="19" t="s">
        <v>26</v>
      </c>
      <c r="M25" s="19" t="s">
        <v>14</v>
      </c>
      <c r="N25" s="19" t="s">
        <v>27</v>
      </c>
      <c r="O25" s="19" t="s">
        <v>28</v>
      </c>
      <c r="P25" s="19" t="s">
        <v>29</v>
      </c>
      <c r="Q25" s="19" t="s">
        <v>30</v>
      </c>
      <c r="R25" s="19" t="s">
        <v>31</v>
      </c>
      <c r="S25" s="43" t="s">
        <v>32</v>
      </c>
      <c r="U25" s="42"/>
      <c r="V25" s="19" t="s">
        <v>26</v>
      </c>
      <c r="W25" s="19" t="s">
        <v>14</v>
      </c>
      <c r="X25" s="19" t="s">
        <v>27</v>
      </c>
      <c r="Y25" s="19" t="s">
        <v>28</v>
      </c>
      <c r="Z25" s="19" t="s">
        <v>29</v>
      </c>
      <c r="AA25" s="19" t="s">
        <v>30</v>
      </c>
      <c r="AB25" s="19" t="s">
        <v>31</v>
      </c>
      <c r="AC25" s="43" t="s">
        <v>32</v>
      </c>
    </row>
    <row r="26" spans="1:29" x14ac:dyDescent="0.35">
      <c r="A26" s="4">
        <v>25</v>
      </c>
      <c r="B26" s="3">
        <v>26789</v>
      </c>
      <c r="C26" s="2">
        <v>530</v>
      </c>
      <c r="D26" s="2">
        <v>945</v>
      </c>
      <c r="E26" s="60">
        <v>1170</v>
      </c>
      <c r="F26" s="67">
        <f t="shared" si="0"/>
        <v>27354.906915235253</v>
      </c>
      <c r="G26" s="62">
        <f t="shared" si="1"/>
        <v>27755.284162196942</v>
      </c>
      <c r="H26" s="64">
        <f t="shared" si="2"/>
        <v>2.1124600217822729E-2</v>
      </c>
      <c r="I26" s="69">
        <f t="shared" si="3"/>
        <v>3.6070184112768001E-2</v>
      </c>
      <c r="K26" s="39" t="s">
        <v>20</v>
      </c>
      <c r="L26" s="24">
        <v>22909.482140527602</v>
      </c>
      <c r="M26" s="17">
        <v>25610.869410804269</v>
      </c>
      <c r="N26" s="17">
        <v>0.89452184434094018</v>
      </c>
      <c r="O26" s="21">
        <v>0.3792491928535332</v>
      </c>
      <c r="P26" s="17">
        <v>-29734.413882618828</v>
      </c>
      <c r="Q26" s="17">
        <v>75553.378163674031</v>
      </c>
      <c r="R26" s="17">
        <v>-29734.413882618828</v>
      </c>
      <c r="S26" s="44">
        <v>75553.378163674031</v>
      </c>
      <c r="U26" s="39" t="s">
        <v>20</v>
      </c>
      <c r="V26" s="24">
        <v>10808.984094684802</v>
      </c>
      <c r="W26" s="17">
        <v>4524.8994946512157</v>
      </c>
      <c r="X26" s="27">
        <v>2.3887788242505419</v>
      </c>
      <c r="Y26" s="23">
        <v>2.3885162134794947E-2</v>
      </c>
      <c r="Z26" s="17">
        <v>1540.147653935559</v>
      </c>
      <c r="AA26" s="17">
        <v>20077.820535434046</v>
      </c>
      <c r="AB26" s="17">
        <v>1540.147653935559</v>
      </c>
      <c r="AC26" s="44">
        <v>20077.820535434046</v>
      </c>
    </row>
    <row r="27" spans="1:29" ht="15" thickBot="1" x14ac:dyDescent="0.4">
      <c r="A27" s="4">
        <v>26</v>
      </c>
      <c r="B27" s="3">
        <v>26790</v>
      </c>
      <c r="C27" s="2">
        <v>522</v>
      </c>
      <c r="D27" s="2">
        <v>950</v>
      </c>
      <c r="E27" s="60">
        <v>1188</v>
      </c>
      <c r="F27" s="67">
        <f t="shared" si="0"/>
        <v>27609.459574012952</v>
      </c>
      <c r="G27" s="62">
        <f t="shared" si="1"/>
        <v>27925.44792491175</v>
      </c>
      <c r="H27" s="64">
        <f t="shared" si="2"/>
        <v>3.058826330768763E-2</v>
      </c>
      <c r="I27" s="69">
        <f t="shared" si="3"/>
        <v>4.2383274539445702E-2</v>
      </c>
      <c r="K27" s="39" t="s">
        <v>1</v>
      </c>
      <c r="L27" s="25">
        <v>1.0814970901040046</v>
      </c>
      <c r="M27" s="17">
        <v>6.6245073813349897</v>
      </c>
      <c r="N27" s="17">
        <v>0.16325698317601667</v>
      </c>
      <c r="O27" s="21">
        <v>0.87157846499308622</v>
      </c>
      <c r="P27" s="17">
        <v>-12.535372848737076</v>
      </c>
      <c r="Q27" s="17">
        <v>14.698367028945086</v>
      </c>
      <c r="R27" s="17">
        <v>-12.535372848737076</v>
      </c>
      <c r="S27" s="44">
        <v>14.698367028945086</v>
      </c>
      <c r="U27" s="41" t="s">
        <v>3</v>
      </c>
      <c r="V27" s="25">
        <v>14.141814376538846</v>
      </c>
      <c r="W27" s="18">
        <v>4.300869844534132</v>
      </c>
      <c r="X27" s="26">
        <v>3.2881288873485266</v>
      </c>
      <c r="Y27" s="22">
        <v>2.7217429215337075E-3</v>
      </c>
      <c r="Z27" s="18">
        <v>5.3318818710633273</v>
      </c>
      <c r="AA27" s="18">
        <v>22.951746882014366</v>
      </c>
      <c r="AB27" s="18">
        <v>5.3318818710633273</v>
      </c>
      <c r="AC27" s="45">
        <v>22.951746882014366</v>
      </c>
    </row>
    <row r="28" spans="1:29" x14ac:dyDescent="0.35">
      <c r="A28" s="4">
        <v>27</v>
      </c>
      <c r="B28" s="3">
        <v>27890</v>
      </c>
      <c r="C28" s="2">
        <v>566</v>
      </c>
      <c r="D28" s="2">
        <v>956</v>
      </c>
      <c r="E28" s="60">
        <v>1178</v>
      </c>
      <c r="F28" s="67">
        <f t="shared" si="0"/>
        <v>27468.041430247562</v>
      </c>
      <c r="G28" s="62">
        <f t="shared" si="1"/>
        <v>27769.626711266428</v>
      </c>
      <c r="H28" s="65">
        <f t="shared" si="2"/>
        <v>-1.5129385792486126E-2</v>
      </c>
      <c r="I28" s="70">
        <f t="shared" si="3"/>
        <v>-4.3160017473492943E-3</v>
      </c>
      <c r="K28" s="39" t="s">
        <v>2</v>
      </c>
      <c r="L28" s="24">
        <v>-11.855507257100063</v>
      </c>
      <c r="M28" s="17">
        <v>23.117529177215392</v>
      </c>
      <c r="N28" s="17">
        <v>-0.51283626231062951</v>
      </c>
      <c r="O28" s="21">
        <v>0.61239575304493932</v>
      </c>
      <c r="P28" s="17">
        <v>-59.374269029551861</v>
      </c>
      <c r="Q28" s="17">
        <v>35.663254515351731</v>
      </c>
      <c r="R28" s="17">
        <v>-59.374269029551861</v>
      </c>
      <c r="S28" s="44">
        <v>35.663254515351731</v>
      </c>
    </row>
    <row r="29" spans="1:29" ht="15" thickBot="1" x14ac:dyDescent="0.4">
      <c r="A29" s="4">
        <v>28</v>
      </c>
      <c r="B29" s="3">
        <v>29900</v>
      </c>
      <c r="C29" s="2">
        <v>600</v>
      </c>
      <c r="D29" s="2">
        <v>970</v>
      </c>
      <c r="E29" s="60">
        <v>1189</v>
      </c>
      <c r="F29" s="67">
        <f t="shared" si="0"/>
        <v>27623.601388389488</v>
      </c>
      <c r="G29" s="62">
        <f t="shared" si="1"/>
        <v>27785.921957004586</v>
      </c>
      <c r="H29" s="64">
        <f t="shared" si="2"/>
        <v>-7.6133732829783002E-2</v>
      </c>
      <c r="I29" s="69">
        <f t="shared" si="3"/>
        <v>-7.0704951270749633E-2</v>
      </c>
      <c r="K29" s="41" t="s">
        <v>3</v>
      </c>
      <c r="L29" s="25">
        <v>13.227404206729727</v>
      </c>
      <c r="M29" s="18">
        <v>4.6997540152668353</v>
      </c>
      <c r="N29" s="26">
        <v>2.8144886229707753</v>
      </c>
      <c r="O29" s="22">
        <v>9.1879816282814612E-3</v>
      </c>
      <c r="P29" s="18">
        <v>3.5669214739686996</v>
      </c>
      <c r="Q29" s="18">
        <v>22.887886939490755</v>
      </c>
      <c r="R29" s="18">
        <v>3.5669214739686996</v>
      </c>
      <c r="S29" s="45">
        <v>22.887886939490755</v>
      </c>
    </row>
    <row r="30" spans="1:29" x14ac:dyDescent="0.35">
      <c r="A30" s="4">
        <v>29</v>
      </c>
      <c r="B30" s="3">
        <v>29950</v>
      </c>
      <c r="C30" s="2">
        <v>610</v>
      </c>
      <c r="D30" s="2">
        <v>990</v>
      </c>
      <c r="E30" s="60">
        <v>1190</v>
      </c>
      <c r="F30" s="67">
        <f t="shared" si="0"/>
        <v>27637.743202766029</v>
      </c>
      <c r="G30" s="62">
        <f t="shared" si="1"/>
        <v>27572.854186970355</v>
      </c>
      <c r="H30" s="64">
        <f t="shared" si="2"/>
        <v>-7.7203899740700202E-2</v>
      </c>
      <c r="I30" s="69">
        <f t="shared" si="3"/>
        <v>-7.9370477897483971E-2</v>
      </c>
      <c r="K30" s="17" t="s">
        <v>47</v>
      </c>
    </row>
    <row r="31" spans="1:29" ht="15" thickBot="1" x14ac:dyDescent="0.4">
      <c r="A31" s="5">
        <v>30</v>
      </c>
      <c r="B31" s="6">
        <v>27860</v>
      </c>
      <c r="C31" s="7">
        <v>595</v>
      </c>
      <c r="D31" s="7">
        <v>1005</v>
      </c>
      <c r="E31" s="61">
        <v>1195</v>
      </c>
      <c r="F31" s="72">
        <f t="shared" si="0"/>
        <v>27708.452274648724</v>
      </c>
      <c r="G31" s="73">
        <f t="shared" si="1"/>
        <v>27444.936142795945</v>
      </c>
      <c r="H31" s="74">
        <f t="shared" si="2"/>
        <v>-5.4396168467794803E-3</v>
      </c>
      <c r="I31" s="75">
        <f t="shared" si="3"/>
        <v>-1.4898200186793081E-2</v>
      </c>
    </row>
    <row r="32" spans="1:29" ht="15" thickBot="1" x14ac:dyDescent="0.4"/>
    <row r="33" spans="11:32" x14ac:dyDescent="0.35">
      <c r="K33" s="32" t="s">
        <v>42</v>
      </c>
      <c r="L33" s="33"/>
      <c r="M33" s="33"/>
      <c r="N33" s="33"/>
      <c r="O33" s="33"/>
      <c r="P33" s="33"/>
      <c r="Q33" s="33"/>
      <c r="R33" s="33"/>
      <c r="S33" s="34"/>
      <c r="U33" s="32" t="s">
        <v>33</v>
      </c>
      <c r="V33" s="33"/>
      <c r="W33" s="33"/>
      <c r="X33" s="52" t="s">
        <v>59</v>
      </c>
      <c r="Y33" s="33"/>
      <c r="Z33" s="33"/>
      <c r="AA33" s="33"/>
      <c r="AB33" s="33"/>
      <c r="AC33" s="52" t="s">
        <v>60</v>
      </c>
      <c r="AD33" s="33"/>
      <c r="AE33" s="33"/>
      <c r="AF33" s="34"/>
    </row>
    <row r="34" spans="11:32" ht="15" thickBot="1" x14ac:dyDescent="0.4">
      <c r="K34" s="35"/>
      <c r="L34" s="36"/>
      <c r="M34" s="36"/>
      <c r="N34" s="36"/>
      <c r="O34" s="36"/>
      <c r="P34" s="36"/>
      <c r="Q34" s="36"/>
      <c r="R34" s="36"/>
      <c r="S34" s="37"/>
      <c r="U34" s="53" t="s">
        <v>34</v>
      </c>
      <c r="V34" s="36"/>
      <c r="W34" s="36"/>
      <c r="X34" s="54" t="s">
        <v>38</v>
      </c>
      <c r="Y34" s="54" t="s">
        <v>39</v>
      </c>
      <c r="Z34" s="54" t="s">
        <v>40</v>
      </c>
      <c r="AA34" s="36"/>
      <c r="AB34" s="36"/>
      <c r="AC34" s="54" t="s">
        <v>38</v>
      </c>
      <c r="AD34" s="54" t="s">
        <v>39</v>
      </c>
      <c r="AE34" s="54" t="s">
        <v>40</v>
      </c>
      <c r="AF34" s="37"/>
    </row>
    <row r="35" spans="11:32" x14ac:dyDescent="0.35">
      <c r="K35" s="38" t="s">
        <v>10</v>
      </c>
      <c r="L35" s="20"/>
      <c r="M35" s="36"/>
      <c r="N35" s="36"/>
      <c r="O35" s="36"/>
      <c r="P35" s="36"/>
      <c r="Q35" s="36"/>
      <c r="R35" s="36"/>
      <c r="S35" s="37"/>
      <c r="U35" s="53" t="s">
        <v>35</v>
      </c>
      <c r="V35" s="36"/>
      <c r="W35" s="36"/>
      <c r="X35" s="1" t="s">
        <v>46</v>
      </c>
      <c r="Y35" s="1" t="s">
        <v>46</v>
      </c>
      <c r="Z35" s="1">
        <v>1350</v>
      </c>
      <c r="AA35" s="36"/>
      <c r="AB35" s="36"/>
      <c r="AC35" s="1">
        <v>700</v>
      </c>
      <c r="AD35" s="1">
        <v>1200</v>
      </c>
      <c r="AE35" s="1">
        <v>1350</v>
      </c>
      <c r="AF35" s="37"/>
    </row>
    <row r="36" spans="11:32" x14ac:dyDescent="0.35">
      <c r="K36" s="46" t="s">
        <v>11</v>
      </c>
      <c r="L36" s="29">
        <v>0.53364577798497859</v>
      </c>
      <c r="M36" s="36"/>
      <c r="N36" s="36"/>
      <c r="O36" s="36"/>
      <c r="P36" s="36"/>
      <c r="Q36" s="36"/>
      <c r="R36" s="36"/>
      <c r="S36" s="37"/>
      <c r="U36" s="53" t="s">
        <v>36</v>
      </c>
      <c r="V36" s="36"/>
      <c r="W36" s="36"/>
      <c r="X36" s="1" t="s">
        <v>46</v>
      </c>
      <c r="Y36" s="1" t="s">
        <v>46</v>
      </c>
      <c r="Z36" s="1">
        <v>1195</v>
      </c>
      <c r="AA36" s="36"/>
      <c r="AB36" s="36"/>
      <c r="AC36" s="36"/>
      <c r="AD36" s="36"/>
      <c r="AE36" s="36"/>
      <c r="AF36" s="37"/>
    </row>
    <row r="37" spans="11:32" x14ac:dyDescent="0.35">
      <c r="K37" s="46" t="s">
        <v>12</v>
      </c>
      <c r="L37" s="30">
        <v>0.28477781636119309</v>
      </c>
      <c r="M37" s="40" t="s">
        <v>52</v>
      </c>
      <c r="N37" s="36"/>
      <c r="O37" s="36"/>
      <c r="P37" s="36"/>
      <c r="Q37" s="36"/>
      <c r="R37" s="36"/>
      <c r="S37" s="37"/>
      <c r="U37" s="35"/>
      <c r="V37" s="36"/>
      <c r="W37" s="36"/>
      <c r="X37" s="36"/>
      <c r="Y37" s="36"/>
      <c r="Z37" s="36"/>
      <c r="AA37" s="36"/>
      <c r="AB37" s="36"/>
      <c r="AC37" s="55" t="s">
        <v>37</v>
      </c>
      <c r="AD37" s="36"/>
      <c r="AE37" s="36"/>
      <c r="AF37" s="37"/>
    </row>
    <row r="38" spans="11:32" x14ac:dyDescent="0.35">
      <c r="K38" s="46" t="s">
        <v>13</v>
      </c>
      <c r="L38" s="49">
        <v>0.20225217978748458</v>
      </c>
      <c r="M38" s="36"/>
      <c r="N38" s="36"/>
      <c r="O38" s="36"/>
      <c r="P38" s="36"/>
      <c r="Q38" s="36"/>
      <c r="R38" s="36"/>
      <c r="S38" s="37"/>
      <c r="U38" s="53" t="s">
        <v>5</v>
      </c>
      <c r="V38" s="36"/>
      <c r="W38" s="36"/>
      <c r="X38" s="36"/>
      <c r="Y38" s="36"/>
      <c r="Z38" s="36"/>
      <c r="AA38" s="36"/>
      <c r="AB38" s="36"/>
      <c r="AC38" s="55">
        <f>$L$26+($L$27*AC35)+($L$28*AD35)+($L$29*AE35)</f>
        <v>27296.91707416546</v>
      </c>
      <c r="AD38" s="36"/>
      <c r="AE38" s="36"/>
      <c r="AF38" s="37"/>
    </row>
    <row r="39" spans="11:32" x14ac:dyDescent="0.35">
      <c r="K39" s="46" t="s">
        <v>14</v>
      </c>
      <c r="L39" s="51">
        <v>3130.2547453710736</v>
      </c>
      <c r="M39" s="40" t="s">
        <v>73</v>
      </c>
      <c r="N39" s="36"/>
      <c r="O39" s="36"/>
      <c r="P39" s="36"/>
      <c r="Q39" s="36"/>
      <c r="R39" s="36"/>
      <c r="S39" s="37"/>
      <c r="U39" s="53" t="s">
        <v>6</v>
      </c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7"/>
    </row>
    <row r="40" spans="11:32" ht="15" thickBot="1" x14ac:dyDescent="0.4">
      <c r="K40" s="41" t="s">
        <v>15</v>
      </c>
      <c r="L40" s="18">
        <v>30</v>
      </c>
      <c r="M40" s="36"/>
      <c r="N40" s="36"/>
      <c r="O40" s="36"/>
      <c r="P40" s="36"/>
      <c r="Q40" s="36"/>
      <c r="R40" s="36"/>
      <c r="S40" s="37"/>
      <c r="U40" s="56" t="s">
        <v>37</v>
      </c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7"/>
    </row>
    <row r="41" spans="11:32" x14ac:dyDescent="0.35">
      <c r="K41" s="35"/>
      <c r="L41" s="36"/>
      <c r="M41" s="36"/>
      <c r="N41" s="36"/>
      <c r="O41" s="36"/>
      <c r="P41" s="36"/>
      <c r="Q41" s="36"/>
      <c r="R41" s="36"/>
      <c r="S41" s="37"/>
      <c r="U41" s="56">
        <f>$V$26+(Z35*$V$27)</f>
        <v>29900.433503012246</v>
      </c>
      <c r="V41" s="36" t="s">
        <v>4</v>
      </c>
      <c r="W41" s="36"/>
      <c r="X41" s="36"/>
      <c r="Y41" s="36"/>
      <c r="Z41" s="36"/>
      <c r="AA41" s="36"/>
      <c r="AB41" s="36"/>
      <c r="AC41" s="36"/>
      <c r="AD41" s="36"/>
      <c r="AE41" s="36"/>
      <c r="AF41" s="37"/>
    </row>
    <row r="42" spans="11:32" ht="15" thickBot="1" x14ac:dyDescent="0.4">
      <c r="K42" s="35" t="s">
        <v>16</v>
      </c>
      <c r="L42" s="36"/>
      <c r="M42" s="36"/>
      <c r="N42" s="36"/>
      <c r="O42" s="36"/>
      <c r="P42" s="36"/>
      <c r="Q42" s="36"/>
      <c r="R42" s="36"/>
      <c r="S42" s="37"/>
      <c r="U42" s="57">
        <f>$V$26+(Z36*$V$27)</f>
        <v>27708.452274648724</v>
      </c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8"/>
    </row>
    <row r="43" spans="11:32" x14ac:dyDescent="0.35">
      <c r="K43" s="42"/>
      <c r="L43" s="19" t="s">
        <v>21</v>
      </c>
      <c r="M43" s="19" t="s">
        <v>22</v>
      </c>
      <c r="N43" s="19" t="s">
        <v>23</v>
      </c>
      <c r="O43" s="19" t="s">
        <v>24</v>
      </c>
      <c r="P43" s="19" t="s">
        <v>25</v>
      </c>
      <c r="Q43" s="36"/>
      <c r="R43" s="36"/>
      <c r="S43" s="37"/>
    </row>
    <row r="44" spans="11:32" x14ac:dyDescent="0.35">
      <c r="K44" s="39" t="s">
        <v>17</v>
      </c>
      <c r="L44" s="17">
        <v>3</v>
      </c>
      <c r="M44" s="17">
        <v>101437349.42279544</v>
      </c>
      <c r="N44" s="17">
        <v>33812449.807598479</v>
      </c>
      <c r="O44" s="17">
        <v>3.4507800022462263</v>
      </c>
      <c r="P44" s="17">
        <v>3.1007001629901509E-2</v>
      </c>
      <c r="Q44" s="36"/>
      <c r="R44" s="36"/>
      <c r="S44" s="37"/>
      <c r="W44" t="s">
        <v>57</v>
      </c>
    </row>
    <row r="45" spans="11:32" x14ac:dyDescent="0.35">
      <c r="K45" s="39" t="s">
        <v>18</v>
      </c>
      <c r="L45" s="17">
        <v>26</v>
      </c>
      <c r="M45" s="17">
        <v>254760864.04387119</v>
      </c>
      <c r="N45" s="17">
        <v>9798494.7709181234</v>
      </c>
      <c r="O45" s="17"/>
      <c r="P45" s="17"/>
      <c r="Q45" s="36"/>
      <c r="R45" s="36"/>
      <c r="S45" s="37"/>
      <c r="W45" s="28" t="s">
        <v>56</v>
      </c>
    </row>
    <row r="46" spans="11:32" ht="15" thickBot="1" x14ac:dyDescent="0.4">
      <c r="K46" s="41" t="s">
        <v>19</v>
      </c>
      <c r="L46" s="18">
        <v>29</v>
      </c>
      <c r="M46" s="18">
        <v>356198213.46666664</v>
      </c>
      <c r="N46" s="18"/>
      <c r="O46" s="18"/>
      <c r="P46" s="18"/>
      <c r="Q46" s="36"/>
      <c r="R46" s="36"/>
      <c r="S46" s="37"/>
      <c r="W46" t="s">
        <v>72</v>
      </c>
    </row>
    <row r="47" spans="11:32" ht="15" thickBot="1" x14ac:dyDescent="0.4">
      <c r="K47" s="35"/>
      <c r="L47" s="36"/>
      <c r="M47" s="36"/>
      <c r="N47" s="36"/>
      <c r="O47" s="36"/>
      <c r="P47" s="36"/>
      <c r="Q47" s="36"/>
      <c r="R47" s="36"/>
      <c r="S47" s="37"/>
      <c r="W47" t="s">
        <v>54</v>
      </c>
    </row>
    <row r="48" spans="11:32" x14ac:dyDescent="0.35">
      <c r="K48" s="42"/>
      <c r="L48" s="19" t="s">
        <v>26</v>
      </c>
      <c r="M48" s="19" t="s">
        <v>14</v>
      </c>
      <c r="N48" s="19" t="s">
        <v>27</v>
      </c>
      <c r="O48" s="19" t="s">
        <v>28</v>
      </c>
      <c r="P48" s="19" t="s">
        <v>29</v>
      </c>
      <c r="Q48" s="19" t="s">
        <v>30</v>
      </c>
      <c r="R48" s="19" t="s">
        <v>31</v>
      </c>
      <c r="S48" s="43" t="s">
        <v>32</v>
      </c>
      <c r="W48" t="s">
        <v>55</v>
      </c>
    </row>
    <row r="49" spans="11:23" x14ac:dyDescent="0.35">
      <c r="K49" s="39" t="s">
        <v>20</v>
      </c>
      <c r="L49" s="17">
        <v>22035.670333881022</v>
      </c>
      <c r="M49" s="17">
        <v>27041.243255244604</v>
      </c>
      <c r="N49" s="17">
        <v>0.81489116923672655</v>
      </c>
      <c r="O49" s="21">
        <v>0.42253654428767606</v>
      </c>
      <c r="P49" s="17">
        <v>-33548.401234777295</v>
      </c>
      <c r="Q49" s="17">
        <v>77619.741902539346</v>
      </c>
      <c r="R49" s="17">
        <v>-33548.401234777295</v>
      </c>
      <c r="S49" s="44">
        <v>77619.741902539346</v>
      </c>
      <c r="W49" t="s">
        <v>58</v>
      </c>
    </row>
    <row r="50" spans="11:23" x14ac:dyDescent="0.35">
      <c r="K50" s="39" t="s">
        <v>1</v>
      </c>
      <c r="L50" s="17">
        <v>-2.7204552941926672E-2</v>
      </c>
      <c r="M50" s="17">
        <v>8.6148828929529557</v>
      </c>
      <c r="N50" s="17">
        <v>-3.1578552233345178E-3</v>
      </c>
      <c r="O50" s="21">
        <v>0.9975045053310907</v>
      </c>
      <c r="P50" s="17">
        <v>-17.735349949867608</v>
      </c>
      <c r="Q50" s="17">
        <v>17.680940843983752</v>
      </c>
      <c r="R50" s="17">
        <v>-17.735349949867608</v>
      </c>
      <c r="S50" s="44">
        <v>17.680940843983752</v>
      </c>
      <c r="W50" s="28" t="s">
        <v>70</v>
      </c>
    </row>
    <row r="51" spans="11:23" x14ac:dyDescent="0.35">
      <c r="K51" s="39" t="s">
        <v>2</v>
      </c>
      <c r="L51" s="17">
        <v>-10.696078363070137</v>
      </c>
      <c r="M51" s="17">
        <v>23.505450834179911</v>
      </c>
      <c r="N51" s="17">
        <v>-0.45504672250390027</v>
      </c>
      <c r="O51" s="21">
        <v>0.65285269231322929</v>
      </c>
      <c r="P51" s="17">
        <v>-59.012224521299622</v>
      </c>
      <c r="Q51" s="17">
        <v>37.620067795159351</v>
      </c>
      <c r="R51" s="17">
        <v>-59.012224521299622</v>
      </c>
      <c r="S51" s="44">
        <v>37.620067795159351</v>
      </c>
    </row>
    <row r="52" spans="11:23" ht="15" thickBot="1" x14ac:dyDescent="0.4">
      <c r="K52" s="41" t="s">
        <v>3</v>
      </c>
      <c r="L52" s="18">
        <v>13.508923968848549</v>
      </c>
      <c r="M52" s="18">
        <v>4.7438777547819875</v>
      </c>
      <c r="N52" s="26">
        <v>2.8476543172368012</v>
      </c>
      <c r="O52" s="22">
        <v>8.4911287009032492E-3</v>
      </c>
      <c r="P52" s="18">
        <v>3.757743590571117</v>
      </c>
      <c r="Q52" s="18">
        <v>23.260104347125981</v>
      </c>
      <c r="R52" s="18">
        <v>3.757743590571117</v>
      </c>
      <c r="S52" s="45">
        <v>23.260104347125981</v>
      </c>
    </row>
    <row r="53" spans="11:23" ht="15" thickBot="1" x14ac:dyDescent="0.4">
      <c r="K53" s="41" t="s">
        <v>48</v>
      </c>
      <c r="L53" s="47"/>
      <c r="M53" s="47"/>
      <c r="N53" s="47"/>
      <c r="O53" s="47"/>
      <c r="P53" s="47"/>
      <c r="Q53" s="47"/>
      <c r="R53" s="47"/>
      <c r="S53" s="48"/>
    </row>
    <row r="87" spans="1:1" x14ac:dyDescent="0.35">
      <c r="A87" s="13" t="s">
        <v>75</v>
      </c>
    </row>
    <row r="88" spans="1:1" x14ac:dyDescent="0.35">
      <c r="A88" s="13" t="s">
        <v>74</v>
      </c>
    </row>
  </sheetData>
  <conditionalFormatting sqref="C2:E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5DDE-A0D6-4FDF-94EC-86FECCD63CE7}">
  <dimension ref="A1:E34"/>
  <sheetViews>
    <sheetView workbookViewId="0"/>
  </sheetViews>
  <sheetFormatPr defaultRowHeight="14.5" x14ac:dyDescent="0.35"/>
  <cols>
    <col min="1" max="1" width="12.36328125" bestFit="1" customWidth="1"/>
    <col min="2" max="3" width="14.08984375" bestFit="1" customWidth="1"/>
    <col min="4" max="4" width="14.1796875" bestFit="1" customWidth="1"/>
    <col min="5" max="5" width="15.26953125" bestFit="1" customWidth="1"/>
    <col min="6" max="29" width="5.81640625" bestFit="1" customWidth="1"/>
    <col min="30" max="30" width="10.7265625" bestFit="1" customWidth="1"/>
    <col min="31" max="31" width="5.81640625" bestFit="1" customWidth="1"/>
    <col min="32" max="32" width="10.7265625" bestFit="1" customWidth="1"/>
  </cols>
  <sheetData>
    <row r="1" spans="1:5" x14ac:dyDescent="0.35">
      <c r="A1" s="13" t="s">
        <v>66</v>
      </c>
    </row>
    <row r="3" spans="1:5" x14ac:dyDescent="0.35">
      <c r="A3" s="14" t="s">
        <v>7</v>
      </c>
      <c r="B3" t="s">
        <v>69</v>
      </c>
      <c r="C3" t="s">
        <v>68</v>
      </c>
      <c r="D3" t="s">
        <v>67</v>
      </c>
      <c r="E3" t="s">
        <v>9</v>
      </c>
    </row>
    <row r="4" spans="1:5" x14ac:dyDescent="0.35">
      <c r="A4" s="15">
        <v>1</v>
      </c>
      <c r="B4" s="16">
        <v>800</v>
      </c>
      <c r="C4" s="16">
        <v>1000</v>
      </c>
      <c r="D4" s="16">
        <v>531</v>
      </c>
      <c r="E4" s="16">
        <v>20025</v>
      </c>
    </row>
    <row r="5" spans="1:5" x14ac:dyDescent="0.35">
      <c r="A5" s="15">
        <v>2</v>
      </c>
      <c r="B5" s="16">
        <v>876</v>
      </c>
      <c r="C5" s="16">
        <v>1001</v>
      </c>
      <c r="D5" s="16">
        <v>345</v>
      </c>
      <c r="E5" s="16">
        <v>21567</v>
      </c>
    </row>
    <row r="6" spans="1:5" x14ac:dyDescent="0.35">
      <c r="A6" s="15">
        <v>3</v>
      </c>
      <c r="B6" s="16">
        <v>880</v>
      </c>
      <c r="C6" s="16">
        <v>995</v>
      </c>
      <c r="D6" s="16">
        <v>267</v>
      </c>
      <c r="E6" s="16">
        <v>23450</v>
      </c>
    </row>
    <row r="7" spans="1:5" x14ac:dyDescent="0.35">
      <c r="A7" s="15">
        <v>4</v>
      </c>
      <c r="B7" s="16">
        <v>890</v>
      </c>
      <c r="C7" s="16">
        <v>980</v>
      </c>
      <c r="D7" s="16">
        <v>670</v>
      </c>
      <c r="E7" s="16">
        <v>19786</v>
      </c>
    </row>
    <row r="8" spans="1:5" x14ac:dyDescent="0.35">
      <c r="A8" s="15">
        <v>5</v>
      </c>
      <c r="B8" s="16">
        <v>899</v>
      </c>
      <c r="C8" s="16">
        <v>975</v>
      </c>
      <c r="D8" s="16">
        <v>700</v>
      </c>
      <c r="E8" s="16">
        <v>18300</v>
      </c>
    </row>
    <row r="9" spans="1:5" x14ac:dyDescent="0.35">
      <c r="A9" s="15">
        <v>6</v>
      </c>
      <c r="B9" s="16">
        <v>915</v>
      </c>
      <c r="C9" s="16">
        <v>980</v>
      </c>
      <c r="D9" s="16">
        <v>670</v>
      </c>
      <c r="E9" s="16">
        <v>30010</v>
      </c>
    </row>
    <row r="10" spans="1:5" x14ac:dyDescent="0.35">
      <c r="A10" s="15">
        <v>7</v>
      </c>
      <c r="B10" s="16">
        <v>905</v>
      </c>
      <c r="C10" s="16">
        <v>995</v>
      </c>
      <c r="D10" s="16">
        <v>567</v>
      </c>
      <c r="E10" s="16">
        <v>28001</v>
      </c>
    </row>
    <row r="11" spans="1:5" x14ac:dyDescent="0.35">
      <c r="A11" s="15">
        <v>8</v>
      </c>
      <c r="B11" s="16">
        <v>920</v>
      </c>
      <c r="C11" s="16">
        <v>1010</v>
      </c>
      <c r="D11" s="16">
        <v>545</v>
      </c>
      <c r="E11" s="16">
        <v>28500</v>
      </c>
    </row>
    <row r="12" spans="1:5" x14ac:dyDescent="0.35">
      <c r="A12" s="15">
        <v>9</v>
      </c>
      <c r="B12" s="16">
        <v>923</v>
      </c>
      <c r="C12" s="16">
        <v>1005</v>
      </c>
      <c r="D12" s="16">
        <v>390</v>
      </c>
      <c r="E12" s="16">
        <v>22560</v>
      </c>
    </row>
    <row r="13" spans="1:5" x14ac:dyDescent="0.35">
      <c r="A13" s="15">
        <v>10</v>
      </c>
      <c r="B13" s="16">
        <v>925</v>
      </c>
      <c r="C13" s="16">
        <v>1012</v>
      </c>
      <c r="D13" s="16">
        <v>450</v>
      </c>
      <c r="E13" s="16">
        <v>23760</v>
      </c>
    </row>
    <row r="14" spans="1:5" x14ac:dyDescent="0.35">
      <c r="A14" s="15">
        <v>11</v>
      </c>
      <c r="B14" s="16">
        <v>919</v>
      </c>
      <c r="C14" s="16">
        <v>1050</v>
      </c>
      <c r="D14" s="16">
        <v>465</v>
      </c>
      <c r="E14" s="16">
        <v>24000</v>
      </c>
    </row>
    <row r="15" spans="1:5" x14ac:dyDescent="0.35">
      <c r="A15" s="15">
        <v>12</v>
      </c>
      <c r="B15" s="16">
        <v>916</v>
      </c>
      <c r="C15" s="16">
        <v>1025</v>
      </c>
      <c r="D15" s="16">
        <v>470</v>
      </c>
      <c r="E15" s="16">
        <v>24567</v>
      </c>
    </row>
    <row r="16" spans="1:5" x14ac:dyDescent="0.35">
      <c r="A16" s="15">
        <v>13</v>
      </c>
      <c r="B16" s="16">
        <v>950</v>
      </c>
      <c r="C16" s="16">
        <v>1020</v>
      </c>
      <c r="D16" s="16">
        <v>477</v>
      </c>
      <c r="E16" s="16">
        <v>25670</v>
      </c>
    </row>
    <row r="17" spans="1:5" x14ac:dyDescent="0.35">
      <c r="A17" s="15">
        <v>14</v>
      </c>
      <c r="B17" s="16">
        <v>1115</v>
      </c>
      <c r="C17" s="16">
        <v>1004</v>
      </c>
      <c r="D17" s="16">
        <v>501</v>
      </c>
      <c r="E17" s="16">
        <v>25988</v>
      </c>
    </row>
    <row r="18" spans="1:5" x14ac:dyDescent="0.35">
      <c r="A18" s="15">
        <v>15</v>
      </c>
      <c r="B18" s="16">
        <v>1120</v>
      </c>
      <c r="C18" s="16">
        <v>990</v>
      </c>
      <c r="D18" s="16">
        <v>515</v>
      </c>
      <c r="E18" s="16">
        <v>26302</v>
      </c>
    </row>
    <row r="19" spans="1:5" x14ac:dyDescent="0.35">
      <c r="A19" s="15">
        <v>16</v>
      </c>
      <c r="B19" s="16">
        <v>1125</v>
      </c>
      <c r="C19" s="16">
        <v>985</v>
      </c>
      <c r="D19" s="16">
        <v>525</v>
      </c>
      <c r="E19" s="16">
        <v>26456</v>
      </c>
    </row>
    <row r="20" spans="1:5" x14ac:dyDescent="0.35">
      <c r="A20" s="15">
        <v>17</v>
      </c>
      <c r="B20" s="16">
        <v>1127</v>
      </c>
      <c r="C20" s="16">
        <v>986</v>
      </c>
      <c r="D20" s="16">
        <v>535</v>
      </c>
      <c r="E20" s="16">
        <v>27533</v>
      </c>
    </row>
    <row r="21" spans="1:5" x14ac:dyDescent="0.35">
      <c r="A21" s="15">
        <v>18</v>
      </c>
      <c r="B21" s="16">
        <v>1125</v>
      </c>
      <c r="C21" s="16">
        <v>985</v>
      </c>
      <c r="D21" s="16">
        <v>500</v>
      </c>
      <c r="E21" s="16">
        <v>17633</v>
      </c>
    </row>
    <row r="22" spans="1:5" x14ac:dyDescent="0.35">
      <c r="A22" s="15">
        <v>19</v>
      </c>
      <c r="B22" s="16">
        <v>1130</v>
      </c>
      <c r="C22" s="16">
        <v>980</v>
      </c>
      <c r="D22" s="16">
        <v>490</v>
      </c>
      <c r="E22" s="16">
        <v>23455</v>
      </c>
    </row>
    <row r="23" spans="1:5" x14ac:dyDescent="0.35">
      <c r="A23" s="15">
        <v>20</v>
      </c>
      <c r="B23" s="16">
        <v>1135</v>
      </c>
      <c r="C23" s="16">
        <v>975</v>
      </c>
      <c r="D23" s="16">
        <v>425</v>
      </c>
      <c r="E23" s="16">
        <v>28677</v>
      </c>
    </row>
    <row r="24" spans="1:5" x14ac:dyDescent="0.35">
      <c r="A24" s="15">
        <v>21</v>
      </c>
      <c r="B24" s="16">
        <v>1150</v>
      </c>
      <c r="C24" s="16">
        <v>950</v>
      </c>
      <c r="D24" s="16">
        <v>475</v>
      </c>
      <c r="E24" s="16">
        <v>29000</v>
      </c>
    </row>
    <row r="25" spans="1:5" x14ac:dyDescent="0.35">
      <c r="A25" s="15">
        <v>22</v>
      </c>
      <c r="B25" s="16">
        <v>1155</v>
      </c>
      <c r="C25" s="16">
        <v>900</v>
      </c>
      <c r="D25" s="16">
        <v>488</v>
      </c>
      <c r="E25" s="16">
        <v>28950</v>
      </c>
    </row>
    <row r="26" spans="1:5" x14ac:dyDescent="0.35">
      <c r="A26" s="15">
        <v>23</v>
      </c>
      <c r="B26" s="16">
        <v>1156</v>
      </c>
      <c r="C26" s="16">
        <v>885</v>
      </c>
      <c r="D26" s="16">
        <v>510</v>
      </c>
      <c r="E26" s="16">
        <v>28900</v>
      </c>
    </row>
    <row r="27" spans="1:5" x14ac:dyDescent="0.35">
      <c r="A27" s="15">
        <v>24</v>
      </c>
      <c r="B27" s="16">
        <v>1160</v>
      </c>
      <c r="C27" s="16">
        <v>905</v>
      </c>
      <c r="D27" s="16">
        <v>525</v>
      </c>
      <c r="E27" s="16">
        <v>25007</v>
      </c>
    </row>
    <row r="28" spans="1:5" x14ac:dyDescent="0.35">
      <c r="A28" s="15">
        <v>25</v>
      </c>
      <c r="B28" s="16">
        <v>1170</v>
      </c>
      <c r="C28" s="16">
        <v>910</v>
      </c>
      <c r="D28" s="16">
        <v>530</v>
      </c>
      <c r="E28" s="16">
        <v>26789</v>
      </c>
    </row>
    <row r="29" spans="1:5" x14ac:dyDescent="0.35">
      <c r="A29" s="15">
        <v>26</v>
      </c>
      <c r="B29" s="16">
        <v>1188</v>
      </c>
      <c r="C29" s="16">
        <v>950</v>
      </c>
      <c r="D29" s="16">
        <v>522</v>
      </c>
      <c r="E29" s="16">
        <v>26790</v>
      </c>
    </row>
    <row r="30" spans="1:5" x14ac:dyDescent="0.35">
      <c r="A30" s="15">
        <v>27</v>
      </c>
      <c r="B30" s="16">
        <v>1178</v>
      </c>
      <c r="C30" s="16">
        <v>956</v>
      </c>
      <c r="D30" s="16">
        <v>566</v>
      </c>
      <c r="E30" s="16">
        <v>27890</v>
      </c>
    </row>
    <row r="31" spans="1:5" x14ac:dyDescent="0.35">
      <c r="A31" s="15">
        <v>28</v>
      </c>
      <c r="B31" s="16">
        <v>1189</v>
      </c>
      <c r="C31" s="16">
        <v>970</v>
      </c>
      <c r="D31" s="16">
        <v>600</v>
      </c>
      <c r="E31" s="16">
        <v>29900</v>
      </c>
    </row>
    <row r="32" spans="1:5" x14ac:dyDescent="0.35">
      <c r="A32" s="15">
        <v>29</v>
      </c>
      <c r="B32" s="16">
        <v>1190</v>
      </c>
      <c r="C32" s="16">
        <v>990</v>
      </c>
      <c r="D32" s="16">
        <v>610</v>
      </c>
      <c r="E32" s="16">
        <v>29950</v>
      </c>
    </row>
    <row r="33" spans="1:5" x14ac:dyDescent="0.35">
      <c r="A33" s="15">
        <v>30</v>
      </c>
      <c r="B33" s="16">
        <v>1195</v>
      </c>
      <c r="C33" s="16">
        <v>1005</v>
      </c>
      <c r="D33" s="16">
        <v>595</v>
      </c>
      <c r="E33" s="16">
        <v>27860</v>
      </c>
    </row>
    <row r="34" spans="1:5" x14ac:dyDescent="0.35">
      <c r="A34" s="15" t="s">
        <v>8</v>
      </c>
      <c r="B34" s="16">
        <v>31326</v>
      </c>
      <c r="C34" s="16">
        <v>29374</v>
      </c>
      <c r="D34" s="16">
        <v>15459</v>
      </c>
      <c r="E34" s="16">
        <v>767276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Statement</vt:lpstr>
      <vt:lpstr>retail data</vt:lpstr>
      <vt:lpstr>Pivot table-1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Somnath</dc:creator>
  <cp:lastModifiedBy>Somnath</cp:lastModifiedBy>
  <dcterms:created xsi:type="dcterms:W3CDTF">2018-03-08T14:40:59Z</dcterms:created>
  <dcterms:modified xsi:type="dcterms:W3CDTF">2018-03-11T12:00:06Z</dcterms:modified>
</cp:coreProperties>
</file>