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5210" windowHeight="7185" tabRatio="711"/>
  </bookViews>
  <sheets>
    <sheet name="Template" sheetId="171" r:id="rId1"/>
  </sheets>
  <definedNames>
    <definedName name="_xlnm.Print_Area" localSheetId="0">Template!$B$2:$P$76,Template!$R$2:$AB$76</definedName>
  </definedNames>
  <calcPr calcId="124519"/>
</workbook>
</file>

<file path=xl/calcChain.xml><?xml version="1.0" encoding="utf-8"?>
<calcChain xmlns="http://schemas.openxmlformats.org/spreadsheetml/2006/main">
  <c r="AA61" i="171"/>
  <c r="AA60"/>
  <c r="AA59"/>
  <c r="AA58"/>
  <c r="AA57"/>
  <c r="T44"/>
  <c r="X44" s="1"/>
  <c r="X43"/>
  <c r="X42"/>
  <c r="X41"/>
  <c r="X40"/>
  <c r="X39"/>
  <c r="X38"/>
  <c r="X37"/>
  <c r="O36"/>
  <c r="X28"/>
  <c r="AA26" s="1"/>
  <c r="V21"/>
  <c r="X21" s="1"/>
  <c r="U50" s="1"/>
  <c r="X8"/>
  <c r="X7"/>
  <c r="AA34" l="1"/>
  <c r="O12"/>
  <c r="O44"/>
  <c r="AA45"/>
  <c r="W50" s="1"/>
  <c r="AA50" s="1"/>
  <c r="AA63" s="1"/>
  <c r="M33" l="1"/>
  <c r="O18" s="1"/>
  <c r="O42" s="1"/>
  <c r="O52" s="1"/>
</calcChain>
</file>

<file path=xl/comments1.xml><?xml version="1.0" encoding="utf-8"?>
<comments xmlns="http://schemas.openxmlformats.org/spreadsheetml/2006/main">
  <authors>
    <author>UDEST1</author>
    <author>La Araucana C.C.A.F.</author>
  </authors>
  <commentList>
    <comment ref="V15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Cuadro N° 7 Estadisticas
enviadas el mes anterior
</t>
        </r>
      </text>
    </comment>
    <comment ref="V16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Cuadro N° 3  Estadisticas. Sólo Privadas Dependiente</t>
        </r>
      </text>
    </comment>
    <comment ref="T22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Cuadro N° 1  Estadisticas. Sólo Privadas</t>
        </r>
      </text>
    </comment>
    <comment ref="T53" authorId="1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incentivos ley 18485 carpeta notas internas div previsional
</t>
        </r>
      </text>
    </comment>
    <comment ref="W58" authorId="1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10"/>
            <rFont val="Tahoma"/>
            <family val="2"/>
          </rPr>
          <t xml:space="preserve">Ojo Se cambia en Enero y Julio de cada año y se consulta a Juan Cerda.
</t>
        </r>
      </text>
    </comment>
  </commentList>
</comments>
</file>

<file path=xl/sharedStrings.xml><?xml version="1.0" encoding="utf-8"?>
<sst xmlns="http://schemas.openxmlformats.org/spreadsheetml/2006/main" count="162" uniqueCount="105">
  <si>
    <t>SISTEMA UNICO DE PRESTACIONES FAMILIARES</t>
  </si>
  <si>
    <t>INFORMACIÓN FINANCIERA</t>
  </si>
  <si>
    <t>DETERMINACIÓN APORTE PARA GASTOS DE ADMINISTRACIÓN</t>
  </si>
  <si>
    <t>Mes / Año</t>
  </si>
  <si>
    <t>C.C.A.F. LA ARAUCANA</t>
  </si>
  <si>
    <t>Ref: Oficio Circular Nº 7.590 de 21.09.1990</t>
  </si>
  <si>
    <t xml:space="preserve">A.  </t>
  </si>
  <si>
    <t>INGRESOS</t>
  </si>
  <si>
    <t>ANTECEDENTES</t>
  </si>
  <si>
    <t>Aporte Fiscal del Mes</t>
  </si>
  <si>
    <t>$</t>
  </si>
  <si>
    <t>a)</t>
  </si>
  <si>
    <t>Nº de Asignaciones Familiares Pagadas</t>
  </si>
  <si>
    <t>b)</t>
  </si>
  <si>
    <t>Nº de Afiliados en el mes anterior</t>
  </si>
  <si>
    <t xml:space="preserve">  </t>
  </si>
  <si>
    <t>c)</t>
  </si>
  <si>
    <t>Promedio de Afiliados por Empresas</t>
  </si>
  <si>
    <t>Adherentes informados en el mes anterior:</t>
  </si>
  <si>
    <t>Nº de Afiliados</t>
  </si>
  <si>
    <t xml:space="preserve"> =</t>
  </si>
  <si>
    <t>Nº de Empresas</t>
  </si>
  <si>
    <t>B.</t>
  </si>
  <si>
    <t>EGRESOS</t>
  </si>
  <si>
    <t>CALCULO</t>
  </si>
  <si>
    <t>1)</t>
  </si>
  <si>
    <t>Gasto de Administración por Asignación Familiar Pagada:</t>
  </si>
  <si>
    <t>Nº de Asignaciones Familiares</t>
  </si>
  <si>
    <t>Cuota por cada Asignación ($)</t>
  </si>
  <si>
    <t>2)</t>
  </si>
  <si>
    <t>Gasto de Administración por Trabajador Afiliado según Tramo:</t>
  </si>
  <si>
    <t>N° Afiliados</t>
  </si>
  <si>
    <t>Monto $</t>
  </si>
  <si>
    <t>x</t>
  </si>
  <si>
    <t>Sub Total</t>
  </si>
  <si>
    <t>3)</t>
  </si>
  <si>
    <t>Gasto de Administración incrementado según factor resultante</t>
  </si>
  <si>
    <t>del promedio de afiliados por empresas:</t>
  </si>
  <si>
    <t>Factor</t>
  </si>
  <si>
    <t xml:space="preserve"> </t>
  </si>
  <si>
    <t>4)</t>
  </si>
  <si>
    <t>Bonificación Circular Nº 978 de 29/05/86</t>
  </si>
  <si>
    <t>Nº de Casos</t>
  </si>
  <si>
    <t>Tramo 1</t>
  </si>
  <si>
    <t xml:space="preserve"> x $</t>
  </si>
  <si>
    <t>Tramo 2</t>
  </si>
  <si>
    <t>Observaciones:</t>
  </si>
  <si>
    <t>Tramo 3</t>
  </si>
  <si>
    <t>Tramo 4</t>
  </si>
  <si>
    <t>TOTAL GASTO DE ADMINISTRACION</t>
  </si>
  <si>
    <t>A.1.</t>
  </si>
  <si>
    <t>A.2.</t>
  </si>
  <si>
    <t>Reintegro por cobro indebido asignaciones familiares y maternales</t>
  </si>
  <si>
    <t>B.1.</t>
  </si>
  <si>
    <t>Pago del Mes</t>
  </si>
  <si>
    <t>B.1.1.</t>
  </si>
  <si>
    <t>Asignación Familiar de Trabajadores Activos</t>
  </si>
  <si>
    <t>B.1.2.</t>
  </si>
  <si>
    <t>B.1.3.</t>
  </si>
  <si>
    <t>B.1.4.</t>
  </si>
  <si>
    <t>Asignación Familiar de Pensionados</t>
  </si>
  <si>
    <t>Asignación Familiar de Trabajadores Cesantes</t>
  </si>
  <si>
    <t>B.2.</t>
  </si>
  <si>
    <t>Pagos Retroactivos</t>
  </si>
  <si>
    <t>B.2.1.</t>
  </si>
  <si>
    <t>B.2.2.</t>
  </si>
  <si>
    <t>B.2.3.</t>
  </si>
  <si>
    <t>B.2.4.</t>
  </si>
  <si>
    <t>B.3.</t>
  </si>
  <si>
    <t>Docuentos Revalidados (Pago directo a Beneficiarios)</t>
  </si>
  <si>
    <t>B.4.</t>
  </si>
  <si>
    <t xml:space="preserve">Comisión de Administración </t>
  </si>
  <si>
    <t>C.</t>
  </si>
  <si>
    <t xml:space="preserve">DEVOLUCIONES </t>
  </si>
  <si>
    <t>C.1.</t>
  </si>
  <si>
    <t>C.2.</t>
  </si>
  <si>
    <t>Docuentos Anulados (Pago Directo)</t>
  </si>
  <si>
    <t>D.</t>
  </si>
  <si>
    <t>E.</t>
  </si>
  <si>
    <t>SUPERAVIT O DEFICIT POR PAGO DE ASIGNACION FAMILIAR Y MATERNAL (A - B + C)</t>
  </si>
  <si>
    <t>DEVOLUCIONES DE SALDOS A FAVOR DE EMPLEADORES (E.2 + E.3 - E.4)</t>
  </si>
  <si>
    <t>E.1.</t>
  </si>
  <si>
    <t>E.2.</t>
  </si>
  <si>
    <t>E.3.</t>
  </si>
  <si>
    <t>E.4.</t>
  </si>
  <si>
    <t>Saldo a favor empleador (SAFEM)</t>
  </si>
  <si>
    <t>Devolución por Docuentos SAFEM caducados</t>
  </si>
  <si>
    <t>Devolución por Docuentos SAFEM anulados</t>
  </si>
  <si>
    <t>Docuentos SAFEM revalidados</t>
  </si>
  <si>
    <t>F.</t>
  </si>
  <si>
    <t>Fecha Depósito Excedente</t>
  </si>
  <si>
    <t>Asignación Familiar de Instituciones</t>
  </si>
  <si>
    <t>Docuentos Caducados (Pagos Directos)</t>
  </si>
  <si>
    <t>Ref: Circular Nº 2.823 de 04/04/2012</t>
  </si>
  <si>
    <t>SUB-TOTALES</t>
  </si>
  <si>
    <t>TOTALES</t>
  </si>
  <si>
    <t>División Información de Gestión</t>
  </si>
  <si>
    <r>
      <t xml:space="preserve">SUPERAVIT O </t>
    </r>
    <r>
      <rPr>
        <b/>
        <u/>
        <sz val="10"/>
        <rFont val="Arial"/>
        <family val="2"/>
      </rPr>
      <t xml:space="preserve">DEFICIT </t>
    </r>
    <r>
      <rPr>
        <b/>
        <sz val="10"/>
        <rFont val="Arial"/>
        <family val="2"/>
      </rPr>
      <t>FINAL (D + E)</t>
    </r>
  </si>
  <si>
    <t>Santiago, 12 de Febrero de 2016</t>
  </si>
  <si>
    <t>Tramo 0</t>
  </si>
  <si>
    <t>FEBRERO 2017</t>
  </si>
  <si>
    <t>x$</t>
  </si>
  <si>
    <t>RRH/ASM/bvy</t>
  </si>
  <si>
    <t xml:space="preserve">GERARDO SCHLOTFELDT LEIGHTON </t>
  </si>
  <si>
    <t xml:space="preserve">Gerente General </t>
  </si>
</sst>
</file>

<file path=xl/styles.xml><?xml version="1.0" encoding="utf-8"?>
<styleSheet xmlns="http://schemas.openxmlformats.org/spreadsheetml/2006/main">
  <numFmts count="3">
    <numFmt numFmtId="164" formatCode="#,##0;[Red]\(#,##0\)"/>
    <numFmt numFmtId="165" formatCode="#,##0;[Red]\-\(#,##0\)"/>
    <numFmt numFmtId="166" formatCode="0.0"/>
  </numFmts>
  <fonts count="40">
    <font>
      <sz val="10"/>
      <name val="MS Sans Serif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 Black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b/>
      <i/>
      <sz val="16"/>
      <name val="Arial"/>
      <family val="2"/>
    </font>
    <font>
      <b/>
      <sz val="14"/>
      <name val="Arial"/>
      <family val="2"/>
    </font>
    <font>
      <b/>
      <u/>
      <sz val="11"/>
      <name val="Arial"/>
      <family val="2"/>
    </font>
    <font>
      <b/>
      <sz val="9"/>
      <name val="MS Sans Serif"/>
      <family val="2"/>
    </font>
    <font>
      <sz val="11"/>
      <name val="Arial"/>
      <family val="2"/>
    </font>
    <font>
      <sz val="8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10"/>
      <name val="Tahoma"/>
      <family val="2"/>
    </font>
    <font>
      <b/>
      <sz val="8"/>
      <name val="Arial"/>
      <family val="2"/>
    </font>
    <font>
      <sz val="8.5"/>
      <name val="MS Sans Serif"/>
      <family val="2"/>
    </font>
    <font>
      <sz val="8"/>
      <name val="Arial"/>
      <family val="2"/>
    </font>
    <font>
      <strike/>
      <sz val="8"/>
      <name val="MS Sans Serif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6" borderId="0" applyNumberFormat="0" applyBorder="0" applyAlignment="0" applyProtection="0"/>
    <xf numFmtId="0" fontId="4" fillId="11" borderId="1" applyNumberFormat="0" applyAlignment="0" applyProtection="0"/>
    <xf numFmtId="0" fontId="5" fillId="12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8" fillId="7" borderId="1" applyNumberFormat="0" applyAlignment="0" applyProtection="0"/>
    <xf numFmtId="0" fontId="9" fillId="17" borderId="0" applyNumberFormat="0" applyBorder="0" applyAlignment="0" applyProtection="0"/>
    <xf numFmtId="0" fontId="11" fillId="7" borderId="0" applyNumberFormat="0" applyBorder="0" applyAlignment="0" applyProtection="0"/>
    <xf numFmtId="0" fontId="10" fillId="4" borderId="4" applyNumberFormat="0" applyFont="0" applyAlignment="0" applyProtection="0"/>
    <xf numFmtId="0" fontId="12" fillId="11" borderId="5" applyNumberFormat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7" fillId="0" borderId="9" applyNumberFormat="0" applyFill="0" applyAlignment="0" applyProtection="0"/>
  </cellStyleXfs>
  <cellXfs count="127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10" xfId="0" applyFont="1" applyBorder="1"/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/>
    <xf numFmtId="0" fontId="18" fillId="0" borderId="0" xfId="0" applyFont="1"/>
    <xf numFmtId="0" fontId="0" fillId="0" borderId="13" xfId="0" applyBorder="1"/>
    <xf numFmtId="0" fontId="0" fillId="0" borderId="14" xfId="0" applyBorder="1"/>
    <xf numFmtId="0" fontId="18" fillId="0" borderId="13" xfId="0" applyFont="1" applyBorder="1"/>
    <xf numFmtId="0" fontId="20" fillId="0" borderId="14" xfId="0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14" xfId="0" applyFont="1" applyFill="1" applyBorder="1"/>
    <xf numFmtId="0" fontId="19" fillId="0" borderId="0" xfId="0" applyFont="1" applyBorder="1"/>
    <xf numFmtId="0" fontId="2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14" xfId="0" applyFont="1" applyBorder="1"/>
    <xf numFmtId="0" fontId="24" fillId="0" borderId="0" xfId="0" applyFont="1" applyBorder="1"/>
    <xf numFmtId="0" fontId="26" fillId="0" borderId="0" xfId="0" applyFont="1" applyBorder="1"/>
    <xf numFmtId="0" fontId="18" fillId="0" borderId="0" xfId="0" applyFont="1" applyFill="1" applyBorder="1" applyAlignment="1">
      <alignment horizontal="center"/>
    </xf>
    <xf numFmtId="0" fontId="0" fillId="0" borderId="0" xfId="0" applyFill="1" applyBorder="1"/>
    <xf numFmtId="165" fontId="18" fillId="0" borderId="0" xfId="0" applyNumberFormat="1" applyFont="1" applyFill="1" applyBorder="1"/>
    <xf numFmtId="0" fontId="10" fillId="0" borderId="0" xfId="0" applyFont="1" applyBorder="1"/>
    <xf numFmtId="3" fontId="18" fillId="0" borderId="0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left"/>
    </xf>
    <xf numFmtId="164" fontId="0" fillId="0" borderId="0" xfId="0" applyNumberFormat="1" applyBorder="1"/>
    <xf numFmtId="3" fontId="18" fillId="0" borderId="0" xfId="0" applyNumberFormat="1" applyFont="1" applyBorder="1" applyAlignment="1">
      <alignment horizontal="right"/>
    </xf>
    <xf numFmtId="164" fontId="22" fillId="0" borderId="0" xfId="0" applyNumberFormat="1" applyFont="1" applyBorder="1"/>
    <xf numFmtId="3" fontId="0" fillId="0" borderId="15" xfId="0" applyNumberFormat="1" applyFill="1" applyBorder="1"/>
    <xf numFmtId="0" fontId="0" fillId="0" borderId="16" xfId="0" applyBorder="1"/>
    <xf numFmtId="3" fontId="22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left"/>
    </xf>
    <xf numFmtId="3" fontId="18" fillId="0" borderId="0" xfId="0" applyNumberFormat="1" applyFont="1" applyFill="1" applyAlignment="1">
      <alignment horizontal="center"/>
    </xf>
    <xf numFmtId="0" fontId="0" fillId="0" borderId="19" xfId="0" applyBorder="1"/>
    <xf numFmtId="3" fontId="19" fillId="0" borderId="0" xfId="0" applyNumberFormat="1" applyFont="1" applyBorder="1"/>
    <xf numFmtId="49" fontId="0" fillId="0" borderId="0" xfId="0" applyNumberFormat="1" applyBorder="1"/>
    <xf numFmtId="49" fontId="10" fillId="0" borderId="0" xfId="0" applyNumberFormat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8" fillId="0" borderId="20" xfId="0" applyFont="1" applyBorder="1"/>
    <xf numFmtId="0" fontId="18" fillId="0" borderId="21" xfId="0" applyFont="1" applyBorder="1"/>
    <xf numFmtId="0" fontId="18" fillId="0" borderId="21" xfId="0" applyFont="1" applyBorder="1" applyAlignment="1">
      <alignment horizontal="center"/>
    </xf>
    <xf numFmtId="0" fontId="18" fillId="0" borderId="22" xfId="0" applyFont="1" applyBorder="1"/>
    <xf numFmtId="3" fontId="18" fillId="0" borderId="0" xfId="0" applyNumberFormat="1" applyFont="1"/>
    <xf numFmtId="3" fontId="18" fillId="0" borderId="15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/>
    </xf>
    <xf numFmtId="0" fontId="2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8" fillId="0" borderId="15" xfId="0" applyFont="1" applyFill="1" applyBorder="1"/>
    <xf numFmtId="3" fontId="18" fillId="0" borderId="0" xfId="0" applyNumberFormat="1" applyFont="1" applyFill="1" applyBorder="1"/>
    <xf numFmtId="0" fontId="18" fillId="0" borderId="15" xfId="0" applyFont="1" applyFill="1" applyBorder="1" applyAlignment="1">
      <alignment horizontal="center"/>
    </xf>
    <xf numFmtId="3" fontId="18" fillId="0" borderId="0" xfId="0" applyNumberFormat="1" applyFont="1" applyFill="1" applyBorder="1" applyAlignment="1">
      <alignment horizontal="right"/>
    </xf>
    <xf numFmtId="3" fontId="18" fillId="0" borderId="15" xfId="0" applyNumberFormat="1" applyFont="1" applyFill="1" applyBorder="1" applyAlignment="1">
      <alignment horizontal="right"/>
    </xf>
    <xf numFmtId="2" fontId="18" fillId="0" borderId="0" xfId="0" applyNumberFormat="1" applyFont="1" applyFill="1" applyBorder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22" fillId="0" borderId="0" xfId="0" applyFont="1" applyFill="1" applyBorder="1"/>
    <xf numFmtId="0" fontId="18" fillId="0" borderId="16" xfId="0" applyFont="1" applyFill="1" applyBorder="1"/>
    <xf numFmtId="3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0" fillId="0" borderId="0" xfId="0" applyFont="1" applyFill="1" applyBorder="1"/>
    <xf numFmtId="0" fontId="33" fillId="0" borderId="0" xfId="0" applyFont="1" applyBorder="1"/>
    <xf numFmtId="0" fontId="34" fillId="0" borderId="0" xfId="0" applyFont="1" applyBorder="1"/>
    <xf numFmtId="3" fontId="0" fillId="0" borderId="0" xfId="0" applyNumberFormat="1" applyFill="1" applyBorder="1"/>
    <xf numFmtId="0" fontId="27" fillId="0" borderId="0" xfId="0" applyFont="1" applyBorder="1" applyAlignment="1"/>
    <xf numFmtId="0" fontId="35" fillId="0" borderId="0" xfId="0" applyFont="1" applyBorder="1"/>
    <xf numFmtId="0" fontId="35" fillId="0" borderId="0" xfId="0" applyFont="1"/>
    <xf numFmtId="0" fontId="36" fillId="0" borderId="0" xfId="0" applyFont="1" applyBorder="1"/>
    <xf numFmtId="0" fontId="19" fillId="0" borderId="0" xfId="0" applyFont="1" applyFill="1" applyBorder="1" applyAlignment="1">
      <alignment horizontal="center"/>
    </xf>
    <xf numFmtId="3" fontId="0" fillId="0" borderId="0" xfId="0" applyNumberFormat="1" applyBorder="1"/>
    <xf numFmtId="3" fontId="33" fillId="18" borderId="17" xfId="0" applyNumberFormat="1" applyFont="1" applyFill="1" applyBorder="1" applyAlignment="1">
      <alignment horizontal="center"/>
    </xf>
    <xf numFmtId="3" fontId="0" fillId="0" borderId="19" xfId="0" applyNumberFormat="1" applyBorder="1"/>
    <xf numFmtId="3" fontId="27" fillId="0" borderId="0" xfId="0" applyNumberFormat="1" applyFont="1" applyBorder="1" applyAlignment="1"/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18" fillId="0" borderId="0" xfId="0" applyNumberFormat="1" applyFont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23" fillId="0" borderId="0" xfId="0" applyNumberFormat="1" applyFont="1" applyBorder="1" applyAlignment="1">
      <alignment horizontal="right"/>
    </xf>
    <xf numFmtId="3" fontId="22" fillId="0" borderId="0" xfId="0" applyNumberFormat="1" applyFont="1" applyBorder="1" applyAlignment="1">
      <alignment horizontal="right"/>
    </xf>
    <xf numFmtId="3" fontId="18" fillId="0" borderId="0" xfId="0" applyNumberFormat="1" applyFont="1" applyFill="1"/>
    <xf numFmtId="3" fontId="0" fillId="0" borderId="0" xfId="0" applyNumberFormat="1" applyFill="1" applyBorder="1" applyAlignment="1">
      <alignment horizontal="center"/>
    </xf>
    <xf numFmtId="3" fontId="18" fillId="0" borderId="0" xfId="0" applyNumberFormat="1" applyFont="1" applyFill="1" applyAlignment="1">
      <alignment horizontal="right"/>
    </xf>
    <xf numFmtId="0" fontId="29" fillId="0" borderId="0" xfId="0" applyFont="1" applyBorder="1"/>
    <xf numFmtId="3" fontId="29" fillId="0" borderId="0" xfId="0" applyNumberFormat="1" applyFont="1" applyBorder="1"/>
    <xf numFmtId="0" fontId="0" fillId="0" borderId="19" xfId="0" applyFont="1" applyBorder="1"/>
    <xf numFmtId="3" fontId="22" fillId="18" borderId="18" xfId="0" applyNumberFormat="1" applyFont="1" applyFill="1" applyBorder="1" applyAlignment="1">
      <alignment horizontal="right"/>
    </xf>
    <xf numFmtId="0" fontId="22" fillId="0" borderId="16" xfId="0" applyFont="1" applyBorder="1"/>
    <xf numFmtId="0" fontId="18" fillId="0" borderId="15" xfId="0" applyFont="1" applyBorder="1"/>
    <xf numFmtId="3" fontId="23" fillId="0" borderId="15" xfId="0" applyNumberFormat="1" applyFont="1" applyBorder="1" applyAlignment="1"/>
    <xf numFmtId="3" fontId="18" fillId="0" borderId="16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10" fillId="0" borderId="19" xfId="0" applyFont="1" applyFill="1" applyBorder="1"/>
    <xf numFmtId="0" fontId="0" fillId="0" borderId="19" xfId="0" applyFill="1" applyBorder="1"/>
    <xf numFmtId="0" fontId="22" fillId="19" borderId="0" xfId="0" applyFont="1" applyFill="1" applyBorder="1"/>
    <xf numFmtId="0" fontId="18" fillId="19" borderId="0" xfId="0" applyFont="1" applyFill="1" applyBorder="1"/>
    <xf numFmtId="0" fontId="10" fillId="0" borderId="19" xfId="0" applyFont="1" applyBorder="1"/>
    <xf numFmtId="0" fontId="19" fillId="0" borderId="0" xfId="0" applyFont="1" applyFill="1" applyBorder="1"/>
    <xf numFmtId="3" fontId="39" fillId="20" borderId="0" xfId="0" applyNumberFormat="1" applyFont="1" applyFill="1"/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8" fillId="21" borderId="0" xfId="0" applyFont="1" applyFill="1" applyBorder="1" applyAlignment="1">
      <alignment horizontal="center"/>
    </xf>
    <xf numFmtId="0" fontId="18" fillId="21" borderId="0" xfId="0" applyFont="1" applyFill="1" applyAlignment="1">
      <alignment horizontal="center"/>
    </xf>
    <xf numFmtId="165" fontId="18" fillId="19" borderId="0" xfId="0" applyNumberFormat="1" applyFont="1" applyFill="1" applyBorder="1"/>
    <xf numFmtId="3" fontId="18" fillId="19" borderId="0" xfId="0" applyNumberFormat="1" applyFont="1" applyFill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5" fillId="0" borderId="0" xfId="0" applyNumberFormat="1" applyFont="1" applyBorder="1" applyAlignment="1">
      <alignment horizontal="center"/>
    </xf>
    <xf numFmtId="17" fontId="2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22" fillId="0" borderId="23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21" fillId="18" borderId="0" xfId="0" applyFont="1" applyFill="1" applyBorder="1" applyAlignment="1">
      <alignment horizontal="center"/>
    </xf>
    <xf numFmtId="0" fontId="20" fillId="18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2"/>
    <pageSetUpPr fitToPage="1"/>
  </sheetPr>
  <dimension ref="B1:AG77"/>
  <sheetViews>
    <sheetView showGridLines="0" tabSelected="1" topLeftCell="A19" zoomScale="80" zoomScaleNormal="80" workbookViewId="0">
      <selection activeCell="Q84" sqref="Q84"/>
    </sheetView>
  </sheetViews>
  <sheetFormatPr baseColWidth="10" defaultRowHeight="12.75"/>
  <cols>
    <col min="1" max="1" width="4.140625" style="10" customWidth="1"/>
    <col min="2" max="2" width="2.7109375" style="10" customWidth="1"/>
    <col min="3" max="4" width="3.7109375" style="10" customWidth="1"/>
    <col min="5" max="5" width="4.85546875" style="10" customWidth="1"/>
    <col min="6" max="6" width="2" style="10" customWidth="1"/>
    <col min="7" max="7" width="7.42578125" style="10" customWidth="1"/>
    <col min="8" max="8" width="23" style="10" customWidth="1"/>
    <col min="9" max="9" width="15" style="10" customWidth="1"/>
    <col min="10" max="10" width="4.42578125" style="10" customWidth="1"/>
    <col min="11" max="11" width="15.7109375" style="10" customWidth="1"/>
    <col min="12" max="12" width="9" style="10" customWidth="1"/>
    <col min="13" max="13" width="15.140625" style="10" customWidth="1"/>
    <col min="14" max="14" width="3.5703125" style="10" customWidth="1"/>
    <col min="15" max="15" width="16.85546875" style="10" customWidth="1"/>
    <col min="16" max="16" width="2.7109375" style="10" customWidth="1"/>
    <col min="17" max="17" width="16.42578125" style="10" customWidth="1"/>
    <col min="18" max="18" width="5.42578125" style="10" customWidth="1"/>
    <col min="19" max="19" width="8.5703125" style="10" customWidth="1"/>
    <col min="20" max="20" width="17.140625" style="10" customWidth="1"/>
    <col min="21" max="21" width="11.42578125" style="10"/>
    <col min="22" max="22" width="15.7109375" style="10" customWidth="1"/>
    <col min="23" max="23" width="15.5703125" style="10" customWidth="1"/>
    <col min="24" max="24" width="18.7109375" style="10" customWidth="1"/>
    <col min="25" max="25" width="7.42578125" style="10" customWidth="1"/>
    <col min="26" max="26" width="5" style="36" customWidth="1"/>
    <col min="27" max="27" width="16.5703125" style="10" customWidth="1"/>
    <col min="28" max="28" width="4.5703125" style="10" customWidth="1"/>
    <col min="29" max="32" width="11.42578125" style="10"/>
    <col min="33" max="33" width="12.140625" style="10" bestFit="1" customWidth="1"/>
    <col min="34" max="16384" width="11.42578125" style="10"/>
  </cols>
  <sheetData>
    <row r="1" spans="2:30" s="1" customFormat="1" ht="11.25" customHeight="1" thickBot="1">
      <c r="Z1" s="2"/>
    </row>
    <row r="2" spans="2:30" ht="15.75" thickTop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  <c r="R2" s="7"/>
      <c r="S2" s="8"/>
      <c r="T2" s="8"/>
      <c r="U2" s="8"/>
      <c r="V2" s="8"/>
      <c r="W2" s="8"/>
      <c r="X2" s="8"/>
      <c r="Y2" s="8"/>
      <c r="Z2" s="8"/>
      <c r="AA2" s="8"/>
      <c r="AB2" s="9"/>
    </row>
    <row r="3" spans="2:30" ht="24.75">
      <c r="B3" s="11"/>
      <c r="C3" s="123" t="s">
        <v>1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"/>
      <c r="Q3" s="6"/>
      <c r="R3" s="13"/>
      <c r="S3" s="124" t="s">
        <v>0</v>
      </c>
      <c r="T3" s="124"/>
      <c r="U3" s="124"/>
      <c r="V3" s="124"/>
      <c r="W3" s="124"/>
      <c r="X3" s="124"/>
      <c r="Y3" s="124"/>
      <c r="Z3" s="124"/>
      <c r="AA3" s="124"/>
      <c r="AB3" s="21"/>
    </row>
    <row r="4" spans="2:30" ht="24.75">
      <c r="B4" s="11"/>
      <c r="C4" s="124" t="s">
        <v>0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"/>
      <c r="Q4" s="6"/>
      <c r="R4" s="13"/>
      <c r="S4" s="123" t="s">
        <v>2</v>
      </c>
      <c r="T4" s="123"/>
      <c r="U4" s="123"/>
      <c r="V4" s="123"/>
      <c r="W4" s="123"/>
      <c r="X4" s="123"/>
      <c r="Y4" s="123"/>
      <c r="Z4" s="123"/>
      <c r="AA4" s="123"/>
      <c r="AB4" s="14"/>
      <c r="AC4" s="15"/>
      <c r="AD4" s="15"/>
    </row>
    <row r="5" spans="2:30">
      <c r="B5" s="11"/>
      <c r="P5" s="12"/>
      <c r="Q5" s="6"/>
      <c r="R5" s="13"/>
      <c r="Z5" s="10"/>
      <c r="AB5" s="16"/>
      <c r="AC5" s="15"/>
      <c r="AD5" s="15"/>
    </row>
    <row r="6" spans="2:30" ht="15">
      <c r="B6" s="11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2"/>
      <c r="Q6" s="6"/>
      <c r="R6" s="13"/>
      <c r="S6" s="17"/>
      <c r="T6" s="18"/>
      <c r="U6" s="19"/>
      <c r="V6" s="19"/>
      <c r="W6" s="19"/>
      <c r="X6" s="19"/>
      <c r="Y6" s="19"/>
      <c r="Z6" s="20"/>
      <c r="AA6" s="19"/>
      <c r="AB6" s="21"/>
    </row>
    <row r="7" spans="2:30" ht="15">
      <c r="B7" s="11"/>
      <c r="C7" s="6"/>
      <c r="D7" s="6"/>
      <c r="E7" s="6"/>
      <c r="F7" s="6"/>
      <c r="G7" s="6"/>
      <c r="H7" s="6"/>
      <c r="I7" s="6"/>
      <c r="J7" s="6"/>
      <c r="K7" s="6"/>
      <c r="L7" s="6"/>
      <c r="M7" s="125" t="s">
        <v>3</v>
      </c>
      <c r="N7" s="125"/>
      <c r="O7" s="125"/>
      <c r="P7" s="12"/>
      <c r="Q7" s="6"/>
      <c r="R7" s="13"/>
      <c r="S7" s="17"/>
      <c r="T7" s="18"/>
      <c r="U7" s="19"/>
      <c r="V7" s="19"/>
      <c r="W7" s="19"/>
      <c r="X7" s="126" t="str">
        <f>M7</f>
        <v>Mes / Año</v>
      </c>
      <c r="Y7" s="126"/>
      <c r="Z7" s="126"/>
      <c r="AA7" s="19"/>
      <c r="AB7" s="21"/>
    </row>
    <row r="8" spans="2:30" ht="20.25">
      <c r="B8" s="11"/>
      <c r="C8" s="22" t="s">
        <v>4</v>
      </c>
      <c r="D8" s="22"/>
      <c r="E8" s="22"/>
      <c r="F8" s="6"/>
      <c r="G8" s="6"/>
      <c r="H8" s="6"/>
      <c r="I8" s="6"/>
      <c r="J8" s="6"/>
      <c r="K8" s="6"/>
      <c r="L8" s="6"/>
      <c r="M8" s="118" t="s">
        <v>100</v>
      </c>
      <c r="N8" s="118"/>
      <c r="O8" s="118"/>
      <c r="P8" s="12"/>
      <c r="Q8" s="6"/>
      <c r="R8" s="13"/>
      <c r="S8" s="22" t="s">
        <v>4</v>
      </c>
      <c r="T8" s="18"/>
      <c r="U8" s="19"/>
      <c r="V8" s="19"/>
      <c r="W8" s="19"/>
      <c r="X8" s="118" t="str">
        <f>M8</f>
        <v>FEBRERO 2017</v>
      </c>
      <c r="Y8" s="119"/>
      <c r="Z8" s="119"/>
      <c r="AA8" s="19"/>
      <c r="AB8" s="21"/>
    </row>
    <row r="9" spans="2:30" ht="14.1" customHeight="1">
      <c r="B9" s="11"/>
      <c r="C9" s="6" t="s">
        <v>93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/>
      <c r="Q9" s="6"/>
      <c r="R9" s="13"/>
      <c r="S9" s="6" t="s">
        <v>5</v>
      </c>
      <c r="T9" s="66"/>
      <c r="U9" s="15"/>
      <c r="V9" s="15"/>
      <c r="W9" s="15"/>
      <c r="X9" s="15"/>
      <c r="Y9" s="19"/>
      <c r="Z9" s="20"/>
      <c r="AA9" s="19"/>
      <c r="AB9" s="21"/>
    </row>
    <row r="10" spans="2:30" ht="14.1" customHeight="1">
      <c r="B10" s="11"/>
      <c r="C10" s="6"/>
      <c r="D10" s="6"/>
      <c r="E10" s="6"/>
      <c r="F10" s="6"/>
      <c r="G10" s="6"/>
      <c r="H10" s="6"/>
      <c r="I10" s="6"/>
      <c r="J10" s="6"/>
      <c r="K10" s="6"/>
      <c r="L10" s="120" t="s">
        <v>94</v>
      </c>
      <c r="M10" s="120"/>
      <c r="N10" s="6"/>
      <c r="O10" s="110" t="s">
        <v>95</v>
      </c>
      <c r="P10" s="12"/>
      <c r="Q10" s="6"/>
      <c r="R10" s="13"/>
      <c r="S10" s="6"/>
      <c r="T10" s="104"/>
      <c r="U10" s="105"/>
      <c r="V10" s="105"/>
      <c r="W10" s="105"/>
      <c r="X10" s="105"/>
      <c r="Y10" s="19"/>
      <c r="Z10" s="20"/>
      <c r="AA10" s="19"/>
      <c r="AB10" s="21"/>
    </row>
    <row r="11" spans="2:30" ht="14.1" customHeight="1">
      <c r="B11" s="11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/>
      <c r="Q11" s="6"/>
      <c r="R11" s="13"/>
      <c r="S11" s="17"/>
      <c r="T11" s="104"/>
      <c r="U11" s="105"/>
      <c r="V11" s="105"/>
      <c r="W11" s="105"/>
      <c r="X11" s="105"/>
      <c r="Y11" s="19"/>
      <c r="Z11" s="20"/>
      <c r="AA11" s="19"/>
      <c r="AB11" s="21"/>
    </row>
    <row r="12" spans="2:30" ht="14.1" customHeight="1">
      <c r="B12" s="11"/>
      <c r="C12" s="71" t="s">
        <v>6</v>
      </c>
      <c r="D12" s="17"/>
      <c r="E12" s="17"/>
      <c r="F12" s="71" t="s">
        <v>7</v>
      </c>
      <c r="G12" s="6"/>
      <c r="H12" s="6"/>
      <c r="I12" s="6"/>
      <c r="J12" s="6"/>
      <c r="K12" s="6"/>
      <c r="L12" s="6"/>
      <c r="M12" s="25"/>
      <c r="N12" s="6"/>
      <c r="O12" s="83">
        <f>SUM(M14:M16)</f>
        <v>0</v>
      </c>
      <c r="P12" s="12"/>
      <c r="Q12" s="6"/>
      <c r="R12" s="13"/>
      <c r="S12" s="17"/>
      <c r="T12" s="66"/>
      <c r="U12" s="15"/>
      <c r="V12" s="15"/>
      <c r="W12" s="15"/>
      <c r="X12" s="15"/>
      <c r="Y12" s="15"/>
      <c r="Z12" s="24"/>
      <c r="AA12" s="15"/>
      <c r="AB12" s="21"/>
    </row>
    <row r="13" spans="2:30" ht="12.75" customHeight="1">
      <c r="B13" s="11"/>
      <c r="C13" s="6"/>
      <c r="D13" s="6"/>
      <c r="E13" s="6"/>
      <c r="F13" s="6"/>
      <c r="G13" s="6"/>
      <c r="H13" s="6"/>
      <c r="I13" s="6"/>
      <c r="J13" s="6"/>
      <c r="K13" s="25"/>
      <c r="L13" s="6"/>
      <c r="M13" s="25"/>
      <c r="N13" s="6"/>
      <c r="O13" s="84"/>
      <c r="P13" s="12"/>
      <c r="Q13" s="6"/>
      <c r="R13" s="13"/>
      <c r="S13" s="23" t="s">
        <v>8</v>
      </c>
      <c r="T13" s="15"/>
      <c r="U13" s="15"/>
      <c r="V13" s="15"/>
      <c r="W13" s="15"/>
      <c r="X13" s="15"/>
      <c r="Y13" s="15"/>
      <c r="Z13" s="24"/>
      <c r="AA13" s="15"/>
      <c r="AB13" s="16"/>
    </row>
    <row r="14" spans="2:30" ht="12.75" customHeight="1">
      <c r="B14" s="11"/>
      <c r="C14" s="6"/>
      <c r="D14" s="93" t="s">
        <v>50</v>
      </c>
      <c r="E14" s="93"/>
      <c r="F14" s="6"/>
      <c r="G14" s="6" t="s">
        <v>9</v>
      </c>
      <c r="H14" s="6"/>
      <c r="I14" s="6"/>
      <c r="L14" s="110" t="s">
        <v>10</v>
      </c>
      <c r="M14" s="73">
        <v>0</v>
      </c>
      <c r="N14" s="73"/>
      <c r="O14" s="85"/>
      <c r="P14" s="12"/>
      <c r="Q14" s="6"/>
      <c r="R14" s="13"/>
      <c r="S14" s="19"/>
      <c r="T14" s="15"/>
      <c r="U14" s="15"/>
      <c r="V14" s="15"/>
      <c r="W14" s="15"/>
      <c r="X14" s="15"/>
      <c r="Y14" s="15"/>
      <c r="Z14" s="24"/>
      <c r="AA14" s="15"/>
      <c r="AB14" s="16"/>
    </row>
    <row r="15" spans="2:30">
      <c r="B15" s="11"/>
      <c r="C15" s="6"/>
      <c r="D15" s="93" t="s">
        <v>51</v>
      </c>
      <c r="E15" s="93"/>
      <c r="F15" s="6"/>
      <c r="G15" s="6" t="s">
        <v>52</v>
      </c>
      <c r="H15" s="6"/>
      <c r="I15" s="6"/>
      <c r="L15" s="110" t="s">
        <v>10</v>
      </c>
      <c r="M15" s="73">
        <v>0</v>
      </c>
      <c r="N15" s="73"/>
      <c r="O15" s="85"/>
      <c r="P15" s="12"/>
      <c r="Q15" s="6"/>
      <c r="R15" s="13"/>
      <c r="S15" s="19" t="s">
        <v>11</v>
      </c>
      <c r="T15" s="15" t="s">
        <v>12</v>
      </c>
      <c r="U15" s="15"/>
      <c r="V15" s="15"/>
      <c r="W15" s="15"/>
      <c r="X15" s="114">
        <v>0</v>
      </c>
      <c r="Y15" s="26"/>
      <c r="Z15" s="24"/>
      <c r="AA15" s="15"/>
      <c r="AB15" s="16"/>
      <c r="AD15" s="51"/>
    </row>
    <row r="16" spans="2:30">
      <c r="B16" s="11"/>
      <c r="C16" s="6" t="s">
        <v>15</v>
      </c>
      <c r="D16" s="93"/>
      <c r="E16" s="93"/>
      <c r="F16" s="6"/>
      <c r="G16" s="6"/>
      <c r="H16" s="6"/>
      <c r="I16" s="6"/>
      <c r="L16" s="110"/>
      <c r="M16" s="33"/>
      <c r="N16" s="73"/>
      <c r="O16" s="85"/>
      <c r="P16" s="12"/>
      <c r="Q16" s="6"/>
      <c r="R16" s="13"/>
      <c r="S16" s="19" t="s">
        <v>13</v>
      </c>
      <c r="T16" s="15" t="s">
        <v>14</v>
      </c>
      <c r="U16" s="15"/>
      <c r="V16" s="15"/>
      <c r="W16" s="15"/>
      <c r="X16" s="114">
        <v>0</v>
      </c>
      <c r="Y16" s="26"/>
      <c r="Z16" s="24"/>
      <c r="AA16" s="15"/>
      <c r="AB16" s="16"/>
      <c r="AD16" s="51"/>
    </row>
    <row r="17" spans="2:28">
      <c r="B17" s="11"/>
      <c r="C17" s="6"/>
      <c r="D17" s="93"/>
      <c r="E17" s="93"/>
      <c r="F17" s="27"/>
      <c r="G17" s="6"/>
      <c r="H17" s="6"/>
      <c r="I17" s="6"/>
      <c r="M17" s="90"/>
      <c r="N17" s="73"/>
      <c r="O17" s="85"/>
      <c r="P17" s="12"/>
      <c r="Q17" s="6"/>
      <c r="R17" s="13"/>
      <c r="S17" s="19" t="s">
        <v>16</v>
      </c>
      <c r="T17" s="15" t="s">
        <v>17</v>
      </c>
      <c r="U17" s="15"/>
      <c r="V17" s="15"/>
      <c r="W17" s="15"/>
      <c r="X17" s="26"/>
      <c r="Y17" s="26"/>
      <c r="Z17" s="24"/>
      <c r="AA17" s="15"/>
      <c r="AB17" s="16"/>
    </row>
    <row r="18" spans="2:28">
      <c r="B18" s="11"/>
      <c r="C18" s="71" t="s">
        <v>22</v>
      </c>
      <c r="D18" s="71"/>
      <c r="E18" s="71"/>
      <c r="F18" s="71" t="s">
        <v>23</v>
      </c>
      <c r="G18" s="72"/>
      <c r="H18" s="6"/>
      <c r="I18" s="6"/>
      <c r="L18" s="6"/>
      <c r="M18" s="73"/>
      <c r="N18" s="73"/>
      <c r="O18" s="85">
        <f>SUM(M19:M35)</f>
        <v>8498951</v>
      </c>
      <c r="P18" s="12"/>
      <c r="Q18" s="6"/>
      <c r="R18" s="13"/>
      <c r="S18" s="19"/>
      <c r="T18" s="15"/>
      <c r="U18" s="15"/>
      <c r="V18" s="15"/>
      <c r="W18" s="15"/>
      <c r="X18" s="26"/>
      <c r="Y18" s="26"/>
      <c r="Z18" s="24"/>
      <c r="AA18" s="15"/>
      <c r="AB18" s="16"/>
    </row>
    <row r="19" spans="2:28">
      <c r="B19" s="11"/>
      <c r="C19" s="6"/>
      <c r="D19" s="93"/>
      <c r="E19" s="93"/>
      <c r="F19" s="6"/>
      <c r="G19" s="6"/>
      <c r="H19" s="6"/>
      <c r="I19" s="6"/>
      <c r="L19" s="6"/>
      <c r="M19" s="73"/>
      <c r="N19" s="73"/>
      <c r="O19" s="85"/>
      <c r="P19" s="12"/>
      <c r="Q19" s="6"/>
      <c r="R19" s="13"/>
      <c r="S19" s="19"/>
      <c r="T19" s="15" t="s">
        <v>18</v>
      </c>
      <c r="U19" s="15"/>
      <c r="V19" s="15"/>
      <c r="W19" s="15"/>
      <c r="X19" s="15"/>
      <c r="Y19" s="15"/>
      <c r="Z19" s="24"/>
      <c r="AA19" s="15"/>
      <c r="AB19" s="16"/>
    </row>
    <row r="20" spans="2:28" ht="12.75" customHeight="1">
      <c r="B20" s="11"/>
      <c r="C20" s="6"/>
      <c r="D20" s="93" t="s">
        <v>53</v>
      </c>
      <c r="E20" s="93"/>
      <c r="G20" s="10" t="s">
        <v>54</v>
      </c>
      <c r="M20" s="90"/>
      <c r="N20" s="73"/>
      <c r="O20" s="87"/>
      <c r="P20" s="12"/>
      <c r="Q20" s="6"/>
      <c r="R20" s="13"/>
      <c r="S20" s="19"/>
      <c r="T20" s="15"/>
      <c r="U20" s="15"/>
      <c r="V20" s="15"/>
      <c r="W20" s="15"/>
      <c r="X20" s="15"/>
      <c r="Y20" s="15"/>
      <c r="Z20" s="24"/>
      <c r="AA20" s="15"/>
      <c r="AB20" s="21"/>
    </row>
    <row r="21" spans="2:28">
      <c r="B21" s="11"/>
      <c r="C21" s="6"/>
      <c r="D21" s="93"/>
      <c r="E21" s="93" t="s">
        <v>55</v>
      </c>
      <c r="F21" s="6"/>
      <c r="G21" s="6"/>
      <c r="H21" s="6" t="s">
        <v>56</v>
      </c>
      <c r="I21" s="6"/>
      <c r="L21" s="110" t="s">
        <v>10</v>
      </c>
      <c r="M21" s="73">
        <v>0</v>
      </c>
      <c r="N21" s="73"/>
      <c r="O21" s="85"/>
      <c r="P21" s="12"/>
      <c r="Q21" s="6"/>
      <c r="R21" s="13"/>
      <c r="S21" s="19"/>
      <c r="T21" s="57" t="s">
        <v>19</v>
      </c>
      <c r="U21" s="24" t="s">
        <v>20</v>
      </c>
      <c r="V21" s="28">
        <f>+X16</f>
        <v>0</v>
      </c>
      <c r="W21" s="53" t="s">
        <v>20</v>
      </c>
      <c r="X21" s="54">
        <f>V21/V22</f>
        <v>0</v>
      </c>
      <c r="Y21" s="54"/>
      <c r="Z21" s="24"/>
      <c r="AA21" s="15"/>
      <c r="AB21" s="21"/>
    </row>
    <row r="22" spans="2:28">
      <c r="B22" s="11"/>
      <c r="C22" s="6"/>
      <c r="D22" s="93"/>
      <c r="E22" s="93" t="s">
        <v>57</v>
      </c>
      <c r="F22" s="6"/>
      <c r="H22" s="6" t="s">
        <v>60</v>
      </c>
      <c r="L22" s="110" t="s">
        <v>10</v>
      </c>
      <c r="M22" s="90">
        <v>0</v>
      </c>
      <c r="N22" s="73"/>
      <c r="O22" s="85"/>
      <c r="P22" s="12"/>
      <c r="Q22" s="6"/>
      <c r="R22" s="13"/>
      <c r="S22" s="19"/>
      <c r="T22" s="15" t="s">
        <v>21</v>
      </c>
      <c r="U22" s="24" t="s">
        <v>20</v>
      </c>
      <c r="V22" s="115">
        <v>1</v>
      </c>
      <c r="W22" s="26"/>
      <c r="X22" s="55"/>
      <c r="Y22" s="55"/>
      <c r="Z22" s="24"/>
      <c r="AA22" s="15"/>
      <c r="AB22" s="21"/>
    </row>
    <row r="23" spans="2:28">
      <c r="B23" s="11"/>
      <c r="C23" s="6"/>
      <c r="D23" s="93"/>
      <c r="E23" s="93" t="s">
        <v>58</v>
      </c>
      <c r="F23" s="6"/>
      <c r="H23" s="6" t="s">
        <v>61</v>
      </c>
      <c r="L23" s="110" t="s">
        <v>10</v>
      </c>
      <c r="M23" s="73">
        <v>0</v>
      </c>
      <c r="N23" s="73"/>
      <c r="O23" s="85"/>
      <c r="P23" s="12"/>
      <c r="Q23" s="6"/>
      <c r="R23" s="13"/>
      <c r="S23" s="19"/>
      <c r="T23" s="15"/>
      <c r="U23" s="15"/>
      <c r="V23" s="29"/>
      <c r="W23" s="29"/>
      <c r="X23" s="15"/>
      <c r="Y23" s="15"/>
      <c r="Z23" s="24"/>
      <c r="AA23" s="15"/>
      <c r="AB23" s="21"/>
    </row>
    <row r="24" spans="2:28" ht="15">
      <c r="B24" s="11"/>
      <c r="C24" s="6"/>
      <c r="D24" s="93"/>
      <c r="E24" s="93" t="s">
        <v>59</v>
      </c>
      <c r="F24" s="6"/>
      <c r="H24" s="6" t="s">
        <v>91</v>
      </c>
      <c r="L24" s="110" t="s">
        <v>10</v>
      </c>
      <c r="M24" s="90">
        <v>0</v>
      </c>
      <c r="N24" s="73"/>
      <c r="O24" s="85"/>
      <c r="P24" s="12"/>
      <c r="Q24" s="6"/>
      <c r="R24" s="13"/>
      <c r="S24" s="23" t="s">
        <v>24</v>
      </c>
      <c r="T24" s="15"/>
      <c r="U24" s="15"/>
      <c r="V24" s="29"/>
      <c r="W24" s="29"/>
      <c r="X24" s="15"/>
      <c r="Y24" s="15"/>
      <c r="Z24" s="24"/>
      <c r="AA24" s="15"/>
      <c r="AB24" s="21"/>
    </row>
    <row r="25" spans="2:28">
      <c r="B25" s="11"/>
      <c r="C25" s="6"/>
      <c r="D25" s="93"/>
      <c r="E25" s="93"/>
      <c r="M25" s="90"/>
      <c r="N25" s="73"/>
      <c r="O25" s="85"/>
      <c r="P25" s="12"/>
      <c r="Q25" s="6"/>
      <c r="R25" s="13"/>
      <c r="S25" s="19"/>
      <c r="T25" s="15"/>
      <c r="U25" s="15"/>
      <c r="V25" s="15"/>
      <c r="W25" s="15"/>
      <c r="X25" s="15"/>
      <c r="Y25" s="15"/>
      <c r="Z25" s="24"/>
      <c r="AA25" s="15"/>
      <c r="AB25" s="21"/>
    </row>
    <row r="26" spans="2:28" ht="12.6" customHeight="1">
      <c r="B26" s="11"/>
      <c r="C26" s="19"/>
      <c r="D26" s="93" t="s">
        <v>62</v>
      </c>
      <c r="E26" s="75"/>
      <c r="F26" s="70"/>
      <c r="G26" s="70" t="s">
        <v>63</v>
      </c>
      <c r="H26" s="6"/>
      <c r="I26" s="6"/>
      <c r="L26" s="110"/>
      <c r="M26" s="73"/>
      <c r="N26" s="59"/>
      <c r="O26" s="31"/>
      <c r="P26" s="12"/>
      <c r="Q26" s="6"/>
      <c r="R26" s="13"/>
      <c r="S26" s="19" t="s">
        <v>25</v>
      </c>
      <c r="T26" s="58" t="s">
        <v>26</v>
      </c>
      <c r="U26" s="58"/>
      <c r="V26" s="58"/>
      <c r="W26" s="58"/>
      <c r="X26" s="58"/>
      <c r="Y26" s="15"/>
      <c r="Z26" s="24" t="s">
        <v>10</v>
      </c>
      <c r="AA26" s="59">
        <f>X28*X29</f>
        <v>0</v>
      </c>
      <c r="AB26" s="21"/>
    </row>
    <row r="27" spans="2:28" ht="12.6" customHeight="1">
      <c r="B27" s="11"/>
      <c r="D27" s="76"/>
      <c r="E27" s="93" t="s">
        <v>64</v>
      </c>
      <c r="H27" s="6" t="s">
        <v>56</v>
      </c>
      <c r="L27" s="110" t="s">
        <v>10</v>
      </c>
      <c r="M27" s="73">
        <v>0</v>
      </c>
      <c r="N27" s="90"/>
      <c r="O27" s="86"/>
      <c r="P27" s="12"/>
      <c r="Q27" s="6"/>
      <c r="R27" s="13"/>
      <c r="S27" s="19"/>
      <c r="T27" s="15"/>
      <c r="U27" s="15"/>
      <c r="V27" s="15"/>
      <c r="W27" s="59"/>
      <c r="X27" s="59"/>
      <c r="Y27" s="59"/>
      <c r="Z27" s="24"/>
      <c r="AA27" s="15"/>
      <c r="AB27" s="21"/>
    </row>
    <row r="28" spans="2:28" ht="12.6" customHeight="1">
      <c r="B28" s="11"/>
      <c r="D28" s="76"/>
      <c r="E28" s="93" t="s">
        <v>65</v>
      </c>
      <c r="H28" s="6" t="s">
        <v>60</v>
      </c>
      <c r="L28" s="110" t="s">
        <v>10</v>
      </c>
      <c r="M28" s="90">
        <v>0</v>
      </c>
      <c r="N28" s="90"/>
      <c r="O28" s="86"/>
      <c r="P28" s="12"/>
      <c r="Q28" s="6"/>
      <c r="R28" s="13"/>
      <c r="S28" s="19"/>
      <c r="T28" s="15" t="s">
        <v>27</v>
      </c>
      <c r="U28" s="15"/>
      <c r="V28" s="15"/>
      <c r="W28" s="24" t="s">
        <v>20</v>
      </c>
      <c r="X28" s="59">
        <f>X15</f>
        <v>0</v>
      </c>
      <c r="Y28" s="59"/>
      <c r="Z28" s="24"/>
      <c r="AA28" s="15"/>
      <c r="AB28" s="21"/>
    </row>
    <row r="29" spans="2:28">
      <c r="B29" s="11"/>
      <c r="D29" s="76"/>
      <c r="E29" s="93" t="s">
        <v>66</v>
      </c>
      <c r="H29" s="6" t="s">
        <v>61</v>
      </c>
      <c r="L29" s="110" t="s">
        <v>10</v>
      </c>
      <c r="M29" s="73">
        <v>0</v>
      </c>
      <c r="N29" s="90"/>
      <c r="O29" s="86"/>
      <c r="P29" s="12"/>
      <c r="Q29" s="6"/>
      <c r="R29" s="13"/>
      <c r="S29" s="19"/>
      <c r="T29" s="15" t="s">
        <v>28</v>
      </c>
      <c r="U29" s="15"/>
      <c r="V29" s="15"/>
      <c r="W29" s="24" t="s">
        <v>20</v>
      </c>
      <c r="X29" s="15">
        <v>25</v>
      </c>
      <c r="Y29" s="15"/>
      <c r="Z29" s="24"/>
      <c r="AA29" s="15"/>
      <c r="AB29" s="21"/>
    </row>
    <row r="30" spans="2:28">
      <c r="B30" s="11"/>
      <c r="D30" s="76"/>
      <c r="E30" s="93" t="s">
        <v>67</v>
      </c>
      <c r="H30" s="6" t="s">
        <v>91</v>
      </c>
      <c r="L30" s="110" t="s">
        <v>10</v>
      </c>
      <c r="M30" s="90">
        <v>0</v>
      </c>
      <c r="N30" s="90"/>
      <c r="O30" s="86"/>
      <c r="P30" s="12"/>
      <c r="Q30" s="30"/>
      <c r="R30" s="13"/>
      <c r="S30" s="19"/>
      <c r="T30" s="15"/>
      <c r="U30" s="15"/>
      <c r="V30" s="15"/>
      <c r="W30" s="24"/>
      <c r="X30" s="15"/>
      <c r="Y30" s="15"/>
      <c r="Z30" s="24"/>
      <c r="AA30" s="15"/>
      <c r="AB30" s="21"/>
    </row>
    <row r="31" spans="2:28">
      <c r="B31" s="11"/>
      <c r="D31" s="76"/>
      <c r="E31" s="76"/>
      <c r="M31" s="90"/>
      <c r="N31" s="90"/>
      <c r="O31" s="86"/>
      <c r="P31" s="12"/>
      <c r="Q31" s="30"/>
      <c r="R31" s="13"/>
      <c r="S31" s="19"/>
      <c r="T31" s="15"/>
      <c r="U31" s="15"/>
      <c r="V31" s="15"/>
      <c r="W31" s="24"/>
      <c r="X31" s="15"/>
      <c r="Y31" s="15"/>
      <c r="Z31" s="24"/>
      <c r="AA31" s="15"/>
      <c r="AB31" s="21"/>
    </row>
    <row r="32" spans="2:28">
      <c r="B32" s="11"/>
      <c r="D32" s="93" t="s">
        <v>68</v>
      </c>
      <c r="E32" s="76"/>
      <c r="G32" s="27" t="s">
        <v>69</v>
      </c>
      <c r="M32" s="90">
        <v>0</v>
      </c>
      <c r="N32" s="90"/>
      <c r="O32" s="86"/>
      <c r="P32" s="12"/>
      <c r="Q32" s="30"/>
      <c r="R32" s="13"/>
      <c r="S32" s="19"/>
      <c r="T32" s="15"/>
      <c r="U32" s="15"/>
      <c r="V32" s="15"/>
      <c r="W32" s="24"/>
      <c r="X32" s="15"/>
      <c r="Y32" s="15"/>
      <c r="Z32" s="24"/>
      <c r="AA32" s="15"/>
      <c r="AB32" s="21"/>
    </row>
    <row r="33" spans="2:28">
      <c r="B33" s="11"/>
      <c r="D33" s="76" t="s">
        <v>70</v>
      </c>
      <c r="E33" s="76"/>
      <c r="G33" s="10" t="s">
        <v>71</v>
      </c>
      <c r="M33" s="90">
        <f>+AA63</f>
        <v>8498951</v>
      </c>
      <c r="N33" s="90"/>
      <c r="O33" s="86"/>
      <c r="P33" s="12"/>
      <c r="Q33" s="6"/>
      <c r="R33" s="13"/>
      <c r="S33" s="19"/>
      <c r="T33" s="15"/>
      <c r="U33" s="15"/>
      <c r="V33" s="15"/>
      <c r="W33" s="15"/>
      <c r="X33" s="15"/>
      <c r="Y33" s="15"/>
      <c r="Z33" s="24"/>
      <c r="AA33" s="15"/>
      <c r="AB33" s="21"/>
    </row>
    <row r="34" spans="2:28">
      <c r="B34" s="11"/>
      <c r="M34" s="90"/>
      <c r="N34" s="90"/>
      <c r="O34" s="86"/>
      <c r="P34" s="12"/>
      <c r="Q34" s="6"/>
      <c r="R34" s="13"/>
      <c r="S34" s="19" t="s">
        <v>29</v>
      </c>
      <c r="T34" s="15" t="s">
        <v>30</v>
      </c>
      <c r="U34" s="15"/>
      <c r="V34" s="15"/>
      <c r="W34" s="15"/>
      <c r="X34" s="15"/>
      <c r="Y34" s="15"/>
      <c r="Z34" s="24" t="s">
        <v>10</v>
      </c>
      <c r="AA34" s="59">
        <f>SUM(X37:X44)</f>
        <v>5700000</v>
      </c>
      <c r="AB34" s="21"/>
    </row>
    <row r="35" spans="2:28">
      <c r="B35" s="11"/>
      <c r="C35" s="6"/>
      <c r="D35" s="93"/>
      <c r="E35" s="93"/>
      <c r="F35" s="27"/>
      <c r="G35" s="19"/>
      <c r="H35" s="19"/>
      <c r="I35" s="19"/>
      <c r="L35" s="110"/>
      <c r="M35" s="73"/>
      <c r="N35" s="73"/>
      <c r="O35" s="85"/>
      <c r="P35" s="12"/>
      <c r="Q35" s="6"/>
      <c r="R35" s="13"/>
      <c r="S35" s="19"/>
      <c r="T35" s="15"/>
      <c r="U35" s="15"/>
      <c r="V35" s="15"/>
      <c r="W35" s="15"/>
      <c r="X35" s="15"/>
      <c r="Y35" s="15"/>
      <c r="Z35" s="24"/>
      <c r="AA35" s="15"/>
      <c r="AB35" s="21"/>
    </row>
    <row r="36" spans="2:28">
      <c r="B36" s="11"/>
      <c r="C36" s="71" t="s">
        <v>72</v>
      </c>
      <c r="D36" s="93"/>
      <c r="E36" s="93"/>
      <c r="F36" s="71" t="s">
        <v>73</v>
      </c>
      <c r="G36" s="6"/>
      <c r="H36" s="6"/>
      <c r="I36" s="6"/>
      <c r="L36" s="110"/>
      <c r="M36" s="73"/>
      <c r="N36" s="73"/>
      <c r="O36" s="87">
        <f>SUM(M37:M40)</f>
        <v>0</v>
      </c>
      <c r="P36" s="12"/>
      <c r="Q36" s="6"/>
      <c r="R36" s="13"/>
      <c r="S36" s="19"/>
      <c r="T36" s="60" t="s">
        <v>31</v>
      </c>
      <c r="U36" s="58"/>
      <c r="V36" s="60" t="s">
        <v>10</v>
      </c>
      <c r="W36" s="58"/>
      <c r="X36" s="60" t="s">
        <v>32</v>
      </c>
      <c r="Y36" s="24"/>
      <c r="Z36" s="24"/>
      <c r="AA36" s="15"/>
      <c r="AB36" s="21"/>
    </row>
    <row r="37" spans="2:28" ht="12.6" customHeight="1">
      <c r="B37" s="11"/>
      <c r="D37" s="76"/>
      <c r="E37" s="76"/>
      <c r="M37" s="90"/>
      <c r="N37" s="90"/>
      <c r="O37" s="86"/>
      <c r="P37" s="12"/>
      <c r="Q37" s="6"/>
      <c r="R37" s="13"/>
      <c r="S37" s="19"/>
      <c r="T37" s="28">
        <v>50000</v>
      </c>
      <c r="U37" s="24" t="s">
        <v>33</v>
      </c>
      <c r="V37" s="28">
        <v>60</v>
      </c>
      <c r="W37" s="24" t="s">
        <v>20</v>
      </c>
      <c r="X37" s="61">
        <f t="shared" ref="X37:X44" si="0">T37*V37</f>
        <v>3000000</v>
      </c>
      <c r="Y37" s="61"/>
      <c r="Z37" s="24"/>
      <c r="AA37" s="15"/>
      <c r="AB37" s="21"/>
    </row>
    <row r="38" spans="2:28" ht="12.75" customHeight="1">
      <c r="B38" s="11"/>
      <c r="C38" s="6"/>
      <c r="D38" s="93" t="s">
        <v>74</v>
      </c>
      <c r="E38" s="93"/>
      <c r="F38" s="6"/>
      <c r="G38" s="27" t="s">
        <v>92</v>
      </c>
      <c r="H38" s="6"/>
      <c r="I38" s="6"/>
      <c r="L38" s="110" t="s">
        <v>10</v>
      </c>
      <c r="M38" s="73">
        <v>0</v>
      </c>
      <c r="N38" s="73"/>
      <c r="O38" s="85"/>
      <c r="P38" s="12"/>
      <c r="Q38" s="6"/>
      <c r="R38" s="13"/>
      <c r="S38" s="19"/>
      <c r="T38" s="28">
        <v>20000</v>
      </c>
      <c r="U38" s="24" t="s">
        <v>33</v>
      </c>
      <c r="V38" s="28">
        <v>50</v>
      </c>
      <c r="W38" s="24" t="s">
        <v>20</v>
      </c>
      <c r="X38" s="61">
        <f t="shared" si="0"/>
        <v>1000000</v>
      </c>
      <c r="Y38" s="61"/>
      <c r="Z38" s="24"/>
      <c r="AA38" s="15"/>
      <c r="AB38" s="21"/>
    </row>
    <row r="39" spans="2:28">
      <c r="B39" s="11"/>
      <c r="C39" s="6"/>
      <c r="D39" s="93" t="s">
        <v>75</v>
      </c>
      <c r="E39" s="93"/>
      <c r="F39" s="6"/>
      <c r="G39" s="27" t="s">
        <v>76</v>
      </c>
      <c r="H39" s="6"/>
      <c r="I39" s="6"/>
      <c r="L39" s="110" t="s">
        <v>10</v>
      </c>
      <c r="M39" s="73">
        <v>0</v>
      </c>
      <c r="N39" s="73"/>
      <c r="O39" s="85"/>
      <c r="P39" s="12"/>
      <c r="Q39" s="6"/>
      <c r="R39" s="13"/>
      <c r="S39" s="19"/>
      <c r="T39" s="28">
        <v>20000</v>
      </c>
      <c r="U39" s="24" t="s">
        <v>33</v>
      </c>
      <c r="V39" s="28">
        <v>40</v>
      </c>
      <c r="W39" s="24" t="s">
        <v>20</v>
      </c>
      <c r="X39" s="61">
        <f t="shared" si="0"/>
        <v>800000</v>
      </c>
      <c r="Y39" s="61"/>
      <c r="Z39" s="24"/>
      <c r="AA39" s="15"/>
      <c r="AB39" s="21"/>
    </row>
    <row r="40" spans="2:28">
      <c r="B40" s="11"/>
      <c r="C40" s="6"/>
      <c r="D40" s="6"/>
      <c r="E40" s="6"/>
      <c r="F40" s="6"/>
      <c r="G40" s="6"/>
      <c r="H40" s="6"/>
      <c r="I40" s="6"/>
      <c r="L40" s="110"/>
      <c r="M40" s="33"/>
      <c r="N40" s="73"/>
      <c r="O40" s="31"/>
      <c r="P40" s="12"/>
      <c r="Q40" s="6"/>
      <c r="R40" s="13"/>
      <c r="S40" s="19"/>
      <c r="T40" s="28">
        <v>20000</v>
      </c>
      <c r="U40" s="24" t="s">
        <v>33</v>
      </c>
      <c r="V40" s="28">
        <v>20</v>
      </c>
      <c r="W40" s="24" t="s">
        <v>20</v>
      </c>
      <c r="X40" s="61">
        <f t="shared" si="0"/>
        <v>400000</v>
      </c>
      <c r="Y40" s="61"/>
      <c r="Z40" s="24"/>
      <c r="AA40" s="15"/>
      <c r="AB40" s="21"/>
    </row>
    <row r="41" spans="2:28">
      <c r="B41" s="11"/>
      <c r="C41" s="6"/>
      <c r="D41" s="6"/>
      <c r="E41" s="6"/>
      <c r="F41" s="6"/>
      <c r="G41" s="6"/>
      <c r="H41" s="6"/>
      <c r="I41" s="6"/>
      <c r="L41" s="110"/>
      <c r="M41" s="59"/>
      <c r="N41" s="73"/>
      <c r="O41" s="31"/>
      <c r="P41" s="12"/>
      <c r="Q41" s="6"/>
      <c r="R41" s="13"/>
      <c r="S41" s="19"/>
      <c r="T41" s="28">
        <v>30000</v>
      </c>
      <c r="U41" s="24" t="s">
        <v>33</v>
      </c>
      <c r="V41" s="28">
        <v>15</v>
      </c>
      <c r="W41" s="24" t="s">
        <v>20</v>
      </c>
      <c r="X41" s="61">
        <f t="shared" si="0"/>
        <v>450000</v>
      </c>
      <c r="Y41" s="61"/>
      <c r="Z41" s="24"/>
      <c r="AA41" s="15"/>
      <c r="AB41" s="21"/>
    </row>
    <row r="42" spans="2:28">
      <c r="B42" s="11"/>
      <c r="C42" s="71" t="s">
        <v>77</v>
      </c>
      <c r="D42" s="18"/>
      <c r="E42" s="18"/>
      <c r="F42" s="71" t="s">
        <v>79</v>
      </c>
      <c r="G42" s="6"/>
      <c r="H42" s="6"/>
      <c r="I42" s="6"/>
      <c r="J42" s="109"/>
      <c r="K42" s="32"/>
      <c r="L42" s="109"/>
      <c r="M42" s="69"/>
      <c r="N42" s="68" t="s">
        <v>10</v>
      </c>
      <c r="O42" s="88">
        <f>+O12-O18+O36</f>
        <v>-8498951</v>
      </c>
      <c r="P42" s="12"/>
      <c r="Q42" s="79"/>
      <c r="R42" s="13"/>
      <c r="S42" s="19"/>
      <c r="T42" s="28">
        <v>30000</v>
      </c>
      <c r="U42" s="24" t="s">
        <v>33</v>
      </c>
      <c r="V42" s="28">
        <v>10</v>
      </c>
      <c r="W42" s="24" t="s">
        <v>20</v>
      </c>
      <c r="X42" s="61">
        <f t="shared" si="0"/>
        <v>300000</v>
      </c>
      <c r="Y42" s="61"/>
      <c r="Z42" s="24"/>
      <c r="AA42" s="15"/>
      <c r="AB42" s="21"/>
    </row>
    <row r="43" spans="2:28">
      <c r="B43" s="11"/>
      <c r="C43" s="6"/>
      <c r="D43" s="6"/>
      <c r="E43" s="6"/>
      <c r="F43" s="6"/>
      <c r="G43" s="6"/>
      <c r="H43" s="6"/>
      <c r="I43" s="6"/>
      <c r="J43" s="110"/>
      <c r="K43" s="30"/>
      <c r="L43" s="6"/>
      <c r="M43" s="73"/>
      <c r="N43" s="91"/>
      <c r="O43" s="87"/>
      <c r="P43" s="12"/>
      <c r="Q43" s="6"/>
      <c r="R43" s="13"/>
      <c r="S43" s="19"/>
      <c r="T43" s="28">
        <v>30000</v>
      </c>
      <c r="U43" s="24" t="s">
        <v>33</v>
      </c>
      <c r="V43" s="28">
        <v>5</v>
      </c>
      <c r="W43" s="24" t="s">
        <v>20</v>
      </c>
      <c r="X43" s="61">
        <f t="shared" si="0"/>
        <v>150000</v>
      </c>
      <c r="Y43" s="61"/>
      <c r="Z43" s="24"/>
      <c r="AA43" s="15"/>
      <c r="AB43" s="21"/>
    </row>
    <row r="44" spans="2:28">
      <c r="B44" s="11"/>
      <c r="C44" s="71" t="s">
        <v>78</v>
      </c>
      <c r="D44" s="6"/>
      <c r="E44" s="6"/>
      <c r="F44" s="71" t="s">
        <v>80</v>
      </c>
      <c r="G44" s="19"/>
      <c r="H44" s="19"/>
      <c r="I44" s="19"/>
      <c r="J44" s="19"/>
      <c r="K44" s="19"/>
      <c r="L44" s="19"/>
      <c r="M44" s="59"/>
      <c r="N44" s="59"/>
      <c r="O44" s="61">
        <f>+O47+O48-O49</f>
        <v>0</v>
      </c>
      <c r="P44" s="12"/>
      <c r="Q44" s="6"/>
      <c r="R44" s="13"/>
      <c r="S44" s="19"/>
      <c r="T44" s="52">
        <f>X16-200000</f>
        <v>-200000</v>
      </c>
      <c r="U44" s="60" t="s">
        <v>33</v>
      </c>
      <c r="V44" s="52">
        <v>2</v>
      </c>
      <c r="W44" s="60" t="s">
        <v>20</v>
      </c>
      <c r="X44" s="62">
        <f t="shared" si="0"/>
        <v>-400000</v>
      </c>
      <c r="Y44" s="61"/>
      <c r="Z44" s="24"/>
      <c r="AA44" s="67"/>
      <c r="AB44" s="21"/>
    </row>
    <row r="45" spans="2:28">
      <c r="B45" s="11"/>
      <c r="M45" s="90"/>
      <c r="N45" s="90"/>
      <c r="O45" s="92"/>
      <c r="P45" s="12"/>
      <c r="Q45" s="6"/>
      <c r="R45" s="13"/>
      <c r="S45" s="19"/>
      <c r="T45" s="121" t="s">
        <v>34</v>
      </c>
      <c r="U45" s="121"/>
      <c r="V45" s="121"/>
      <c r="W45" s="121"/>
      <c r="X45" s="121"/>
      <c r="Y45" s="68"/>
      <c r="Z45" s="101" t="s">
        <v>10</v>
      </c>
      <c r="AA45" s="69">
        <f>SUM(AA26:AA34)</f>
        <v>5700000</v>
      </c>
      <c r="AB45" s="21"/>
    </row>
    <row r="46" spans="2:28" ht="15">
      <c r="B46" s="11"/>
      <c r="D46" s="93" t="s">
        <v>81</v>
      </c>
      <c r="G46" s="10" t="s">
        <v>85</v>
      </c>
      <c r="L46" s="110" t="s">
        <v>10</v>
      </c>
      <c r="M46" s="108">
        <v>72074626</v>
      </c>
      <c r="N46" s="90"/>
      <c r="O46" s="92"/>
      <c r="P46" s="12"/>
      <c r="Q46" s="6"/>
      <c r="R46" s="13"/>
      <c r="S46" s="19"/>
      <c r="T46" s="59"/>
      <c r="U46" s="15"/>
      <c r="V46" s="15"/>
      <c r="W46" s="15"/>
      <c r="X46" s="15"/>
      <c r="Y46" s="15"/>
      <c r="Z46" s="24"/>
      <c r="AA46" s="59"/>
      <c r="AB46" s="21"/>
    </row>
    <row r="47" spans="2:28">
      <c r="B47" s="11"/>
      <c r="D47" s="93" t="s">
        <v>82</v>
      </c>
      <c r="G47" s="27" t="s">
        <v>86</v>
      </c>
      <c r="M47" s="90"/>
      <c r="N47" s="90"/>
      <c r="O47" s="92">
        <v>0</v>
      </c>
      <c r="P47" s="12"/>
      <c r="Q47" s="6"/>
      <c r="R47" s="13"/>
      <c r="S47" s="19" t="s">
        <v>35</v>
      </c>
      <c r="T47" s="15" t="s">
        <v>36</v>
      </c>
      <c r="U47" s="15"/>
      <c r="V47" s="15"/>
      <c r="W47" s="15"/>
      <c r="X47" s="15"/>
      <c r="Y47" s="15"/>
      <c r="Z47" s="24"/>
      <c r="AA47" s="15"/>
      <c r="AB47" s="21"/>
    </row>
    <row r="48" spans="2:28">
      <c r="B48" s="11"/>
      <c r="D48" s="93" t="s">
        <v>83</v>
      </c>
      <c r="G48" s="27" t="s">
        <v>87</v>
      </c>
      <c r="M48" s="90"/>
      <c r="N48" s="90"/>
      <c r="O48" s="92">
        <v>0</v>
      </c>
      <c r="P48" s="12"/>
      <c r="Q48" s="6"/>
      <c r="R48" s="13"/>
      <c r="S48" s="19"/>
      <c r="T48" s="15" t="s">
        <v>37</v>
      </c>
      <c r="U48" s="15"/>
      <c r="V48" s="15"/>
      <c r="W48" s="15"/>
      <c r="X48" s="15"/>
      <c r="Y48" s="15"/>
      <c r="Z48" s="24"/>
      <c r="AA48" s="15"/>
      <c r="AB48" s="21"/>
    </row>
    <row r="49" spans="2:33">
      <c r="B49" s="11"/>
      <c r="D49" s="93" t="s">
        <v>84</v>
      </c>
      <c r="G49" s="27" t="s">
        <v>88</v>
      </c>
      <c r="M49" s="90"/>
      <c r="N49" s="90"/>
      <c r="O49" s="92">
        <v>0</v>
      </c>
      <c r="P49" s="12"/>
      <c r="Q49" s="6"/>
      <c r="R49" s="13"/>
      <c r="S49" s="19"/>
      <c r="T49" s="15"/>
      <c r="U49" s="15"/>
      <c r="V49" s="15"/>
      <c r="W49" s="15"/>
      <c r="X49" s="15"/>
      <c r="Y49" s="15"/>
      <c r="Z49" s="24"/>
      <c r="AA49" s="15"/>
      <c r="AB49" s="21"/>
    </row>
    <row r="50" spans="2:33">
      <c r="B50" s="11"/>
      <c r="M50" s="51"/>
      <c r="N50" s="51"/>
      <c r="O50" s="92"/>
      <c r="P50" s="12"/>
      <c r="Q50" s="6"/>
      <c r="R50" s="13"/>
      <c r="S50" s="19"/>
      <c r="T50" s="37" t="s">
        <v>38</v>
      </c>
      <c r="U50" s="63">
        <f>IF(X21&lt;=40,1.45,1.4)</f>
        <v>1.45</v>
      </c>
      <c r="V50" s="24" t="s">
        <v>33</v>
      </c>
      <c r="W50" s="38">
        <f>AA45</f>
        <v>5700000</v>
      </c>
      <c r="X50" s="38"/>
      <c r="Y50" s="38"/>
      <c r="Z50" s="24" t="s">
        <v>10</v>
      </c>
      <c r="AA50" s="59">
        <f>ROUND((U50*W50),0)</f>
        <v>8265000</v>
      </c>
      <c r="AB50" s="21"/>
    </row>
    <row r="51" spans="2:33">
      <c r="B51" s="11"/>
      <c r="C51" s="18"/>
      <c r="D51" s="18"/>
      <c r="E51" s="18"/>
      <c r="F51" s="6"/>
      <c r="G51" s="6"/>
      <c r="H51" s="6"/>
      <c r="I51" s="6"/>
      <c r="J51" s="110"/>
      <c r="K51" s="6"/>
      <c r="L51" s="6"/>
      <c r="M51" s="79"/>
      <c r="N51" s="35"/>
      <c r="O51" s="89"/>
      <c r="P51" s="12"/>
      <c r="Q51" s="6"/>
      <c r="R51" s="13"/>
      <c r="S51" s="19"/>
      <c r="T51" s="64"/>
      <c r="U51" s="64"/>
      <c r="V51" s="64"/>
      <c r="W51" s="64"/>
      <c r="X51" s="64" t="s">
        <v>39</v>
      </c>
      <c r="Y51" s="64"/>
      <c r="Z51" s="65"/>
      <c r="AA51" s="64"/>
      <c r="AB51" s="21"/>
    </row>
    <row r="52" spans="2:33">
      <c r="B52" s="11"/>
      <c r="C52" s="71" t="s">
        <v>89</v>
      </c>
      <c r="D52" s="71"/>
      <c r="E52" s="71"/>
      <c r="F52" s="18" t="s">
        <v>97</v>
      </c>
      <c r="G52" s="77"/>
      <c r="H52" s="93"/>
      <c r="I52" s="93"/>
      <c r="J52" s="93"/>
      <c r="K52" s="93"/>
      <c r="L52" s="93"/>
      <c r="M52" s="94"/>
      <c r="N52" s="80" t="s">
        <v>10</v>
      </c>
      <c r="O52" s="96">
        <f>+O42+O44</f>
        <v>-8498951</v>
      </c>
      <c r="P52" s="12"/>
      <c r="Q52" s="79"/>
      <c r="R52" s="13"/>
      <c r="S52" s="19"/>
      <c r="T52" s="15"/>
      <c r="U52" s="15"/>
      <c r="V52" s="15"/>
      <c r="W52" s="15"/>
      <c r="X52" s="15"/>
      <c r="Y52" s="15"/>
      <c r="Z52" s="24"/>
      <c r="AA52" s="15"/>
      <c r="AB52" s="21"/>
    </row>
    <row r="53" spans="2:33">
      <c r="B53" s="11"/>
      <c r="M53" s="51"/>
      <c r="N53" s="51"/>
      <c r="O53" s="86"/>
      <c r="P53" s="12"/>
      <c r="Q53" s="6"/>
      <c r="R53" s="13"/>
      <c r="S53" s="19" t="s">
        <v>40</v>
      </c>
      <c r="T53" s="15" t="s">
        <v>41</v>
      </c>
      <c r="U53" s="15"/>
      <c r="V53" s="15"/>
      <c r="W53" s="15"/>
      <c r="X53" s="38"/>
      <c r="Y53" s="38"/>
      <c r="Z53" s="24"/>
      <c r="AA53" s="15"/>
      <c r="AB53" s="21"/>
    </row>
    <row r="54" spans="2:33"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79"/>
      <c r="N54" s="79"/>
      <c r="O54" s="85"/>
      <c r="P54" s="12"/>
      <c r="Q54" s="79"/>
      <c r="R54" s="13"/>
      <c r="S54" s="19"/>
      <c r="T54" s="15"/>
      <c r="U54" s="15"/>
      <c r="V54" s="15"/>
      <c r="W54" s="15"/>
      <c r="X54" s="38"/>
      <c r="Y54" s="38"/>
      <c r="Z54" s="24"/>
      <c r="AA54" s="15"/>
      <c r="AB54" s="21"/>
    </row>
    <row r="55" spans="2:33"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79"/>
      <c r="N55" s="79"/>
      <c r="O55" s="85"/>
      <c r="P55" s="12"/>
      <c r="Q55" s="79"/>
      <c r="R55" s="13"/>
      <c r="S55" s="19"/>
      <c r="T55" s="15"/>
      <c r="U55" s="15"/>
      <c r="V55" s="15"/>
      <c r="W55" s="15"/>
      <c r="X55" s="38"/>
      <c r="Y55" s="38"/>
      <c r="Z55" s="24"/>
      <c r="AA55" s="15"/>
      <c r="AB55" s="21"/>
    </row>
    <row r="56" spans="2:33">
      <c r="B56" s="11"/>
      <c r="F56" s="10" t="s">
        <v>90</v>
      </c>
      <c r="H56" s="19"/>
      <c r="I56" s="19"/>
      <c r="J56" s="19"/>
      <c r="K56" s="19"/>
      <c r="M56" s="122"/>
      <c r="N56" s="122"/>
      <c r="O56" s="51"/>
      <c r="P56" s="12"/>
      <c r="Q56" s="6"/>
      <c r="R56" s="13"/>
      <c r="S56" s="19"/>
      <c r="T56" s="57"/>
      <c r="U56" s="24" t="s">
        <v>42</v>
      </c>
      <c r="V56" s="24"/>
      <c r="W56" s="28"/>
      <c r="X56" s="38"/>
      <c r="Y56" s="38"/>
      <c r="Z56" s="65"/>
      <c r="AA56" s="64"/>
      <c r="AB56" s="21"/>
    </row>
    <row r="57" spans="2:33">
      <c r="B57" s="11"/>
      <c r="H57" s="19"/>
      <c r="I57" s="19"/>
      <c r="J57" s="19"/>
      <c r="K57" s="19"/>
      <c r="M57" s="111"/>
      <c r="N57" s="111"/>
      <c r="O57" s="51"/>
      <c r="P57" s="12"/>
      <c r="Q57" s="6"/>
      <c r="R57" s="13"/>
      <c r="S57" s="19"/>
      <c r="T57" s="57" t="s">
        <v>99</v>
      </c>
      <c r="U57" s="112">
        <v>1</v>
      </c>
      <c r="V57" s="24" t="s">
        <v>101</v>
      </c>
      <c r="W57" s="28">
        <v>0</v>
      </c>
      <c r="X57" s="38"/>
      <c r="Y57" s="38"/>
      <c r="Z57" s="24" t="s">
        <v>10</v>
      </c>
      <c r="AA57" s="59">
        <f>U57*W57</f>
        <v>0</v>
      </c>
      <c r="AB57" s="21"/>
    </row>
    <row r="58" spans="2:33">
      <c r="B58" s="11"/>
      <c r="M58" s="51"/>
      <c r="N58" s="51"/>
      <c r="O58" s="51"/>
      <c r="P58" s="12"/>
      <c r="Q58" s="79"/>
      <c r="R58" s="13"/>
      <c r="S58" s="19"/>
      <c r="T58" s="15" t="s">
        <v>43</v>
      </c>
      <c r="U58" s="112">
        <v>5</v>
      </c>
      <c r="V58" s="24" t="s">
        <v>44</v>
      </c>
      <c r="W58" s="28">
        <v>10844</v>
      </c>
      <c r="X58" s="15"/>
      <c r="Y58" s="15"/>
      <c r="Z58" s="24" t="s">
        <v>10</v>
      </c>
      <c r="AA58" s="59">
        <f>U58*W58</f>
        <v>54220</v>
      </c>
      <c r="AB58" s="21"/>
      <c r="AD58" s="24"/>
      <c r="AE58" s="28"/>
      <c r="AG58" s="51"/>
    </row>
    <row r="59" spans="2:33">
      <c r="B59" s="11"/>
      <c r="M59" s="51"/>
      <c r="N59" s="51"/>
      <c r="O59" s="51"/>
      <c r="P59" s="12"/>
      <c r="Q59" s="79"/>
      <c r="R59" s="13"/>
      <c r="S59" s="19"/>
      <c r="T59" s="64" t="s">
        <v>45</v>
      </c>
      <c r="U59" s="113">
        <v>21</v>
      </c>
      <c r="V59" s="24" t="s">
        <v>44</v>
      </c>
      <c r="W59" s="28">
        <v>6655</v>
      </c>
      <c r="X59" s="64"/>
      <c r="Y59" s="64"/>
      <c r="Z59" s="24" t="s">
        <v>10</v>
      </c>
      <c r="AA59" s="59">
        <f>U59*W59</f>
        <v>139755</v>
      </c>
      <c r="AB59" s="21"/>
      <c r="AD59" s="65"/>
      <c r="AE59" s="39"/>
      <c r="AG59" s="51"/>
    </row>
    <row r="60" spans="2:33">
      <c r="B60" s="11"/>
      <c r="C60" s="97" t="s">
        <v>46</v>
      </c>
      <c r="D60" s="34"/>
      <c r="E60" s="18"/>
      <c r="F60" s="6"/>
      <c r="G60" s="6"/>
      <c r="M60" s="51"/>
      <c r="N60" s="51"/>
      <c r="O60" s="51"/>
      <c r="P60" s="12"/>
      <c r="Q60" s="79"/>
      <c r="R60" s="13"/>
      <c r="S60" s="19"/>
      <c r="T60" s="15" t="s">
        <v>47</v>
      </c>
      <c r="U60" s="112">
        <v>19</v>
      </c>
      <c r="V60" s="24" t="s">
        <v>44</v>
      </c>
      <c r="W60" s="28">
        <v>2104</v>
      </c>
      <c r="X60" s="15"/>
      <c r="Y60" s="15"/>
      <c r="Z60" s="24" t="s">
        <v>10</v>
      </c>
      <c r="AA60" s="59">
        <f>U60*W60</f>
        <v>39976</v>
      </c>
      <c r="AB60" s="21"/>
      <c r="AD60" s="24"/>
      <c r="AE60" s="28"/>
      <c r="AG60" s="51"/>
    </row>
    <row r="61" spans="2:33">
      <c r="B61" s="11"/>
      <c r="C61" s="106"/>
      <c r="D61" s="40"/>
      <c r="E61" s="40"/>
      <c r="F61" s="40"/>
      <c r="G61" s="40"/>
      <c r="H61" s="102"/>
      <c r="I61" s="103"/>
      <c r="J61" s="103"/>
      <c r="K61" s="40"/>
      <c r="L61" s="40"/>
      <c r="M61" s="81"/>
      <c r="N61" s="81"/>
      <c r="O61" s="81"/>
      <c r="P61" s="12"/>
      <c r="Q61" s="6"/>
      <c r="R61" s="13"/>
      <c r="S61" s="19"/>
      <c r="T61" s="15" t="s">
        <v>48</v>
      </c>
      <c r="U61" s="112">
        <v>25</v>
      </c>
      <c r="V61" s="24" t="s">
        <v>44</v>
      </c>
      <c r="W61" s="28">
        <v>0</v>
      </c>
      <c r="X61" s="15"/>
      <c r="Y61" s="15"/>
      <c r="Z61" s="24" t="s">
        <v>10</v>
      </c>
      <c r="AA61" s="100">
        <f>U61*W61</f>
        <v>0</v>
      </c>
      <c r="AB61" s="21"/>
      <c r="AD61" s="24"/>
      <c r="AE61" s="28"/>
      <c r="AG61" s="51"/>
    </row>
    <row r="62" spans="2:33">
      <c r="B62" s="11"/>
      <c r="C62" s="95"/>
      <c r="D62" s="40"/>
      <c r="E62" s="40"/>
      <c r="F62" s="40"/>
      <c r="G62" s="40"/>
      <c r="H62" s="40"/>
      <c r="I62" s="40"/>
      <c r="J62" s="40"/>
      <c r="K62" s="40"/>
      <c r="L62" s="40"/>
      <c r="M62" s="81"/>
      <c r="N62" s="81"/>
      <c r="O62" s="81"/>
      <c r="P62" s="12"/>
      <c r="Q62" s="6"/>
      <c r="R62" s="13"/>
      <c r="S62" s="19"/>
      <c r="T62" s="15"/>
      <c r="U62" s="15"/>
      <c r="V62" s="15"/>
      <c r="W62" s="15"/>
      <c r="X62" s="15"/>
      <c r="Y62" s="15"/>
      <c r="Z62" s="24"/>
      <c r="AA62" s="15"/>
      <c r="AB62" s="21"/>
      <c r="AG62" s="51"/>
    </row>
    <row r="63" spans="2:33" ht="15">
      <c r="B63" s="11"/>
      <c r="M63" s="51"/>
      <c r="N63" s="79"/>
      <c r="O63" s="79"/>
      <c r="P63" s="12"/>
      <c r="Q63" s="6"/>
      <c r="R63" s="13"/>
      <c r="T63" s="107" t="s">
        <v>49</v>
      </c>
      <c r="U63" s="56"/>
      <c r="V63" s="107"/>
      <c r="W63" s="56"/>
      <c r="X63" s="56"/>
      <c r="Y63" s="56"/>
      <c r="Z63" s="78" t="s">
        <v>10</v>
      </c>
      <c r="AA63" s="41">
        <f>SUM(AA50:AA61)</f>
        <v>8498951</v>
      </c>
      <c r="AB63" s="21"/>
      <c r="AD63" s="51"/>
    </row>
    <row r="64" spans="2:33">
      <c r="B64" s="11"/>
      <c r="C64" s="6"/>
      <c r="D64" s="6"/>
      <c r="E64" s="6"/>
      <c r="F64" s="6"/>
      <c r="G64" s="6"/>
      <c r="H64" s="6"/>
      <c r="I64" s="74"/>
      <c r="J64" s="74"/>
      <c r="K64" s="74"/>
      <c r="L64" s="74"/>
      <c r="M64" s="82"/>
      <c r="N64" s="79"/>
      <c r="O64" s="79"/>
      <c r="P64" s="12"/>
      <c r="Q64" s="79"/>
      <c r="R64" s="13"/>
      <c r="T64" s="105"/>
      <c r="U64" s="105"/>
      <c r="V64" s="105"/>
      <c r="W64" s="105"/>
      <c r="X64" s="105"/>
      <c r="Y64" s="15"/>
      <c r="Z64" s="24"/>
      <c r="AA64" s="19"/>
      <c r="AB64" s="21"/>
    </row>
    <row r="65" spans="2:33">
      <c r="B65" s="11"/>
      <c r="C65" s="6"/>
      <c r="D65" s="6"/>
      <c r="E65" s="6"/>
      <c r="F65" s="6"/>
      <c r="G65" s="6"/>
      <c r="H65" s="6"/>
      <c r="I65" s="74"/>
      <c r="J65" s="74"/>
      <c r="K65" s="74"/>
      <c r="L65" s="74"/>
      <c r="M65" s="82"/>
      <c r="N65" s="79"/>
      <c r="O65" s="79"/>
      <c r="P65" s="12"/>
      <c r="Q65" s="79"/>
      <c r="R65" s="13"/>
      <c r="T65" s="105"/>
      <c r="U65" s="105"/>
      <c r="V65" s="105"/>
      <c r="W65" s="105"/>
      <c r="X65" s="105"/>
      <c r="Y65" s="15"/>
      <c r="Z65" s="24"/>
      <c r="AA65" s="19"/>
      <c r="AB65" s="21"/>
      <c r="AG65" s="51"/>
    </row>
    <row r="66" spans="2:33">
      <c r="B66" s="11"/>
      <c r="C66" s="6"/>
      <c r="D66" s="6"/>
      <c r="E66" s="6"/>
      <c r="F66" s="6"/>
      <c r="G66" s="6"/>
      <c r="H66" s="6"/>
      <c r="I66" s="74"/>
      <c r="J66" s="74"/>
      <c r="K66" s="74"/>
      <c r="L66" s="74"/>
      <c r="M66" s="82"/>
      <c r="N66" s="79"/>
      <c r="O66" s="79"/>
      <c r="P66" s="12"/>
      <c r="Q66" s="79"/>
      <c r="R66" s="13"/>
      <c r="T66" s="105"/>
      <c r="U66" s="105"/>
      <c r="V66" s="105"/>
      <c r="W66" s="105"/>
      <c r="X66" s="105"/>
      <c r="Y66" s="15"/>
      <c r="Z66" s="24"/>
      <c r="AA66" s="19"/>
      <c r="AB66" s="21"/>
    </row>
    <row r="67" spans="2:33">
      <c r="B67" s="11"/>
      <c r="C67" s="6"/>
      <c r="D67" s="6"/>
      <c r="E67" s="6"/>
      <c r="F67" s="6"/>
      <c r="G67" s="6"/>
      <c r="H67" s="6"/>
      <c r="I67" s="74"/>
      <c r="J67" s="74"/>
      <c r="K67" s="74"/>
      <c r="L67" s="74"/>
      <c r="M67" s="82"/>
      <c r="N67" s="79"/>
      <c r="O67" s="79"/>
      <c r="P67" s="12"/>
      <c r="Q67" s="79"/>
      <c r="R67" s="13"/>
      <c r="T67" s="15"/>
      <c r="U67" s="15"/>
      <c r="V67" s="15"/>
      <c r="W67" s="15"/>
      <c r="X67" s="15"/>
      <c r="Y67" s="15"/>
      <c r="Z67" s="24"/>
      <c r="AA67" s="19"/>
      <c r="AB67" s="21"/>
    </row>
    <row r="68" spans="2:33">
      <c r="B68" s="11"/>
      <c r="M68" s="51"/>
      <c r="N68" s="51"/>
      <c r="O68" s="51"/>
      <c r="P68" s="12"/>
      <c r="Q68" s="79"/>
      <c r="R68" s="13"/>
      <c r="T68" s="15"/>
      <c r="U68" s="15"/>
      <c r="V68" s="15"/>
      <c r="W68" s="15"/>
      <c r="X68" s="15"/>
      <c r="Y68" s="15"/>
      <c r="Z68" s="24"/>
      <c r="AA68" s="19"/>
      <c r="AB68" s="21"/>
    </row>
    <row r="69" spans="2:33">
      <c r="B69" s="11"/>
      <c r="M69" s="51"/>
      <c r="N69" s="51"/>
      <c r="O69" s="51"/>
      <c r="P69" s="12"/>
      <c r="Q69" s="6"/>
      <c r="R69" s="13"/>
      <c r="T69" s="15"/>
      <c r="U69" s="15"/>
      <c r="V69" s="15"/>
      <c r="W69" s="15"/>
      <c r="X69" s="15"/>
      <c r="Y69" s="15"/>
      <c r="Z69" s="24"/>
      <c r="AA69" s="19"/>
      <c r="AB69" s="21"/>
    </row>
    <row r="70" spans="2:33">
      <c r="B70" s="11"/>
      <c r="C70" s="6"/>
      <c r="D70" s="6"/>
      <c r="E70" s="6"/>
      <c r="F70" s="6"/>
      <c r="G70" s="6"/>
      <c r="H70" s="6"/>
      <c r="I70" s="98"/>
      <c r="J70" s="98"/>
      <c r="K70" s="98"/>
      <c r="L70" s="98"/>
      <c r="M70" s="99"/>
      <c r="N70" s="79"/>
      <c r="O70" s="79"/>
      <c r="P70" s="12"/>
      <c r="Q70" s="79"/>
      <c r="R70" s="13"/>
      <c r="T70" s="64"/>
      <c r="U70" s="64"/>
      <c r="V70" s="64"/>
      <c r="W70" s="64"/>
      <c r="X70" s="64"/>
      <c r="AA70" s="19"/>
      <c r="AB70" s="21"/>
    </row>
    <row r="71" spans="2:33">
      <c r="B71" s="11"/>
      <c r="C71" s="18"/>
      <c r="D71" s="18"/>
      <c r="E71" s="18"/>
      <c r="F71" s="6"/>
      <c r="G71" s="6"/>
      <c r="H71" s="6"/>
      <c r="I71" s="116" t="s">
        <v>103</v>
      </c>
      <c r="J71" s="116"/>
      <c r="K71" s="116"/>
      <c r="L71" s="116"/>
      <c r="M71" s="116"/>
      <c r="N71" s="116"/>
      <c r="O71" s="116"/>
      <c r="P71" s="12"/>
      <c r="Q71" s="6"/>
      <c r="R71" s="13"/>
      <c r="AA71" s="19"/>
      <c r="AB71" s="21"/>
    </row>
    <row r="72" spans="2:33">
      <c r="B72" s="11"/>
      <c r="C72" s="42"/>
      <c r="D72" s="42"/>
      <c r="E72" s="42"/>
      <c r="F72" s="6"/>
      <c r="G72" s="6"/>
      <c r="H72" s="6"/>
      <c r="I72" s="117" t="s">
        <v>104</v>
      </c>
      <c r="J72" s="117"/>
      <c r="K72" s="117"/>
      <c r="L72" s="117"/>
      <c r="M72" s="117"/>
      <c r="N72" s="117"/>
      <c r="O72" s="117"/>
      <c r="P72" s="12"/>
      <c r="Q72" s="6"/>
      <c r="R72" s="13"/>
      <c r="AA72" s="19"/>
      <c r="AB72" s="21"/>
    </row>
    <row r="73" spans="2:33">
      <c r="B73" s="11"/>
      <c r="C73" s="43" t="s">
        <v>98</v>
      </c>
      <c r="D73" s="43"/>
      <c r="E73" s="43"/>
      <c r="F73" s="6"/>
      <c r="G73" s="6"/>
      <c r="H73" s="6"/>
      <c r="I73" s="6"/>
      <c r="J73" s="6"/>
      <c r="K73" s="6"/>
      <c r="L73" s="6"/>
      <c r="M73" s="79"/>
      <c r="N73" s="79"/>
      <c r="O73" s="79"/>
      <c r="P73" s="12"/>
      <c r="R73" s="13"/>
      <c r="S73" s="43" t="s">
        <v>98</v>
      </c>
      <c r="T73" s="43"/>
      <c r="U73" s="43"/>
      <c r="V73" s="6"/>
      <c r="W73" s="6"/>
      <c r="X73" s="6"/>
      <c r="Y73" s="15"/>
      <c r="Z73" s="24"/>
      <c r="AA73" s="19"/>
      <c r="AB73" s="21"/>
    </row>
    <row r="74" spans="2:33">
      <c r="B74" s="11"/>
      <c r="C74" s="27" t="s">
        <v>96</v>
      </c>
      <c r="D74" s="27"/>
      <c r="E74" s="27"/>
      <c r="F74" s="6"/>
      <c r="G74" s="6"/>
      <c r="H74" s="6"/>
      <c r="I74" s="6"/>
      <c r="J74" s="6"/>
      <c r="K74" s="6"/>
      <c r="L74" s="6"/>
      <c r="M74" s="6"/>
      <c r="N74" s="6"/>
      <c r="O74" s="6"/>
      <c r="P74" s="12"/>
      <c r="R74" s="13"/>
      <c r="S74" s="27" t="s">
        <v>96</v>
      </c>
      <c r="T74" s="27"/>
      <c r="U74" s="27"/>
      <c r="V74" s="6"/>
      <c r="W74" s="6"/>
      <c r="X74" s="6"/>
      <c r="Y74" s="19"/>
      <c r="Z74" s="20"/>
      <c r="AA74" s="19"/>
      <c r="AB74" s="21"/>
    </row>
    <row r="75" spans="2:33">
      <c r="B75" s="11"/>
      <c r="C75" s="27" t="s">
        <v>102</v>
      </c>
      <c r="D75" s="27"/>
      <c r="E75" s="27"/>
      <c r="F75" s="6"/>
      <c r="G75" s="6"/>
      <c r="H75" s="6"/>
      <c r="I75" s="6"/>
      <c r="J75" s="6"/>
      <c r="K75" s="6"/>
      <c r="L75" s="6"/>
      <c r="M75" s="6"/>
      <c r="N75" s="6"/>
      <c r="O75" s="6"/>
      <c r="P75" s="12"/>
      <c r="R75" s="13"/>
      <c r="S75" s="27" t="s">
        <v>102</v>
      </c>
      <c r="T75" s="27"/>
      <c r="U75" s="27"/>
      <c r="V75" s="6"/>
      <c r="W75" s="6"/>
      <c r="X75" s="6"/>
      <c r="Y75" s="19"/>
      <c r="Z75" s="20"/>
      <c r="AA75" s="19"/>
      <c r="AB75" s="21"/>
    </row>
    <row r="76" spans="2:33" ht="13.5" thickBot="1">
      <c r="B76" s="44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6"/>
      <c r="R76" s="47"/>
      <c r="S76" s="48"/>
      <c r="T76" s="48"/>
      <c r="U76" s="48"/>
      <c r="V76" s="48"/>
      <c r="W76" s="48"/>
      <c r="X76" s="48"/>
      <c r="Y76" s="48"/>
      <c r="Z76" s="49"/>
      <c r="AA76" s="48"/>
      <c r="AB76" s="50"/>
    </row>
    <row r="77" spans="2:33" ht="13.5" thickTop="1"/>
  </sheetData>
  <mergeCells count="13">
    <mergeCell ref="C3:O3"/>
    <mergeCell ref="S3:AA3"/>
    <mergeCell ref="C4:O4"/>
    <mergeCell ref="S4:AA4"/>
    <mergeCell ref="M7:O7"/>
    <mergeCell ref="X7:Z7"/>
    <mergeCell ref="I71:O71"/>
    <mergeCell ref="I72:O72"/>
    <mergeCell ref="M8:O8"/>
    <mergeCell ref="X8:Z8"/>
    <mergeCell ref="L10:M10"/>
    <mergeCell ref="T45:X45"/>
    <mergeCell ref="M56:N56"/>
  </mergeCells>
  <printOptions horizontalCentered="1"/>
  <pageMargins left="0.52" right="0.43" top="1.3779527559055118" bottom="1.3779527559055118" header="0" footer="0"/>
  <pageSetup paperSize="5" scale="75" orientation="portrait" r:id="rId1"/>
  <headerFooter alignWithMargins="0"/>
  <colBreaks count="1" manualBreakCount="1">
    <brk id="16" min="1" max="5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Template</vt:lpstr>
      <vt:lpstr>Template!Área_de_impresión</vt:lpstr>
    </vt:vector>
  </TitlesOfParts>
  <Company>La Araucana C.C.A.F.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Araucana C.C.A.F.</dc:creator>
  <cp:lastModifiedBy>Pradenas Carlos</cp:lastModifiedBy>
  <cp:lastPrinted>2016-10-12T18:28:48Z</cp:lastPrinted>
  <dcterms:created xsi:type="dcterms:W3CDTF">2011-02-03T12:18:04Z</dcterms:created>
  <dcterms:modified xsi:type="dcterms:W3CDTF">2017-03-16T19:27:39Z</dcterms:modified>
</cp:coreProperties>
</file>