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0" yWindow="-225" windowWidth="15210" windowHeight="7335" tabRatio="813"/>
  </bookViews>
  <sheets>
    <sheet name="201703" sheetId="76" r:id="rId1"/>
  </sheets>
  <definedNames>
    <definedName name="A_impresión_IM" localSheetId="0">#REF!</definedName>
    <definedName name="_xlnm.Print_Area" localSheetId="0">'201703'!$B$1:$M$67,'201703'!$O$1:$Z$67</definedName>
  </definedNames>
  <calcPr calcId="124519"/>
</workbook>
</file>

<file path=xl/calcChain.xml><?xml version="1.0" encoding="utf-8"?>
<calcChain xmlns="http://schemas.openxmlformats.org/spreadsheetml/2006/main">
  <c r="K40" i="76"/>
  <c r="K32"/>
  <c r="K22"/>
  <c r="U17"/>
  <c r="U48" s="1"/>
  <c r="Y52"/>
  <c r="K46"/>
  <c r="Q44"/>
  <c r="U44" s="1"/>
  <c r="U43"/>
  <c r="U42"/>
  <c r="U41"/>
  <c r="U40"/>
  <c r="U39"/>
  <c r="U38"/>
  <c r="U37"/>
  <c r="K36"/>
  <c r="K28"/>
  <c r="U27"/>
  <c r="Y26" s="1"/>
  <c r="K18" l="1"/>
  <c r="Y33"/>
  <c r="Y45" s="1"/>
  <c r="S48" s="1"/>
  <c r="Y48" s="1"/>
  <c r="Y55" s="1"/>
  <c r="K44" s="1"/>
  <c r="K48" s="1"/>
  <c r="K51" l="1"/>
</calcChain>
</file>

<file path=xl/comments1.xml><?xml version="1.0" encoding="utf-8"?>
<comments xmlns="http://schemas.openxmlformats.org/spreadsheetml/2006/main">
  <authors>
    <author>La Araucana C.C.A.F.</author>
    <author>UDEST1</author>
    <author>Ucont18</author>
    <author>Baeza Marco</author>
  </authors>
  <commentList>
    <comment ref="F12" authorId="0">
      <text>
        <r>
          <rPr>
            <b/>
            <sz val="8"/>
            <color indexed="81"/>
            <rFont val="Tahoma"/>
            <family val="2"/>
          </rPr>
          <t>Planos 1 y 2</t>
        </r>
      </text>
    </comment>
    <comment ref="Q12" authorId="1">
      <text>
        <r>
          <rPr>
            <b/>
            <sz val="8"/>
            <color indexed="81"/>
            <rFont val="Tahoma"/>
            <family val="2"/>
          </rPr>
          <t>UDEST1:</t>
        </r>
        <r>
          <rPr>
            <sz val="8"/>
            <color indexed="81"/>
            <rFont val="Tahoma"/>
            <family val="2"/>
          </rPr>
          <t xml:space="preserve">
Ese dato se obtiene del SUBSIDIOS INICIADOS SIL jenifer Oiencura cuadro 4, la suma de la columna  C y D.
 Maternal (Patricia Rodriguez).  Se obtiene de las Estadísticas del cuadro 2, mes anterior. La suma de estos dos se ingresa en la planilla.
En el costado derecho (color verde) se indica como se obtienen ese resultado.
</t>
        </r>
      </text>
    </comment>
    <comment ref="F13" authorId="0">
      <text>
        <r>
          <rPr>
            <b/>
            <sz val="8"/>
            <color indexed="81"/>
            <rFont val="Tahoma"/>
            <family val="2"/>
          </rPr>
          <t>Planos 3, 4 y 5</t>
        </r>
      </text>
    </comment>
    <comment ref="Q13" authorId="1">
      <text>
        <r>
          <rPr>
            <b/>
            <sz val="8"/>
            <color indexed="81"/>
            <rFont val="Tahoma"/>
            <family val="2"/>
          </rPr>
          <t>UDEST1:</t>
        </r>
        <r>
          <rPr>
            <sz val="8"/>
            <color indexed="81"/>
            <rFont val="Tahoma"/>
            <family val="2"/>
          </rPr>
          <t xml:space="preserve">
Cuadro n° 6 estadistica SIL mes anterior I:\Función Elaboración de Informes/ REGIMENES LEGALES\Año 2016. Anexo 6 de Nayaret Ortega</t>
        </r>
      </text>
    </comment>
    <comment ref="F14" authorId="0">
      <text>
        <r>
          <rPr>
            <b/>
            <sz val="8"/>
            <color indexed="81"/>
            <rFont val="Tahoma"/>
            <family val="2"/>
          </rPr>
          <t>Planos 4 y 5</t>
        </r>
      </text>
    </comment>
    <comment ref="Q14" authorId="1">
      <text>
        <r>
          <rPr>
            <b/>
            <sz val="8"/>
            <color indexed="81"/>
            <rFont val="Tahoma"/>
            <family val="2"/>
          </rPr>
          <t>UDEST1:</t>
        </r>
        <r>
          <rPr>
            <sz val="8"/>
            <color indexed="81"/>
            <rFont val="Tahoma"/>
            <family val="2"/>
          </rPr>
          <t xml:space="preserve">
Estadisticas de Empresas y Afiliados Cotizantes, mes anterior, "nos vamos  a la carpeta 
*01 Portafolio Reporte
* Carpeta  004 Presentacion Directorio -
*excel Base Prsentacion 
* seleccionamos la pestaña Empresa  y tomamos la ultima informacion  del total Empresas - Publicos , el resultante de esta operacion la ingresamos.</t>
        </r>
      </text>
    </comment>
    <comment ref="U14" authorId="2">
      <text>
        <r>
          <rPr>
            <b/>
            <sz val="9"/>
            <color indexed="81"/>
            <rFont val="Tahoma"/>
            <family val="2"/>
          </rPr>
          <t>Ucont18:</t>
        </r>
        <r>
          <rPr>
            <sz val="9"/>
            <color indexed="81"/>
            <rFont val="Tahoma"/>
            <family val="2"/>
          </rPr>
          <t xml:space="preserve">
Base Presentación
Sin considerar público</t>
        </r>
      </text>
    </comment>
    <comment ref="F15" authorId="0">
      <text>
        <r>
          <rPr>
            <b/>
            <sz val="8"/>
            <color indexed="81"/>
            <rFont val="Tahoma"/>
            <family val="2"/>
          </rPr>
          <t>Plano 6</t>
        </r>
      </text>
    </comment>
    <comment ref="Q15" authorId="1">
      <text>
        <r>
          <rPr>
            <b/>
            <sz val="8"/>
            <color indexed="81"/>
            <rFont val="Tahoma"/>
            <family val="2"/>
          </rPr>
          <t>Estadistica fondos nacioanles CRF Nathaly Rippley- cuadro n° 2 dependientes.</t>
        </r>
      </text>
    </comment>
    <comment ref="F16" authorId="0">
      <text>
        <r>
          <rPr>
            <b/>
            <sz val="8"/>
            <color indexed="81"/>
            <rFont val="Tahoma"/>
            <family val="2"/>
          </rPr>
          <t>Plano 9</t>
        </r>
      </text>
    </comment>
    <comment ref="Q16" authorId="0">
      <text>
        <r>
          <rPr>
            <b/>
            <sz val="8"/>
            <color indexed="81"/>
            <rFont val="Tahoma"/>
            <family val="2"/>
          </rPr>
          <t>La Araucana C.C.A.F.:</t>
        </r>
        <r>
          <rPr>
            <sz val="8"/>
            <color indexed="81"/>
            <rFont val="Tahoma"/>
            <family val="2"/>
          </rPr>
          <t xml:space="preserve">
cuadro 1, sólo privadas,  carpeta estadistica  CRF (Nathaly Rippley) fdos nac.</t>
        </r>
      </text>
    </comment>
    <comment ref="AB16" authorId="3">
      <text>
        <r>
          <rPr>
            <b/>
            <sz val="9"/>
            <color indexed="81"/>
            <rFont val="Tahoma"/>
            <family val="2"/>
          </rPr>
          <t>Baeza Marco:</t>
        </r>
        <r>
          <rPr>
            <sz val="9"/>
            <color indexed="81"/>
            <rFont val="Tahoma"/>
            <family val="2"/>
          </rPr>
          <t xml:space="preserve">
El resultado que arrojo de la suma del los cuadro N°4 Sil + el cuadro N° 2 Maternal, debemos ingresarlo     1. Número de Subsidios Iniciados  </t>
        </r>
      </text>
    </comment>
    <comment ref="F22" authorId="0">
      <text>
        <r>
          <rPr>
            <b/>
            <sz val="8"/>
            <color indexed="81"/>
            <rFont val="Tahoma"/>
            <family val="2"/>
          </rPr>
          <t>Archivos 10, 11 y 12</t>
        </r>
      </text>
    </comment>
    <comment ref="F24" authorId="0">
      <text>
        <r>
          <rPr>
            <b/>
            <sz val="8"/>
            <color indexed="81"/>
            <rFont val="Tahoma"/>
            <family val="2"/>
          </rPr>
          <t>La Araucana C.C.A.F.:</t>
        </r>
        <r>
          <rPr>
            <sz val="8"/>
            <color indexed="81"/>
            <rFont val="Tahoma"/>
            <family val="2"/>
          </rPr>
          <t xml:space="preserve">
Licencias pero aún no es prenatal
820004001</t>
        </r>
      </text>
    </comment>
    <comment ref="F26" authorId="0">
      <text>
        <r>
          <rPr>
            <b/>
            <sz val="8"/>
            <color indexed="81"/>
            <rFont val="Tahoma"/>
            <family val="2"/>
          </rPr>
          <t>Archivo 14</t>
        </r>
      </text>
    </comment>
    <comment ref="F28" authorId="0">
      <text>
        <r>
          <rPr>
            <b/>
            <sz val="8"/>
            <color indexed="81"/>
            <rFont val="Tahoma"/>
            <family val="2"/>
          </rPr>
          <t>Archivo 15</t>
        </r>
      </text>
    </comment>
    <comment ref="F32" authorId="0">
      <text>
        <r>
          <rPr>
            <b/>
            <sz val="8"/>
            <color indexed="81"/>
            <rFont val="Tahoma"/>
            <family val="2"/>
          </rPr>
          <t>Archivos 10, 11, 12 y 13</t>
        </r>
      </text>
    </comment>
    <comment ref="F36" authorId="0">
      <text>
        <r>
          <rPr>
            <b/>
            <sz val="8"/>
            <color indexed="81"/>
            <rFont val="Tahoma"/>
            <family val="2"/>
          </rPr>
          <t>Archivos 10, 11, 12 y 13</t>
        </r>
      </text>
    </comment>
    <comment ref="F44" authorId="0">
      <text>
        <r>
          <rPr>
            <b/>
            <sz val="8"/>
            <color indexed="81"/>
            <rFont val="Tahoma"/>
            <family val="2"/>
          </rPr>
          <t>Archivo 11</t>
        </r>
      </text>
    </comment>
    <comment ref="K48" authorId="0">
      <text>
        <r>
          <rPr>
            <b/>
            <sz val="8"/>
            <color indexed="81"/>
            <rFont val="Tahoma"/>
            <family val="2"/>
          </rPr>
          <t>La Araucana C.C.A.F.:</t>
        </r>
        <r>
          <rPr>
            <sz val="8"/>
            <color indexed="81"/>
            <rFont val="Tahoma"/>
            <family val="2"/>
          </rPr>
          <t xml:space="preserve">
</t>
        </r>
      </text>
    </comment>
    <comment ref="K51" authorId="0">
      <text>
        <r>
          <rPr>
            <b/>
            <sz val="8"/>
            <color indexed="81"/>
            <rFont val="Tahoma"/>
            <family val="2"/>
          </rPr>
          <t>820004006   REMANENTE O DEFECIT FSIL.</t>
        </r>
        <r>
          <rPr>
            <sz val="8"/>
            <color indexed="81"/>
            <rFont val="Tahoma"/>
            <family val="2"/>
          </rPr>
          <t xml:space="preserve">
</t>
        </r>
      </text>
    </comment>
  </commentList>
</comments>
</file>

<file path=xl/sharedStrings.xml><?xml version="1.0" encoding="utf-8"?>
<sst xmlns="http://schemas.openxmlformats.org/spreadsheetml/2006/main" count="166" uniqueCount="88">
  <si>
    <t>FONDO PARA SUBSIDIOS POR INCAPACIDAD LABORAL</t>
  </si>
  <si>
    <t>I.  INFORMACIÓN FINANCIERA</t>
  </si>
  <si>
    <t>II.  DETERMINACIÓN COMISIONES POR ADMINISTRACIÓN</t>
  </si>
  <si>
    <t>Mes / Año</t>
  </si>
  <si>
    <t>C.C.A.F. LA ARAUCANA</t>
  </si>
  <si>
    <t xml:space="preserve">A.  </t>
  </si>
  <si>
    <t>INGRESOS</t>
  </si>
  <si>
    <t>A. ESTADISTICAS</t>
  </si>
  <si>
    <t>1.</t>
  </si>
  <si>
    <t>Cotizaciones</t>
  </si>
  <si>
    <t>$</t>
  </si>
  <si>
    <t xml:space="preserve">    1. Número de Subsidios Iniciados </t>
  </si>
  <si>
    <t>2.</t>
  </si>
  <si>
    <t>Cotizaciones de Periodos Anteriores</t>
  </si>
  <si>
    <t xml:space="preserve">    2. Número de Afiliados Cotizantes</t>
  </si>
  <si>
    <t>3.</t>
  </si>
  <si>
    <t>Reajuste Ley N° 17.322</t>
  </si>
  <si>
    <t xml:space="preserve">    3. Número de Empresas Cotizantes</t>
  </si>
  <si>
    <t>4.</t>
  </si>
  <si>
    <t>Cotizaciones Entidades Pagadoras de Subsidios</t>
  </si>
  <si>
    <t xml:space="preserve">    4. Número de Trabajadores Afiliados</t>
  </si>
  <si>
    <t>5.</t>
  </si>
  <si>
    <t>Reintegro por Cobro Indebido de Subsidio</t>
  </si>
  <si>
    <t xml:space="preserve">    5. Número de Empresas Afiliadas</t>
  </si>
  <si>
    <t xml:space="preserve">    6. Número Promedio de Trabajadores Afiliados por Empresa</t>
  </si>
  <si>
    <t>TOTAL  INGRESOS (A)</t>
  </si>
  <si>
    <t xml:space="preserve">    7. Factor de Ponderación (según promedio de afiliados)</t>
  </si>
  <si>
    <t>a) Promedio</t>
  </si>
  <si>
    <t xml:space="preserve">B.  </t>
  </si>
  <si>
    <t>EGRESOS</t>
  </si>
  <si>
    <t xml:space="preserve">b) Tramo :  Hasta 40,0   </t>
  </si>
  <si>
    <t>Factor</t>
  </si>
  <si>
    <t xml:space="preserve"> =</t>
  </si>
  <si>
    <t>Subsidios Incapacidad Laboral</t>
  </si>
  <si>
    <t xml:space="preserve">                   Sobre 40,0</t>
  </si>
  <si>
    <t xml:space="preserve">         a) Imponentes Afectos D.L.  3.500</t>
  </si>
  <si>
    <t xml:space="preserve">       </t>
  </si>
  <si>
    <t>a) Enfermedad de Origen Común</t>
  </si>
  <si>
    <t xml:space="preserve">    </t>
  </si>
  <si>
    <t>b) Subsidio Maternal Suplementario</t>
  </si>
  <si>
    <t>B. MONTO DE LAS COMISIONES POR SUBSIDIO INICIADO PAGADO</t>
  </si>
  <si>
    <t>Descuento por Beneficios no Cobrados</t>
  </si>
  <si>
    <t xml:space="preserve">    1. Por cada Subsidio Iniciado en el mes anterior</t>
  </si>
  <si>
    <t>a) Número de Subsidios Iniciados</t>
  </si>
  <si>
    <t>=</t>
  </si>
  <si>
    <t>Subsidios Revalidados</t>
  </si>
  <si>
    <t>b) Cuota por cada Subsidio  ($)</t>
  </si>
  <si>
    <t xml:space="preserve">    =   </t>
  </si>
  <si>
    <t>Cotizaciones a Fondo de Pensiones</t>
  </si>
  <si>
    <t>C. MONTO DE LAS COMISIONES POR AFILIADO</t>
  </si>
  <si>
    <t>Cotizaciones al Fondo de Salud</t>
  </si>
  <si>
    <t>N° Afiliados</t>
  </si>
  <si>
    <t>Monto $</t>
  </si>
  <si>
    <t>x</t>
  </si>
  <si>
    <t>6.</t>
  </si>
  <si>
    <t>Otras Cotizaciones</t>
  </si>
  <si>
    <t>7.</t>
  </si>
  <si>
    <t>Comisiones por Administración</t>
  </si>
  <si>
    <t xml:space="preserve"> </t>
  </si>
  <si>
    <t>Sub Total</t>
  </si>
  <si>
    <t>8.</t>
  </si>
  <si>
    <t>Otros Egresos</t>
  </si>
  <si>
    <t>D. MONTO TOTAL DE LAS COMISIONES</t>
  </si>
  <si>
    <t>TOTAL  EGRESOS (B)</t>
  </si>
  <si>
    <t xml:space="preserve">a) Sub total     $ </t>
  </si>
  <si>
    <t xml:space="preserve">C.  </t>
  </si>
  <si>
    <t>DEFICIT (A - B)</t>
  </si>
  <si>
    <t>E. INCREMENTO POR COBROS INDEBIDOS (Circular  N° 978 de 29.05.1986)</t>
  </si>
  <si>
    <t xml:space="preserve"> Casos  </t>
  </si>
  <si>
    <t xml:space="preserve"> x $</t>
  </si>
  <si>
    <t xml:space="preserve">    TOTAL  COMISIONES  POR  ADMINISTRACION</t>
  </si>
  <si>
    <t>Observaciones:</t>
  </si>
  <si>
    <t>Ref: Circular Nº 2358 de 02.02.2007 y 2763 de 04.08.2011</t>
  </si>
  <si>
    <t>División Información de Gestión</t>
  </si>
  <si>
    <t>Subsidios Incapacidad Laborala) Enfermedad de Origen Común</t>
  </si>
  <si>
    <t>Subsidios Incapacidad Laboralb) Subsidio Maternal Suplementario</t>
  </si>
  <si>
    <t>Cotizaciones a Fondo de Pensionesa) Enfermedad de Origen Común</t>
  </si>
  <si>
    <t>Cotizaciones a Fondo de Pensionesb) Subsidio Maternal Suplementario</t>
  </si>
  <si>
    <t>Cotizaciones al Fondo de Saluda) Enfermedad de Origen Común</t>
  </si>
  <si>
    <t>Cotizaciones al Fondo de Saludb) Subsidio Maternal Suplementario</t>
  </si>
  <si>
    <t>Otras Cotizacionesa) Enfermedad de Origen Común</t>
  </si>
  <si>
    <t>Otras Cotizacionesb) Subsidio Maternal Suplementario</t>
  </si>
  <si>
    <t>Subsidios Revalidadosa) Enfermedad de Origen Común</t>
  </si>
  <si>
    <t>Subsidios Revalidadosb) Subsidio Maternal Suplementario</t>
  </si>
  <si>
    <t>RRH/ASM/VGR/bvy</t>
  </si>
  <si>
    <t>FRANCISCO VALDIVIA HEPP</t>
  </si>
  <si>
    <t xml:space="preserve">Gerente de Operaciones y TI </t>
  </si>
  <si>
    <t>Santiago, 13 de Marzo de 2017</t>
  </si>
</sst>
</file>

<file path=xl/styles.xml><?xml version="1.0" encoding="utf-8"?>
<styleSheet xmlns="http://schemas.openxmlformats.org/spreadsheetml/2006/main">
  <numFmts count="4">
    <numFmt numFmtId="164" formatCode="#,##0.0_);\(#,##0.0\)"/>
    <numFmt numFmtId="165" formatCode="#,##0;[Red]\(#,##0\)"/>
    <numFmt numFmtId="166" formatCode="#,##0.0"/>
    <numFmt numFmtId="167" formatCode="mmmm\ yyyy"/>
  </numFmts>
  <fonts count="44">
    <font>
      <sz val="10"/>
      <name val="Courier"/>
    </font>
    <font>
      <sz val="11"/>
      <color indexed="8"/>
      <name val="Calibri"/>
      <family val="2"/>
    </font>
    <font>
      <sz val="11"/>
      <color indexed="9"/>
      <name val="Calibri"/>
      <family val="2"/>
    </font>
    <font>
      <sz val="11"/>
      <color indexed="17"/>
      <name val="Calibri"/>
      <family val="2"/>
    </font>
    <font>
      <b/>
      <sz val="11"/>
      <color indexed="10"/>
      <name val="Calibri"/>
      <family val="2"/>
    </font>
    <font>
      <b/>
      <sz val="11"/>
      <color indexed="9"/>
      <name val="Calibri"/>
      <family val="2"/>
    </font>
    <font>
      <sz val="11"/>
      <color indexed="10"/>
      <name val="Calibri"/>
      <family val="2"/>
    </font>
    <font>
      <b/>
      <sz val="11"/>
      <color indexed="62"/>
      <name val="Calibri"/>
      <family val="2"/>
    </font>
    <font>
      <sz val="11"/>
      <color indexed="62"/>
      <name val="Calibri"/>
      <family val="2"/>
    </font>
    <font>
      <sz val="11"/>
      <color indexed="20"/>
      <name val="Calibri"/>
      <family val="2"/>
    </font>
    <font>
      <sz val="10"/>
      <name val="MS Sans Serif"/>
      <family val="2"/>
    </font>
    <font>
      <sz val="11"/>
      <color indexed="19"/>
      <name val="Calibri"/>
      <family val="2"/>
    </font>
    <font>
      <sz val="10"/>
      <name val="Courier"/>
      <family val="3"/>
    </font>
    <font>
      <b/>
      <sz val="11"/>
      <color indexed="63"/>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sz val="13"/>
      <name val="Arial"/>
      <family val="2"/>
    </font>
    <font>
      <sz val="10"/>
      <name val="Arial"/>
      <family val="2"/>
    </font>
    <font>
      <b/>
      <sz val="14"/>
      <name val="Arial Black"/>
      <family val="2"/>
    </font>
    <font>
      <b/>
      <sz val="16"/>
      <name val="Arial Black"/>
      <family val="2"/>
    </font>
    <font>
      <b/>
      <sz val="12"/>
      <name val="Arial"/>
      <family val="2"/>
    </font>
    <font>
      <sz val="14"/>
      <name val="Arial"/>
      <family val="2"/>
    </font>
    <font>
      <b/>
      <sz val="10"/>
      <name val="Arial"/>
      <family val="2"/>
    </font>
    <font>
      <b/>
      <i/>
      <sz val="16"/>
      <name val="Arial"/>
      <family val="2"/>
    </font>
    <font>
      <b/>
      <sz val="14"/>
      <name val="Arial"/>
      <family val="2"/>
    </font>
    <font>
      <sz val="8"/>
      <name val="Arial"/>
      <family val="2"/>
    </font>
    <font>
      <b/>
      <sz val="11"/>
      <name val="Arial"/>
      <family val="2"/>
    </font>
    <font>
      <b/>
      <i/>
      <sz val="10"/>
      <color indexed="10"/>
      <name val="Arial"/>
      <family val="2"/>
    </font>
    <font>
      <sz val="11"/>
      <name val="MS Sans Serif"/>
      <family val="2"/>
    </font>
    <font>
      <b/>
      <sz val="10"/>
      <name val="MS Sans Serif"/>
      <family val="2"/>
    </font>
    <font>
      <b/>
      <sz val="9"/>
      <name val="MS Sans Serif"/>
      <family val="2"/>
    </font>
    <font>
      <b/>
      <sz val="8"/>
      <color indexed="81"/>
      <name val="Tahoma"/>
      <family val="2"/>
    </font>
    <font>
      <sz val="8"/>
      <color indexed="81"/>
      <name val="Tahoma"/>
      <family val="2"/>
    </font>
    <font>
      <sz val="10"/>
      <color indexed="9"/>
      <name val="Arial"/>
      <family val="2"/>
    </font>
    <font>
      <sz val="8"/>
      <color indexed="9"/>
      <name val="Arial"/>
      <family val="2"/>
    </font>
    <font>
      <sz val="13"/>
      <color indexed="9"/>
      <name val="Arial"/>
      <family val="2"/>
    </font>
    <font>
      <sz val="9"/>
      <color indexed="81"/>
      <name val="Tahoma"/>
      <family val="2"/>
    </font>
    <font>
      <b/>
      <sz val="9"/>
      <color indexed="81"/>
      <name val="Tahoma"/>
      <family val="2"/>
    </font>
    <font>
      <sz val="9"/>
      <color indexed="8"/>
      <name val="sansserif"/>
    </font>
    <font>
      <sz val="8"/>
      <color theme="0"/>
      <name val="Arial"/>
      <family val="2"/>
    </font>
    <font>
      <sz val="10"/>
      <name val="Courier"/>
      <family val="3"/>
    </font>
  </fonts>
  <fills count="21">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9"/>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47"/>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medium">
        <color indexed="64"/>
      </left>
      <right style="medium">
        <color indexed="64"/>
      </right>
      <top style="medium">
        <color indexed="64"/>
      </top>
      <bottom style="medium">
        <color indexed="64"/>
      </bottom>
      <diagonal/>
    </border>
    <border>
      <left/>
      <right/>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tted">
        <color indexed="64"/>
      </top>
      <bottom style="dotted">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right/>
      <top style="thin">
        <color indexed="64"/>
      </top>
      <bottom/>
      <diagonal/>
    </border>
  </borders>
  <cellStyleXfs count="86">
    <xf numFmtId="37"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6" borderId="0" applyNumberFormat="0" applyBorder="0" applyAlignment="0" applyProtection="0"/>
    <xf numFmtId="0" fontId="4" fillId="11" borderId="1" applyNumberFormat="0" applyAlignment="0" applyProtection="0"/>
    <xf numFmtId="0" fontId="5" fillId="12"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8" fillId="7" borderId="1" applyNumberFormat="0" applyAlignment="0" applyProtection="0"/>
    <xf numFmtId="0" fontId="9" fillId="17" borderId="0" applyNumberFormat="0" applyBorder="0" applyAlignment="0" applyProtection="0"/>
    <xf numFmtId="0" fontId="11" fillId="7" borderId="0" applyNumberFormat="0" applyBorder="0" applyAlignment="0" applyProtection="0"/>
    <xf numFmtId="0" fontId="12" fillId="4" borderId="4" applyNumberFormat="0" applyFont="0" applyAlignment="0" applyProtection="0"/>
    <xf numFmtId="0" fontId="13" fillId="11" borderId="5" applyNumberFormat="0" applyAlignment="0" applyProtection="0"/>
    <xf numFmtId="0" fontId="6"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7" fillId="0" borderId="8" applyNumberFormat="0" applyFill="0" applyAlignment="0" applyProtection="0"/>
    <xf numFmtId="0" fontId="18" fillId="0" borderId="9" applyNumberFormat="0" applyFill="0" applyAlignment="0" applyProtection="0"/>
    <xf numFmtId="37" fontId="12" fillId="0" borderId="0"/>
    <xf numFmtId="37" fontId="43"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6" borderId="0" applyNumberFormat="0" applyBorder="0" applyAlignment="0" applyProtection="0"/>
    <xf numFmtId="0" fontId="4" fillId="11" borderId="1" applyNumberFormat="0" applyAlignment="0" applyProtection="0"/>
    <xf numFmtId="0" fontId="5" fillId="12"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8" fillId="7" borderId="1" applyNumberFormat="0" applyAlignment="0" applyProtection="0"/>
    <xf numFmtId="0" fontId="9" fillId="17" borderId="0" applyNumberFormat="0" applyBorder="0" applyAlignment="0" applyProtection="0"/>
    <xf numFmtId="0" fontId="11" fillId="7" borderId="0" applyNumberFormat="0" applyBorder="0" applyAlignment="0" applyProtection="0"/>
    <xf numFmtId="0" fontId="12" fillId="4" borderId="4" applyNumberFormat="0" applyFont="0" applyAlignment="0" applyProtection="0"/>
    <xf numFmtId="0" fontId="13" fillId="11" borderId="5" applyNumberFormat="0" applyAlignment="0" applyProtection="0"/>
    <xf numFmtId="0" fontId="6"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7" fillId="0" borderId="8" applyNumberFormat="0" applyFill="0" applyAlignment="0" applyProtection="0"/>
    <xf numFmtId="0" fontId="18" fillId="0" borderId="9" applyNumberFormat="0" applyFill="0" applyAlignment="0" applyProtection="0"/>
    <xf numFmtId="37" fontId="12" fillId="0" borderId="0"/>
  </cellStyleXfs>
  <cellXfs count="145">
    <xf numFmtId="37" fontId="0" fillId="0" borderId="0" xfId="0"/>
    <xf numFmtId="165" fontId="19" fillId="0" borderId="0" xfId="0" applyNumberFormat="1" applyFont="1"/>
    <xf numFmtId="165" fontId="19" fillId="0" borderId="10" xfId="0" applyNumberFormat="1" applyFont="1" applyBorder="1" applyAlignment="1">
      <alignment vertical="center"/>
    </xf>
    <xf numFmtId="165" fontId="20" fillId="0" borderId="11" xfId="0" applyNumberFormat="1" applyFont="1" applyBorder="1" applyAlignment="1">
      <alignment vertical="center"/>
    </xf>
    <xf numFmtId="165" fontId="19" fillId="0" borderId="12" xfId="0" applyNumberFormat="1" applyFont="1" applyBorder="1" applyAlignment="1">
      <alignment vertical="center"/>
    </xf>
    <xf numFmtId="165" fontId="19" fillId="0" borderId="11" xfId="0" applyNumberFormat="1" applyFont="1" applyBorder="1" applyAlignment="1">
      <alignment vertical="center"/>
    </xf>
    <xf numFmtId="165" fontId="19" fillId="0" borderId="0" xfId="0" applyNumberFormat="1" applyFont="1" applyProtection="1"/>
    <xf numFmtId="165" fontId="19" fillId="0" borderId="13" xfId="0" applyNumberFormat="1" applyFont="1" applyBorder="1" applyAlignment="1" applyProtection="1">
      <alignment vertical="center"/>
    </xf>
    <xf numFmtId="165" fontId="21" fillId="18" borderId="0" xfId="0" applyNumberFormat="1" applyFont="1" applyFill="1" applyBorder="1" applyAlignment="1" applyProtection="1">
      <alignment horizontal="centerContinuous" vertical="center"/>
    </xf>
    <xf numFmtId="165" fontId="19" fillId="18" borderId="0" xfId="0" applyNumberFormat="1" applyFont="1" applyFill="1" applyAlignment="1">
      <alignment horizontal="centerContinuous" vertical="center"/>
    </xf>
    <xf numFmtId="165" fontId="19" fillId="0" borderId="14" xfId="0" applyNumberFormat="1" applyFont="1" applyBorder="1" applyAlignment="1" applyProtection="1">
      <alignment vertical="center"/>
    </xf>
    <xf numFmtId="165" fontId="22" fillId="18" borderId="0" xfId="0" applyNumberFormat="1" applyFont="1" applyFill="1" applyBorder="1" applyAlignment="1" applyProtection="1">
      <alignment horizontal="centerContinuous" vertical="center"/>
    </xf>
    <xf numFmtId="165" fontId="19" fillId="0" borderId="14" xfId="0" applyNumberFormat="1" applyFont="1" applyBorder="1" applyAlignment="1">
      <alignment vertical="center"/>
    </xf>
    <xf numFmtId="165" fontId="23" fillId="18" borderId="0" xfId="0" applyNumberFormat="1" applyFont="1" applyFill="1" applyBorder="1" applyAlignment="1" applyProtection="1">
      <alignment horizontal="centerContinuous" vertical="center"/>
    </xf>
    <xf numFmtId="165" fontId="24" fillId="18" borderId="0" xfId="0" applyNumberFormat="1" applyFont="1" applyFill="1" applyBorder="1" applyAlignment="1" applyProtection="1">
      <alignment horizontal="centerContinuous" vertical="center"/>
    </xf>
    <xf numFmtId="165" fontId="23" fillId="0" borderId="0" xfId="0" applyNumberFormat="1" applyFont="1" applyFill="1" applyBorder="1" applyAlignment="1" applyProtection="1">
      <alignment vertical="center"/>
    </xf>
    <xf numFmtId="165" fontId="23" fillId="0" borderId="0" xfId="0" applyNumberFormat="1" applyFont="1" applyFill="1" applyBorder="1" applyAlignment="1" applyProtection="1">
      <alignment horizontal="centerContinuous" vertical="center"/>
    </xf>
    <xf numFmtId="165" fontId="24" fillId="0" borderId="0" xfId="0" applyNumberFormat="1" applyFont="1" applyFill="1" applyBorder="1" applyAlignment="1" applyProtection="1">
      <alignment horizontal="centerContinuous" vertical="center"/>
    </xf>
    <xf numFmtId="165" fontId="25" fillId="0" borderId="0" xfId="0" applyNumberFormat="1" applyFont="1" applyFill="1" applyBorder="1" applyAlignment="1" applyProtection="1">
      <alignment horizontal="centerContinuous" vertical="center"/>
    </xf>
    <xf numFmtId="165" fontId="25" fillId="0" borderId="0" xfId="0" applyNumberFormat="1" applyFont="1" applyFill="1" applyBorder="1" applyAlignment="1" applyProtection="1">
      <alignment vertical="center"/>
    </xf>
    <xf numFmtId="165" fontId="24" fillId="0" borderId="0" xfId="0" applyNumberFormat="1" applyFont="1" applyBorder="1" applyAlignment="1" applyProtection="1">
      <alignment vertical="center"/>
    </xf>
    <xf numFmtId="165" fontId="25" fillId="0" borderId="0" xfId="0" applyNumberFormat="1" applyFont="1" applyBorder="1" applyAlignment="1" applyProtection="1">
      <alignment horizontal="centerContinuous" vertical="center"/>
    </xf>
    <xf numFmtId="165" fontId="19" fillId="0" borderId="0" xfId="0" applyNumberFormat="1" applyFont="1" applyAlignment="1">
      <alignment horizontal="centerContinuous" vertical="center"/>
    </xf>
    <xf numFmtId="37" fontId="26" fillId="0" borderId="0" xfId="0" applyFont="1" applyBorder="1" applyAlignment="1">
      <alignment vertical="center"/>
    </xf>
    <xf numFmtId="37" fontId="19" fillId="0" borderId="0" xfId="0" applyFont="1"/>
    <xf numFmtId="165" fontId="20" fillId="0" borderId="0" xfId="0" applyNumberFormat="1" applyFont="1" applyFill="1" applyBorder="1" applyAlignment="1" applyProtection="1">
      <alignment vertical="center"/>
    </xf>
    <xf numFmtId="37" fontId="20" fillId="0" borderId="0" xfId="0" applyFont="1" applyBorder="1" applyAlignment="1">
      <alignment vertical="center"/>
    </xf>
    <xf numFmtId="17" fontId="27" fillId="0" borderId="0" xfId="0" applyNumberFormat="1" applyFont="1" applyBorder="1" applyAlignment="1">
      <alignment horizontal="center" vertical="center"/>
    </xf>
    <xf numFmtId="165" fontId="19" fillId="0" borderId="0" xfId="0" applyNumberFormat="1" applyFont="1" applyAlignment="1">
      <alignment vertical="center"/>
    </xf>
    <xf numFmtId="165" fontId="25" fillId="0" borderId="0" xfId="0" applyNumberFormat="1" applyFont="1" applyFill="1" applyBorder="1" applyAlignment="1" applyProtection="1">
      <alignment vertical="center"/>
      <protection locked="0"/>
    </xf>
    <xf numFmtId="165" fontId="19" fillId="0" borderId="0" xfId="0" applyNumberFormat="1" applyFont="1" applyBorder="1" applyAlignment="1">
      <alignment vertical="center"/>
    </xf>
    <xf numFmtId="165" fontId="20" fillId="0" borderId="0" xfId="0" applyNumberFormat="1" applyFont="1" applyBorder="1" applyAlignment="1" applyProtection="1">
      <alignment horizontal="left" vertical="center"/>
    </xf>
    <xf numFmtId="165" fontId="28" fillId="0" borderId="13" xfId="0" applyNumberFormat="1" applyFont="1" applyBorder="1" applyAlignment="1" applyProtection="1">
      <alignment vertical="center"/>
    </xf>
    <xf numFmtId="165" fontId="28" fillId="0" borderId="0" xfId="0" applyNumberFormat="1" applyFont="1" applyFill="1" applyBorder="1" applyAlignment="1" applyProtection="1">
      <alignment vertical="center"/>
    </xf>
    <xf numFmtId="37" fontId="29" fillId="0" borderId="0" xfId="0" applyFont="1" applyBorder="1" applyAlignment="1">
      <alignment vertical="center"/>
    </xf>
    <xf numFmtId="165" fontId="29" fillId="0" borderId="0" xfId="0" applyNumberFormat="1" applyFont="1" applyBorder="1" applyAlignment="1" applyProtection="1">
      <alignment horizontal="left" vertical="center"/>
    </xf>
    <xf numFmtId="165" fontId="24" fillId="0" borderId="0" xfId="0" applyNumberFormat="1" applyFont="1" applyFill="1" applyBorder="1" applyAlignment="1" applyProtection="1">
      <alignment vertical="center"/>
    </xf>
    <xf numFmtId="165" fontId="20" fillId="0" borderId="0" xfId="0" applyNumberFormat="1" applyFont="1" applyBorder="1" applyAlignment="1">
      <alignment vertical="center"/>
    </xf>
    <xf numFmtId="165" fontId="20" fillId="0" borderId="0" xfId="0" applyNumberFormat="1" applyFont="1" applyBorder="1" applyAlignment="1" applyProtection="1">
      <alignment vertical="center"/>
    </xf>
    <xf numFmtId="165" fontId="20" fillId="0" borderId="0" xfId="0" applyNumberFormat="1" applyFont="1" applyFill="1" applyBorder="1" applyAlignment="1" applyProtection="1">
      <alignment horizontal="right" vertical="center"/>
    </xf>
    <xf numFmtId="165" fontId="10" fillId="0" borderId="0" xfId="0" applyNumberFormat="1" applyFont="1" applyBorder="1" applyAlignment="1" applyProtection="1">
      <alignment vertical="center"/>
    </xf>
    <xf numFmtId="165" fontId="20" fillId="0" borderId="0" xfId="0" applyNumberFormat="1" applyFont="1" applyFill="1"/>
    <xf numFmtId="165" fontId="20" fillId="0" borderId="0" xfId="0" applyNumberFormat="1" applyFont="1" applyFill="1" applyBorder="1" applyAlignment="1" applyProtection="1">
      <alignment horizontal="left" vertical="center"/>
    </xf>
    <xf numFmtId="165" fontId="20" fillId="0" borderId="0" xfId="0" applyNumberFormat="1" applyFont="1" applyFill="1" applyBorder="1" applyAlignment="1">
      <alignment vertical="center"/>
    </xf>
    <xf numFmtId="165" fontId="20" fillId="0" borderId="0" xfId="0" applyNumberFormat="1" applyFont="1"/>
    <xf numFmtId="165" fontId="20" fillId="0" borderId="0" xfId="0" applyNumberFormat="1" applyFont="1" applyFill="1" applyBorder="1"/>
    <xf numFmtId="165" fontId="25" fillId="0" borderId="0" xfId="0" applyNumberFormat="1" applyFont="1" applyFill="1" applyBorder="1" applyAlignment="1" applyProtection="1">
      <alignment horizontal="right" vertical="center"/>
    </xf>
    <xf numFmtId="165" fontId="25" fillId="0" borderId="15" xfId="0" applyNumberFormat="1" applyFont="1" applyFill="1" applyBorder="1" applyAlignment="1" applyProtection="1">
      <alignment vertical="center"/>
    </xf>
    <xf numFmtId="165" fontId="19" fillId="0" borderId="13" xfId="0" applyNumberFormat="1" applyFont="1" applyBorder="1"/>
    <xf numFmtId="165" fontId="19" fillId="0" borderId="0" xfId="0" applyNumberFormat="1" applyFont="1" applyFill="1"/>
    <xf numFmtId="37" fontId="25" fillId="0" borderId="0" xfId="0" applyFont="1" applyBorder="1" applyAlignment="1">
      <alignment vertical="center"/>
    </xf>
    <xf numFmtId="165" fontId="19" fillId="0" borderId="14" xfId="0" applyNumberFormat="1" applyFont="1" applyBorder="1"/>
    <xf numFmtId="165" fontId="30" fillId="0" borderId="0" xfId="0" applyNumberFormat="1" applyFont="1" applyFill="1" applyBorder="1" applyAlignment="1" applyProtection="1">
      <alignment vertical="center"/>
    </xf>
    <xf numFmtId="165" fontId="19" fillId="0" borderId="0" xfId="0" applyNumberFormat="1" applyFont="1" applyBorder="1"/>
    <xf numFmtId="37" fontId="20" fillId="0" borderId="0" xfId="0" applyFont="1" applyFill="1" applyBorder="1" applyAlignment="1">
      <alignment vertical="center"/>
    </xf>
    <xf numFmtId="165" fontId="20" fillId="0" borderId="0" xfId="0" applyNumberFormat="1" applyFont="1" applyAlignment="1">
      <alignment horizontal="right"/>
    </xf>
    <xf numFmtId="165" fontId="25" fillId="0" borderId="0" xfId="0" applyNumberFormat="1" applyFont="1" applyAlignment="1">
      <alignment vertical="center"/>
    </xf>
    <xf numFmtId="165" fontId="19" fillId="0" borderId="0" xfId="0" applyNumberFormat="1" applyFont="1" applyAlignment="1" applyProtection="1">
      <alignment horizontal="left"/>
    </xf>
    <xf numFmtId="165" fontId="19" fillId="0" borderId="0" xfId="0" applyNumberFormat="1" applyFont="1" applyProtection="1">
      <protection locked="0"/>
    </xf>
    <xf numFmtId="165" fontId="25" fillId="18" borderId="17" xfId="0" applyNumberFormat="1" applyFont="1" applyFill="1" applyBorder="1" applyAlignment="1" applyProtection="1">
      <alignment horizontal="right" vertical="center"/>
    </xf>
    <xf numFmtId="165" fontId="25" fillId="18" borderId="18" xfId="0" applyNumberFormat="1" applyFont="1" applyFill="1" applyBorder="1" applyAlignment="1" applyProtection="1">
      <alignment vertical="center"/>
    </xf>
    <xf numFmtId="165" fontId="20" fillId="0" borderId="0" xfId="0" applyNumberFormat="1" applyFont="1" applyFill="1" applyBorder="1" applyAlignment="1" applyProtection="1">
      <alignment vertical="center"/>
      <protection locked="0"/>
    </xf>
    <xf numFmtId="165" fontId="31" fillId="0" borderId="0" xfId="0" applyNumberFormat="1" applyFont="1" applyBorder="1" applyAlignment="1" applyProtection="1">
      <alignment vertical="center"/>
    </xf>
    <xf numFmtId="165" fontId="29" fillId="0" borderId="0" xfId="0" applyNumberFormat="1" applyFont="1" applyBorder="1" applyAlignment="1" applyProtection="1">
      <alignment horizontal="center" vertical="center"/>
    </xf>
    <xf numFmtId="165" fontId="29" fillId="0" borderId="0" xfId="0" applyNumberFormat="1" applyFont="1" applyBorder="1" applyAlignment="1" applyProtection="1">
      <alignment vertical="center"/>
    </xf>
    <xf numFmtId="165" fontId="24" fillId="0" borderId="14" xfId="0" applyNumberFormat="1" applyFont="1" applyBorder="1" applyAlignment="1">
      <alignment vertical="center"/>
    </xf>
    <xf numFmtId="37" fontId="33" fillId="0" borderId="0" xfId="0" applyFont="1" applyBorder="1" applyAlignment="1"/>
    <xf numFmtId="37" fontId="32" fillId="0" borderId="0" xfId="0" applyFont="1" applyFill="1" applyBorder="1" applyAlignment="1">
      <alignment horizontal="center"/>
    </xf>
    <xf numFmtId="165" fontId="19" fillId="0" borderId="13" xfId="0" applyNumberFormat="1" applyFont="1" applyBorder="1" applyAlignment="1">
      <alignment vertical="center"/>
    </xf>
    <xf numFmtId="165" fontId="20" fillId="0" borderId="0" xfId="0" applyNumberFormat="1" applyFont="1" applyFill="1" applyBorder="1" applyAlignment="1" applyProtection="1">
      <alignment horizontal="centerContinuous" vertical="center"/>
    </xf>
    <xf numFmtId="165" fontId="25" fillId="0" borderId="0" xfId="0" applyNumberFormat="1" applyFont="1" applyFill="1" applyBorder="1" applyAlignment="1">
      <alignment vertical="center"/>
    </xf>
    <xf numFmtId="165" fontId="19" fillId="0" borderId="13" xfId="0" applyNumberFormat="1" applyFont="1" applyBorder="1" applyAlignment="1" applyProtection="1">
      <alignment vertical="center"/>
      <protection locked="0"/>
    </xf>
    <xf numFmtId="165" fontId="20" fillId="0" borderId="19" xfId="0" applyNumberFormat="1" applyFont="1" applyFill="1" applyBorder="1" applyAlignment="1" applyProtection="1">
      <alignment vertical="center"/>
      <protection locked="0"/>
    </xf>
    <xf numFmtId="165" fontId="20" fillId="0" borderId="19" xfId="0" applyNumberFormat="1" applyFont="1" applyFill="1" applyBorder="1" applyAlignment="1" applyProtection="1">
      <alignment vertical="center"/>
    </xf>
    <xf numFmtId="37" fontId="20" fillId="0" borderId="19" xfId="0" applyFont="1" applyFill="1" applyBorder="1" applyAlignment="1">
      <alignment vertical="center"/>
    </xf>
    <xf numFmtId="37" fontId="19" fillId="0" borderId="13" xfId="0" applyFont="1" applyBorder="1" applyAlignment="1">
      <alignment vertical="center"/>
    </xf>
    <xf numFmtId="49" fontId="10" fillId="0" borderId="0" xfId="0" applyNumberFormat="1" applyFont="1" applyBorder="1"/>
    <xf numFmtId="165" fontId="20" fillId="0" borderId="0" xfId="0" applyNumberFormat="1" applyFont="1" applyBorder="1" applyAlignment="1" applyProtection="1">
      <alignment vertical="center"/>
      <protection locked="0"/>
    </xf>
    <xf numFmtId="165" fontId="19" fillId="0" borderId="20" xfId="0" applyNumberFormat="1" applyFont="1" applyBorder="1" applyAlignment="1" applyProtection="1">
      <alignment vertical="center"/>
    </xf>
    <xf numFmtId="165" fontId="19" fillId="0" borderId="21" xfId="0" applyNumberFormat="1" applyFont="1" applyBorder="1" applyAlignment="1">
      <alignment vertical="center"/>
    </xf>
    <xf numFmtId="165" fontId="19" fillId="0" borderId="21" xfId="0" applyNumberFormat="1" applyFont="1" applyBorder="1" applyAlignment="1" applyProtection="1">
      <alignment vertical="center"/>
    </xf>
    <xf numFmtId="165" fontId="19" fillId="0" borderId="22" xfId="0" applyNumberFormat="1" applyFont="1" applyBorder="1" applyAlignment="1">
      <alignment vertical="center"/>
    </xf>
    <xf numFmtId="37" fontId="19" fillId="0" borderId="14" xfId="0" applyFont="1" applyBorder="1" applyAlignment="1">
      <alignment vertical="center"/>
    </xf>
    <xf numFmtId="165" fontId="19" fillId="0" borderId="20" xfId="0" applyNumberFormat="1" applyFont="1" applyBorder="1" applyAlignment="1" applyProtection="1">
      <alignment vertical="center"/>
      <protection locked="0"/>
    </xf>
    <xf numFmtId="165" fontId="20" fillId="0" borderId="21" xfId="0" applyNumberFormat="1" applyFont="1" applyBorder="1" applyAlignment="1" applyProtection="1">
      <alignment vertical="center"/>
      <protection locked="0"/>
    </xf>
    <xf numFmtId="165" fontId="20" fillId="0" borderId="21" xfId="0" applyNumberFormat="1" applyFont="1" applyBorder="1" applyAlignment="1" applyProtection="1">
      <alignment vertical="center"/>
    </xf>
    <xf numFmtId="165" fontId="19" fillId="0" borderId="22" xfId="0" applyNumberFormat="1" applyFont="1" applyBorder="1" applyAlignment="1" applyProtection="1">
      <alignment vertical="center"/>
    </xf>
    <xf numFmtId="165" fontId="10" fillId="0" borderId="0" xfId="0" applyNumberFormat="1" applyFont="1" applyFill="1" applyBorder="1" applyAlignment="1" applyProtection="1">
      <alignment vertical="center"/>
    </xf>
    <xf numFmtId="165" fontId="31" fillId="0" borderId="0" xfId="0" applyNumberFormat="1" applyFont="1" applyFill="1" applyBorder="1" applyAlignment="1" applyProtection="1">
      <alignment vertical="center"/>
    </xf>
    <xf numFmtId="165" fontId="19" fillId="0" borderId="0" xfId="0" applyNumberFormat="1" applyFont="1" applyFill="1" applyAlignment="1">
      <alignment vertical="center"/>
    </xf>
    <xf numFmtId="165" fontId="20" fillId="0" borderId="0" xfId="0" applyNumberFormat="1" applyFont="1" applyFill="1" applyBorder="1" applyAlignment="1" applyProtection="1">
      <alignment horizontal="center" vertical="center"/>
    </xf>
    <xf numFmtId="37" fontId="10" fillId="0" borderId="0" xfId="0" applyFont="1" applyBorder="1"/>
    <xf numFmtId="37" fontId="27" fillId="0" borderId="0" xfId="0" applyFont="1" applyFill="1" applyBorder="1" applyAlignment="1">
      <alignment horizontal="centerContinuous" vertical="center"/>
    </xf>
    <xf numFmtId="165" fontId="10" fillId="0" borderId="0" xfId="0" applyNumberFormat="1" applyFont="1" applyFill="1" applyBorder="1" applyAlignment="1" applyProtection="1">
      <alignment horizontal="left" vertical="center"/>
    </xf>
    <xf numFmtId="165" fontId="20" fillId="0" borderId="0" xfId="0" applyNumberFormat="1" applyFont="1" applyFill="1" applyAlignment="1">
      <alignment vertical="center"/>
    </xf>
    <xf numFmtId="165" fontId="19" fillId="0" borderId="0" xfId="0" applyNumberFormat="1" applyFont="1" applyFill="1" applyBorder="1"/>
    <xf numFmtId="39" fontId="20" fillId="0" borderId="0" xfId="0" applyNumberFormat="1" applyFont="1" applyFill="1" applyBorder="1" applyAlignment="1" applyProtection="1">
      <alignment horizontal="left" vertical="center"/>
    </xf>
    <xf numFmtId="165" fontId="36" fillId="0" borderId="0" xfId="0" applyNumberFormat="1" applyFont="1" applyFill="1" applyBorder="1" applyAlignment="1" applyProtection="1">
      <alignment vertical="center"/>
    </xf>
    <xf numFmtId="165" fontId="37" fillId="0" borderId="13" xfId="0" applyNumberFormat="1" applyFont="1" applyFill="1" applyBorder="1" applyAlignment="1" applyProtection="1">
      <alignment vertical="center"/>
    </xf>
    <xf numFmtId="165" fontId="38" fillId="0" borderId="13" xfId="0" applyNumberFormat="1" applyFont="1" applyFill="1" applyBorder="1" applyAlignment="1" applyProtection="1">
      <alignment vertical="center"/>
    </xf>
    <xf numFmtId="165" fontId="38" fillId="0" borderId="13" xfId="0" applyNumberFormat="1" applyFont="1" applyBorder="1" applyAlignment="1" applyProtection="1">
      <alignment vertical="center"/>
    </xf>
    <xf numFmtId="165" fontId="20" fillId="0" borderId="0" xfId="42" applyNumberFormat="1" applyFont="1" applyFill="1" applyBorder="1" applyAlignment="1" applyProtection="1">
      <alignment vertical="center"/>
    </xf>
    <xf numFmtId="165" fontId="29" fillId="0" borderId="0" xfId="0" applyNumberFormat="1" applyFont="1" applyFill="1" applyBorder="1" applyAlignment="1" applyProtection="1">
      <alignment horizontal="center" vertical="center"/>
    </xf>
    <xf numFmtId="165" fontId="29" fillId="0" borderId="0" xfId="42" applyNumberFormat="1" applyFont="1" applyFill="1" applyBorder="1" applyAlignment="1" applyProtection="1">
      <alignment vertical="center"/>
    </xf>
    <xf numFmtId="165" fontId="29" fillId="0" borderId="0" xfId="0" applyNumberFormat="1" applyFont="1" applyFill="1" applyBorder="1" applyAlignment="1" applyProtection="1">
      <alignment vertical="center"/>
    </xf>
    <xf numFmtId="165" fontId="29" fillId="0" borderId="0" xfId="0" applyNumberFormat="1" applyFont="1" applyFill="1" applyBorder="1" applyAlignment="1" applyProtection="1">
      <alignment horizontal="left" vertical="center"/>
    </xf>
    <xf numFmtId="164" fontId="20" fillId="0" borderId="0" xfId="42" applyNumberFormat="1" applyFont="1" applyFill="1" applyBorder="1" applyAlignment="1" applyProtection="1">
      <alignment horizontal="right" vertical="center"/>
    </xf>
    <xf numFmtId="4" fontId="20" fillId="0" borderId="0" xfId="0" applyNumberFormat="1" applyFont="1" applyFill="1" applyBorder="1" applyAlignment="1" applyProtection="1">
      <alignment horizontal="center" vertical="center"/>
    </xf>
    <xf numFmtId="37" fontId="0" fillId="0" borderId="0" xfId="0" applyFill="1"/>
    <xf numFmtId="165" fontId="19" fillId="0" borderId="11" xfId="0" applyNumberFormat="1" applyFont="1" applyFill="1" applyBorder="1" applyAlignment="1">
      <alignment vertical="center"/>
    </xf>
    <xf numFmtId="37" fontId="20" fillId="0" borderId="23" xfId="0" applyFont="1" applyFill="1" applyBorder="1" applyAlignment="1">
      <alignment horizontal="center" vertical="center"/>
    </xf>
    <xf numFmtId="37" fontId="20" fillId="0" borderId="23" xfId="0" applyFont="1" applyFill="1" applyBorder="1" applyAlignment="1">
      <alignment vertical="center"/>
    </xf>
    <xf numFmtId="165" fontId="20" fillId="0" borderId="0" xfId="0" applyNumberFormat="1" applyFont="1" applyFill="1" applyAlignment="1">
      <alignment horizontal="center" vertical="center"/>
    </xf>
    <xf numFmtId="165" fontId="20" fillId="0" borderId="23" xfId="42" applyNumberFormat="1" applyFont="1" applyFill="1" applyBorder="1" applyAlignment="1" applyProtection="1">
      <alignment horizontal="center" vertical="center"/>
    </xf>
    <xf numFmtId="165" fontId="20" fillId="0" borderId="23" xfId="0" applyNumberFormat="1" applyFont="1" applyFill="1" applyBorder="1" applyAlignment="1" applyProtection="1">
      <alignment horizontal="center" vertical="center"/>
    </xf>
    <xf numFmtId="166" fontId="20" fillId="0" borderId="23" xfId="0" applyNumberFormat="1" applyFont="1" applyFill="1" applyBorder="1" applyAlignment="1" applyProtection="1">
      <alignment horizontal="center" vertical="center"/>
    </xf>
    <xf numFmtId="165" fontId="20" fillId="0" borderId="23" xfId="0" applyNumberFormat="1" applyFont="1" applyFill="1" applyBorder="1" applyAlignment="1">
      <alignment horizontal="center" vertical="center"/>
    </xf>
    <xf numFmtId="165" fontId="20" fillId="0" borderId="23" xfId="42" applyNumberFormat="1" applyFont="1" applyFill="1" applyBorder="1" applyAlignment="1" applyProtection="1">
      <alignment vertical="center"/>
    </xf>
    <xf numFmtId="166" fontId="25" fillId="0" borderId="0" xfId="0" applyNumberFormat="1" applyFont="1" applyFill="1" applyBorder="1" applyAlignment="1" applyProtection="1">
      <alignment horizontal="centerContinuous" vertical="center"/>
    </xf>
    <xf numFmtId="39" fontId="20" fillId="0" borderId="0" xfId="42" applyNumberFormat="1" applyFont="1" applyFill="1" applyBorder="1" applyAlignment="1" applyProtection="1">
      <alignment horizontal="left" vertical="center"/>
    </xf>
    <xf numFmtId="37" fontId="20" fillId="0" borderId="0" xfId="0" applyFont="1" applyFill="1" applyBorder="1" applyAlignment="1">
      <alignment horizontal="center" vertical="center"/>
    </xf>
    <xf numFmtId="0" fontId="10" fillId="0" borderId="19" xfId="0" applyNumberFormat="1" applyFont="1" applyBorder="1"/>
    <xf numFmtId="3" fontId="25" fillId="19" borderId="0" xfId="0" applyNumberFormat="1" applyFont="1" applyFill="1" applyBorder="1"/>
    <xf numFmtId="37" fontId="0" fillId="0" borderId="0" xfId="0" applyBorder="1"/>
    <xf numFmtId="0" fontId="41" fillId="0" borderId="0" xfId="0" applyNumberFormat="1" applyFont="1" applyBorder="1" applyAlignment="1">
      <alignment vertical="center" wrapText="1"/>
    </xf>
    <xf numFmtId="165" fontId="27" fillId="0" borderId="0" xfId="0" applyNumberFormat="1" applyFont="1" applyFill="1" applyBorder="1" applyAlignment="1" applyProtection="1">
      <alignment horizontal="right" vertical="center"/>
      <protection locked="0"/>
    </xf>
    <xf numFmtId="165" fontId="27" fillId="0" borderId="0" xfId="0" quotePrefix="1" applyNumberFormat="1" applyFont="1" applyFill="1" applyBorder="1" applyAlignment="1" applyProtection="1">
      <alignment horizontal="left" vertical="center"/>
      <protection locked="0"/>
    </xf>
    <xf numFmtId="165" fontId="20" fillId="0" borderId="16" xfId="0" applyNumberFormat="1" applyFont="1" applyFill="1" applyBorder="1" applyAlignment="1" applyProtection="1">
      <alignment vertical="center"/>
    </xf>
    <xf numFmtId="165" fontId="25" fillId="0" borderId="0" xfId="0" applyNumberFormat="1" applyFont="1" applyFill="1" applyBorder="1" applyAlignment="1" applyProtection="1">
      <alignment horizontal="center" vertical="center"/>
    </xf>
    <xf numFmtId="165" fontId="25" fillId="0" borderId="0" xfId="42" applyNumberFormat="1" applyFont="1" applyFill="1" applyBorder="1" applyAlignment="1" applyProtection="1">
      <alignment vertical="center"/>
    </xf>
    <xf numFmtId="165" fontId="20" fillId="0" borderId="16" xfId="42" applyNumberFormat="1" applyFont="1" applyFill="1" applyBorder="1" applyAlignment="1" applyProtection="1">
      <alignment vertical="center"/>
    </xf>
    <xf numFmtId="165" fontId="42" fillId="0" borderId="13" xfId="0" applyNumberFormat="1" applyFont="1" applyFill="1" applyBorder="1" applyAlignment="1" applyProtection="1">
      <alignment vertical="center"/>
    </xf>
    <xf numFmtId="165" fontId="42" fillId="0" borderId="0" xfId="0" applyNumberFormat="1" applyFont="1" applyFill="1" applyBorder="1" applyAlignment="1" applyProtection="1">
      <alignment vertical="center"/>
    </xf>
    <xf numFmtId="165" fontId="20" fillId="0" borderId="0" xfId="43" applyNumberFormat="1" applyFont="1" applyFill="1" applyBorder="1" applyAlignment="1" applyProtection="1">
      <alignment horizontal="right" vertical="center"/>
    </xf>
    <xf numFmtId="165" fontId="20" fillId="0" borderId="0" xfId="85" applyNumberFormat="1" applyFont="1" applyFill="1" applyBorder="1" applyAlignment="1" applyProtection="1">
      <alignment horizontal="right" vertical="center"/>
    </xf>
    <xf numFmtId="37" fontId="20" fillId="20" borderId="0" xfId="0" applyFont="1" applyFill="1" applyAlignment="1">
      <alignment horizontal="center" vertical="center"/>
    </xf>
    <xf numFmtId="37" fontId="0" fillId="19" borderId="0" xfId="0" applyFill="1"/>
    <xf numFmtId="3" fontId="0" fillId="19" borderId="0" xfId="0" applyNumberFormat="1" applyFill="1"/>
    <xf numFmtId="165" fontId="20" fillId="19" borderId="0" xfId="85" applyNumberFormat="1" applyFont="1" applyFill="1" applyBorder="1" applyAlignment="1" applyProtection="1">
      <alignment horizontal="right" vertical="center"/>
    </xf>
    <xf numFmtId="0" fontId="32" fillId="0" borderId="24" xfId="0" applyNumberFormat="1" applyFont="1" applyBorder="1" applyAlignment="1">
      <alignment horizontal="center"/>
    </xf>
    <xf numFmtId="0" fontId="25" fillId="0" borderId="0" xfId="0" applyNumberFormat="1" applyFont="1" applyAlignment="1">
      <alignment horizontal="center"/>
    </xf>
    <xf numFmtId="37" fontId="26" fillId="0" borderId="0" xfId="0" applyFont="1" applyFill="1" applyBorder="1" applyAlignment="1">
      <alignment horizontal="left" vertical="center"/>
    </xf>
    <xf numFmtId="167" fontId="27" fillId="0" borderId="0" xfId="0" applyNumberFormat="1" applyFont="1" applyBorder="1" applyAlignment="1">
      <alignment horizontal="center"/>
    </xf>
    <xf numFmtId="37" fontId="20" fillId="0" borderId="0" xfId="0" applyFont="1" applyBorder="1" applyAlignment="1">
      <alignment horizontal="left" vertical="center"/>
    </xf>
    <xf numFmtId="37" fontId="0" fillId="0" borderId="23" xfId="0" applyBorder="1" applyAlignment="1">
      <alignment horizontal="center"/>
    </xf>
  </cellXfs>
  <cellStyles count="86">
    <cellStyle name="20% - Énfasis1" xfId="1" builtinId="30" customBuiltin="1"/>
    <cellStyle name="20% - Énfasis1 2" xfId="44"/>
    <cellStyle name="20% - Énfasis2" xfId="2" builtinId="34" customBuiltin="1"/>
    <cellStyle name="20% - Énfasis2 2" xfId="45"/>
    <cellStyle name="20% - Énfasis3" xfId="3" builtinId="38" customBuiltin="1"/>
    <cellStyle name="20% - Énfasis3 2" xfId="46"/>
    <cellStyle name="20% - Énfasis4" xfId="4" builtinId="42" customBuiltin="1"/>
    <cellStyle name="20% - Énfasis4 2" xfId="47"/>
    <cellStyle name="20% - Énfasis5" xfId="5" builtinId="46" customBuiltin="1"/>
    <cellStyle name="20% - Énfasis5 2" xfId="48"/>
    <cellStyle name="20% - Énfasis6" xfId="6" builtinId="50" customBuiltin="1"/>
    <cellStyle name="20% - Énfasis6 2" xfId="49"/>
    <cellStyle name="40% - Énfasis1" xfId="7" builtinId="31" customBuiltin="1"/>
    <cellStyle name="40% - Énfasis1 2" xfId="50"/>
    <cellStyle name="40% - Énfasis2" xfId="8" builtinId="35" customBuiltin="1"/>
    <cellStyle name="40% - Énfasis2 2" xfId="51"/>
    <cellStyle name="40% - Énfasis3" xfId="9" builtinId="39" customBuiltin="1"/>
    <cellStyle name="40% - Énfasis3 2" xfId="52"/>
    <cellStyle name="40% - Énfasis4" xfId="10" builtinId="43" customBuiltin="1"/>
    <cellStyle name="40% - Énfasis4 2" xfId="53"/>
    <cellStyle name="40% - Énfasis5" xfId="11" builtinId="47" customBuiltin="1"/>
    <cellStyle name="40% - Énfasis5 2" xfId="54"/>
    <cellStyle name="40% - Énfasis6" xfId="12" builtinId="51" customBuiltin="1"/>
    <cellStyle name="40% - Énfasis6 2" xfId="55"/>
    <cellStyle name="60% - Énfasis1" xfId="13" builtinId="32" customBuiltin="1"/>
    <cellStyle name="60% - Énfasis1 2" xfId="56"/>
    <cellStyle name="60% - Énfasis2" xfId="14" builtinId="36" customBuiltin="1"/>
    <cellStyle name="60% - Énfasis2 2" xfId="57"/>
    <cellStyle name="60% - Énfasis3" xfId="15" builtinId="40" customBuiltin="1"/>
    <cellStyle name="60% - Énfasis3 2" xfId="58"/>
    <cellStyle name="60% - Énfasis4" xfId="16" builtinId="44" customBuiltin="1"/>
    <cellStyle name="60% - Énfasis4 2" xfId="59"/>
    <cellStyle name="60% - Énfasis5" xfId="17" builtinId="48" customBuiltin="1"/>
    <cellStyle name="60% - Énfasis5 2" xfId="60"/>
    <cellStyle name="60% - Énfasis6" xfId="18" builtinId="52" customBuiltin="1"/>
    <cellStyle name="60% - Énfasis6 2" xfId="61"/>
    <cellStyle name="Buena" xfId="19" builtinId="26" customBuiltin="1"/>
    <cellStyle name="Buena 2" xfId="62"/>
    <cellStyle name="Cálculo" xfId="20" builtinId="22" customBuiltin="1"/>
    <cellStyle name="Cálculo 2" xfId="63"/>
    <cellStyle name="Celda de comprobación" xfId="21" builtinId="23" customBuiltin="1"/>
    <cellStyle name="Celda de comprobación 2" xfId="64"/>
    <cellStyle name="Celda vinculada" xfId="22" builtinId="24" customBuiltin="1"/>
    <cellStyle name="Celda vinculada 2" xfId="65"/>
    <cellStyle name="Encabezado 4" xfId="23" builtinId="19" customBuiltin="1"/>
    <cellStyle name="Encabezado 4 2" xfId="66"/>
    <cellStyle name="Énfasis1" xfId="24" builtinId="29" customBuiltin="1"/>
    <cellStyle name="Énfasis1 2" xfId="67"/>
    <cellStyle name="Énfasis2" xfId="25" builtinId="33" customBuiltin="1"/>
    <cellStyle name="Énfasis2 2" xfId="68"/>
    <cellStyle name="Énfasis3" xfId="26" builtinId="37" customBuiltin="1"/>
    <cellStyle name="Énfasis3 2" xfId="69"/>
    <cellStyle name="Énfasis4" xfId="27" builtinId="41" customBuiltin="1"/>
    <cellStyle name="Énfasis4 2" xfId="70"/>
    <cellStyle name="Énfasis5" xfId="28" builtinId="45" customBuiltin="1"/>
    <cellStyle name="Énfasis5 2" xfId="71"/>
    <cellStyle name="Énfasis6" xfId="29" builtinId="49" customBuiltin="1"/>
    <cellStyle name="Énfasis6 2" xfId="72"/>
    <cellStyle name="Entrada" xfId="30" builtinId="20" customBuiltin="1"/>
    <cellStyle name="Entrada 2" xfId="73"/>
    <cellStyle name="Incorrecto" xfId="31" builtinId="27" customBuiltin="1"/>
    <cellStyle name="Incorrecto 2" xfId="74"/>
    <cellStyle name="Neutral" xfId="32" builtinId="28" customBuiltin="1"/>
    <cellStyle name="Neutral 2" xfId="75"/>
    <cellStyle name="Normal" xfId="0" builtinId="0"/>
    <cellStyle name="Normal 2" xfId="42"/>
    <cellStyle name="Normal 2 2" xfId="43"/>
    <cellStyle name="Normal 2 2 2" xfId="85"/>
    <cellStyle name="Notas" xfId="33" builtinId="10" customBuiltin="1"/>
    <cellStyle name="Notas 2" xfId="76"/>
    <cellStyle name="Salida" xfId="34" builtinId="21" customBuiltin="1"/>
    <cellStyle name="Salida 2" xfId="77"/>
    <cellStyle name="Texto de advertencia" xfId="35" builtinId="11" customBuiltin="1"/>
    <cellStyle name="Texto de advertencia 2" xfId="78"/>
    <cellStyle name="Texto explicativo" xfId="36" builtinId="53" customBuiltin="1"/>
    <cellStyle name="Texto explicativo 2" xfId="79"/>
    <cellStyle name="Título" xfId="37" builtinId="15" customBuiltin="1"/>
    <cellStyle name="Título 1" xfId="38" builtinId="16" customBuiltin="1"/>
    <cellStyle name="Título 1 2" xfId="81"/>
    <cellStyle name="Título 2" xfId="39" builtinId="17" customBuiltin="1"/>
    <cellStyle name="Título 2 2" xfId="82"/>
    <cellStyle name="Título 3" xfId="40" builtinId="18" customBuiltin="1"/>
    <cellStyle name="Título 3 2" xfId="83"/>
    <cellStyle name="Título 4" xfId="80"/>
    <cellStyle name="Total" xfId="41" builtinId="25" customBuiltin="1"/>
    <cellStyle name="Total 2" xfId="8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indexed="44"/>
    <pageSetUpPr fitToPage="1"/>
  </sheetPr>
  <dimension ref="A1:AM101"/>
  <sheetViews>
    <sheetView showGridLines="0" tabSelected="1" topLeftCell="G3" zoomScale="90" zoomScaleNormal="90" zoomScaleSheetLayoutView="55" workbookViewId="0">
      <selection activeCell="V26" sqref="V26"/>
    </sheetView>
  </sheetViews>
  <sheetFormatPr baseColWidth="10" defaultRowHeight="16.5"/>
  <cols>
    <col min="1" max="1" width="2.625" style="1" customWidth="1"/>
    <col min="2" max="2" width="5.625" style="1" customWidth="1"/>
    <col min="3" max="4" width="3.625" style="1" customWidth="1"/>
    <col min="5" max="5" width="8.625" style="1" customWidth="1"/>
    <col min="6" max="6" width="27.75" style="1" customWidth="1"/>
    <col min="7" max="7" width="11.5" style="1" customWidth="1"/>
    <col min="8" max="8" width="3.625" style="1" customWidth="1"/>
    <col min="9" max="9" width="15.25" style="1" customWidth="1"/>
    <col min="10" max="10" width="11" style="1"/>
    <col min="11" max="11" width="16.125" style="1" customWidth="1"/>
    <col min="12" max="13" width="3.625" style="1" customWidth="1"/>
    <col min="14" max="14" width="5.625" style="1" customWidth="1"/>
    <col min="15" max="15" width="2.25" style="1" customWidth="1"/>
    <col min="16" max="16" width="8.625" style="1" customWidth="1"/>
    <col min="17" max="17" width="22" style="1" customWidth="1"/>
    <col min="18" max="18" width="16.25" style="1" bestFit="1" customWidth="1"/>
    <col min="19" max="19" width="16.625" style="1" customWidth="1"/>
    <col min="20" max="20" width="3.5" style="1" customWidth="1"/>
    <col min="21" max="21" width="14" style="1" customWidth="1"/>
    <col min="22" max="23" width="3.625" style="1" customWidth="1"/>
    <col min="24" max="24" width="4.75" style="1" customWidth="1"/>
    <col min="25" max="25" width="12.625" style="1" customWidth="1"/>
    <col min="26" max="26" width="9.25" style="1" customWidth="1"/>
    <col min="27" max="27" width="11" style="1"/>
    <col min="28" max="28" width="11.75" style="1" customWidth="1"/>
    <col min="29" max="16384" width="11" style="1"/>
  </cols>
  <sheetData>
    <row r="1" spans="1:39" ht="15.75" customHeight="1" thickTop="1">
      <c r="B1" s="2"/>
      <c r="C1" s="3"/>
      <c r="D1" s="3"/>
      <c r="E1" s="3"/>
      <c r="F1" s="3"/>
      <c r="G1" s="3"/>
      <c r="H1" s="3"/>
      <c r="I1" s="3"/>
      <c r="J1" s="3"/>
      <c r="K1" s="3"/>
      <c r="L1" s="3"/>
      <c r="M1" s="4"/>
      <c r="O1" s="2"/>
      <c r="P1" s="5"/>
      <c r="Q1" s="109"/>
      <c r="R1" s="109"/>
      <c r="S1" s="109"/>
      <c r="T1" s="109"/>
      <c r="U1" s="109"/>
      <c r="V1" s="5"/>
      <c r="W1" s="5"/>
      <c r="X1" s="5"/>
      <c r="Y1" s="5"/>
      <c r="Z1" s="4"/>
      <c r="AB1"/>
      <c r="AC1"/>
      <c r="AD1"/>
      <c r="AE1"/>
      <c r="AF1"/>
      <c r="AG1"/>
      <c r="AH1"/>
      <c r="AI1"/>
      <c r="AJ1"/>
      <c r="AK1"/>
      <c r="AL1"/>
      <c r="AM1"/>
    </row>
    <row r="2" spans="1:39" ht="24.75">
      <c r="A2" s="6"/>
      <c r="B2" s="7"/>
      <c r="C2" s="8" t="s">
        <v>0</v>
      </c>
      <c r="D2" s="8"/>
      <c r="E2" s="9"/>
      <c r="F2" s="8"/>
      <c r="G2" s="8"/>
      <c r="H2" s="8"/>
      <c r="I2" s="8"/>
      <c r="J2" s="8"/>
      <c r="K2" s="8"/>
      <c r="L2" s="8"/>
      <c r="M2" s="10"/>
      <c r="N2" s="6"/>
      <c r="O2" s="7"/>
      <c r="P2" s="8" t="s">
        <v>0</v>
      </c>
      <c r="Q2" s="8"/>
      <c r="R2" s="8"/>
      <c r="S2" s="8"/>
      <c r="T2" s="8"/>
      <c r="U2" s="8"/>
      <c r="V2" s="11"/>
      <c r="W2" s="11"/>
      <c r="X2" s="11"/>
      <c r="Y2" s="11"/>
      <c r="Z2" s="12"/>
      <c r="AB2"/>
      <c r="AC2"/>
      <c r="AD2"/>
      <c r="AE2"/>
      <c r="AF2"/>
      <c r="AG2"/>
      <c r="AH2"/>
      <c r="AI2"/>
      <c r="AJ2"/>
      <c r="AK2"/>
      <c r="AL2"/>
      <c r="AM2"/>
    </row>
    <row r="3" spans="1:39" ht="18">
      <c r="A3" s="6"/>
      <c r="B3" s="7"/>
      <c r="C3" s="13" t="s">
        <v>1</v>
      </c>
      <c r="D3" s="13"/>
      <c r="E3" s="9"/>
      <c r="F3" s="13"/>
      <c r="G3" s="13"/>
      <c r="H3" s="13"/>
      <c r="I3" s="13"/>
      <c r="J3" s="13"/>
      <c r="K3" s="13"/>
      <c r="L3" s="13"/>
      <c r="M3" s="10"/>
      <c r="N3" s="6"/>
      <c r="O3" s="7"/>
      <c r="P3" s="13" t="s">
        <v>2</v>
      </c>
      <c r="Q3" s="13"/>
      <c r="R3" s="13"/>
      <c r="S3" s="13"/>
      <c r="T3" s="13"/>
      <c r="U3" s="13"/>
      <c r="V3" s="14"/>
      <c r="W3" s="14"/>
      <c r="X3" s="14"/>
      <c r="Y3" s="14"/>
      <c r="Z3" s="12"/>
      <c r="AB3"/>
      <c r="AC3"/>
      <c r="AD3"/>
      <c r="AE3"/>
      <c r="AF3"/>
      <c r="AG3"/>
      <c r="AH3"/>
      <c r="AI3"/>
      <c r="AJ3"/>
      <c r="AK3"/>
      <c r="AL3"/>
      <c r="AM3"/>
    </row>
    <row r="4" spans="1:39" ht="11.25" customHeight="1">
      <c r="A4" s="6"/>
      <c r="B4" s="7"/>
      <c r="C4" s="15"/>
      <c r="D4" s="15"/>
      <c r="E4" s="15"/>
      <c r="F4" s="15"/>
      <c r="G4" s="15"/>
      <c r="H4" s="15"/>
      <c r="I4" s="15"/>
      <c r="J4" s="15"/>
      <c r="K4" s="15"/>
      <c r="L4" s="15"/>
      <c r="M4" s="10"/>
      <c r="N4" s="6"/>
      <c r="O4" s="7"/>
      <c r="P4" s="16"/>
      <c r="Q4" s="17"/>
      <c r="R4" s="17"/>
      <c r="S4" s="17"/>
      <c r="T4" s="17"/>
      <c r="U4" s="17"/>
      <c r="V4" s="17"/>
      <c r="W4" s="17"/>
      <c r="X4" s="17"/>
      <c r="Y4" s="17"/>
      <c r="Z4" s="12"/>
      <c r="AB4"/>
      <c r="AC4"/>
      <c r="AD4"/>
      <c r="AE4"/>
      <c r="AF4"/>
      <c r="AG4"/>
      <c r="AH4"/>
      <c r="AI4"/>
      <c r="AJ4"/>
      <c r="AK4"/>
      <c r="AL4"/>
      <c r="AM4"/>
    </row>
    <row r="5" spans="1:39" ht="18">
      <c r="A5" s="6"/>
      <c r="B5" s="7"/>
      <c r="C5" s="15"/>
      <c r="D5" s="15"/>
      <c r="E5" s="15"/>
      <c r="F5" s="15"/>
      <c r="G5" s="15"/>
      <c r="H5" s="15"/>
      <c r="I5" s="15"/>
      <c r="J5" s="15"/>
      <c r="K5" s="18" t="s">
        <v>3</v>
      </c>
      <c r="L5" s="19"/>
      <c r="M5" s="10"/>
      <c r="N5" s="6"/>
      <c r="O5" s="7"/>
      <c r="P5" s="20"/>
      <c r="Q5" s="36"/>
      <c r="R5" s="36"/>
      <c r="S5" s="36"/>
      <c r="T5" s="36"/>
      <c r="U5" s="36"/>
      <c r="V5" s="20"/>
      <c r="W5" s="21" t="s">
        <v>3</v>
      </c>
      <c r="X5" s="22"/>
      <c r="Y5" s="22"/>
      <c r="Z5" s="12"/>
      <c r="AB5"/>
      <c r="AC5"/>
      <c r="AD5"/>
      <c r="AE5"/>
      <c r="AF5"/>
      <c r="AG5"/>
      <c r="AH5"/>
      <c r="AI5"/>
      <c r="AJ5"/>
      <c r="AK5"/>
      <c r="AL5"/>
      <c r="AM5"/>
    </row>
    <row r="6" spans="1:39" ht="20.25">
      <c r="A6" s="6"/>
      <c r="B6" s="7"/>
      <c r="C6" s="141" t="s">
        <v>4</v>
      </c>
      <c r="D6" s="141"/>
      <c r="E6" s="141"/>
      <c r="F6" s="141"/>
      <c r="G6" s="15"/>
      <c r="H6" s="15"/>
      <c r="I6" s="15"/>
      <c r="J6" s="142">
        <v>42767</v>
      </c>
      <c r="K6" s="142"/>
      <c r="L6" s="142"/>
      <c r="M6" s="10"/>
      <c r="N6" s="6"/>
      <c r="O6" s="7"/>
      <c r="P6" s="23" t="s">
        <v>4</v>
      </c>
      <c r="Q6" s="36"/>
      <c r="R6" s="36"/>
      <c r="S6" s="36"/>
      <c r="T6" s="36"/>
      <c r="U6" s="36"/>
      <c r="V6" s="92"/>
      <c r="W6" s="142">
        <v>42767</v>
      </c>
      <c r="X6" s="142"/>
      <c r="Y6" s="142"/>
      <c r="Z6" s="12"/>
      <c r="AB6"/>
      <c r="AC6"/>
      <c r="AD6"/>
      <c r="AE6"/>
      <c r="AF6"/>
      <c r="AG6"/>
      <c r="AH6"/>
      <c r="AI6"/>
      <c r="AJ6"/>
      <c r="AK6"/>
      <c r="AL6"/>
      <c r="AM6"/>
    </row>
    <row r="7" spans="1:39" ht="12.95" customHeight="1">
      <c r="A7" s="24"/>
      <c r="B7" s="7"/>
      <c r="C7" s="143" t="s">
        <v>72</v>
      </c>
      <c r="D7" s="143"/>
      <c r="E7" s="143"/>
      <c r="F7" s="143"/>
      <c r="G7" s="25"/>
      <c r="H7" s="25"/>
      <c r="I7" s="25"/>
      <c r="J7" s="25"/>
      <c r="K7" s="25"/>
      <c r="L7" s="25"/>
      <c r="M7" s="10"/>
      <c r="N7" s="6"/>
      <c r="O7" s="7"/>
      <c r="P7" s="26" t="s">
        <v>72</v>
      </c>
      <c r="Q7" s="36"/>
      <c r="R7" s="36"/>
      <c r="S7" s="36"/>
      <c r="T7" s="36"/>
      <c r="U7" s="36"/>
      <c r="V7" s="36"/>
      <c r="W7" s="20"/>
      <c r="X7" s="27"/>
      <c r="Y7" s="27"/>
      <c r="Z7" s="12"/>
      <c r="AB7"/>
      <c r="AC7"/>
      <c r="AD7"/>
      <c r="AE7"/>
      <c r="AF7"/>
      <c r="AG7"/>
      <c r="AH7"/>
      <c r="AI7"/>
      <c r="AJ7"/>
      <c r="AK7"/>
      <c r="AL7"/>
      <c r="AM7"/>
    </row>
    <row r="8" spans="1:39" ht="7.5" customHeight="1">
      <c r="A8" s="6"/>
      <c r="B8" s="7"/>
      <c r="C8" s="25"/>
      <c r="D8" s="19"/>
      <c r="E8" s="25"/>
      <c r="F8" s="25"/>
      <c r="G8" s="25"/>
      <c r="H8" s="25"/>
      <c r="I8" s="25"/>
      <c r="J8" s="25"/>
      <c r="K8" s="25"/>
      <c r="L8" s="25"/>
      <c r="M8" s="10"/>
      <c r="N8" s="6"/>
      <c r="O8" s="7"/>
      <c r="P8" s="20"/>
      <c r="Q8" s="89"/>
      <c r="R8" s="36"/>
      <c r="S8" s="36"/>
      <c r="T8" s="36"/>
      <c r="U8" s="36"/>
      <c r="V8" s="36"/>
      <c r="W8" s="36"/>
      <c r="X8" s="125"/>
      <c r="Y8" s="126"/>
      <c r="Z8" s="12"/>
      <c r="AB8"/>
      <c r="AC8"/>
      <c r="AD8"/>
      <c r="AE8"/>
      <c r="AF8"/>
      <c r="AG8"/>
      <c r="AH8"/>
      <c r="AI8"/>
      <c r="AJ8"/>
      <c r="AK8"/>
      <c r="AL8"/>
      <c r="AM8"/>
    </row>
    <row r="9" spans="1:39" ht="3.75" customHeight="1">
      <c r="A9" s="6"/>
      <c r="B9" s="7"/>
      <c r="C9" s="25"/>
      <c r="D9" s="25"/>
      <c r="E9" s="25"/>
      <c r="F9" s="25"/>
      <c r="G9" s="25"/>
      <c r="H9" s="29"/>
      <c r="I9" s="30"/>
      <c r="J9" s="30"/>
      <c r="K9" s="29"/>
      <c r="L9" s="29"/>
      <c r="M9" s="10"/>
      <c r="N9" s="6"/>
      <c r="O9" s="7"/>
      <c r="P9" s="20"/>
      <c r="Q9" s="42"/>
      <c r="R9" s="36"/>
      <c r="S9" s="36"/>
      <c r="T9" s="36"/>
      <c r="U9" s="36"/>
      <c r="V9" s="36"/>
      <c r="W9" s="36"/>
      <c r="X9" s="125"/>
      <c r="Y9" s="126"/>
      <c r="Z9" s="12"/>
      <c r="AB9"/>
      <c r="AC9"/>
      <c r="AD9"/>
      <c r="AE9"/>
      <c r="AF9"/>
      <c r="AG9"/>
      <c r="AH9"/>
      <c r="AI9"/>
      <c r="AJ9"/>
      <c r="AK9"/>
      <c r="AL9"/>
      <c r="AM9"/>
    </row>
    <row r="10" spans="1:39" ht="12.95" customHeight="1">
      <c r="A10" s="6"/>
      <c r="B10" s="32"/>
      <c r="C10" s="33"/>
      <c r="D10" s="25"/>
      <c r="E10" s="25"/>
      <c r="F10" s="25"/>
      <c r="G10" s="25"/>
      <c r="H10" s="25"/>
      <c r="I10" s="29"/>
      <c r="J10" s="29"/>
      <c r="K10" s="29"/>
      <c r="L10" s="29"/>
      <c r="M10" s="10"/>
      <c r="N10" s="6"/>
      <c r="O10" s="7"/>
      <c r="P10" s="20"/>
      <c r="Q10" s="93"/>
      <c r="R10" s="36"/>
      <c r="S10" s="36"/>
      <c r="T10" s="36"/>
      <c r="U10" s="36"/>
      <c r="V10" s="36"/>
      <c r="W10" s="36"/>
      <c r="X10" s="36"/>
      <c r="Y10" s="36"/>
      <c r="Z10" s="12"/>
      <c r="AB10"/>
      <c r="AC10"/>
      <c r="AD10"/>
      <c r="AE10"/>
      <c r="AF10"/>
      <c r="AG10"/>
      <c r="AH10"/>
      <c r="AI10"/>
      <c r="AJ10"/>
      <c r="AK10"/>
      <c r="AL10"/>
      <c r="AM10"/>
    </row>
    <row r="11" spans="1:39" ht="16.5" customHeight="1">
      <c r="A11" s="6"/>
      <c r="B11" s="100"/>
      <c r="C11" s="25"/>
      <c r="D11" s="34" t="s">
        <v>5</v>
      </c>
      <c r="E11" s="34" t="s">
        <v>6</v>
      </c>
      <c r="F11" s="25"/>
      <c r="G11" s="25"/>
      <c r="H11" s="25"/>
      <c r="I11" s="25"/>
      <c r="J11" s="25"/>
      <c r="K11" s="25"/>
      <c r="L11" s="25"/>
      <c r="M11" s="10"/>
      <c r="N11" s="6"/>
      <c r="O11" s="7"/>
      <c r="P11" s="35" t="s">
        <v>7</v>
      </c>
      <c r="Q11" s="36"/>
      <c r="R11" s="36"/>
      <c r="S11" s="36"/>
      <c r="T11" s="36"/>
      <c r="U11" s="36"/>
      <c r="V11" s="36"/>
      <c r="W11" s="36"/>
      <c r="X11" s="36"/>
      <c r="Y11" s="36"/>
      <c r="Z11" s="12"/>
      <c r="AB11"/>
      <c r="AC11"/>
      <c r="AD11"/>
      <c r="AE11"/>
      <c r="AF11"/>
      <c r="AG11"/>
      <c r="AH11"/>
      <c r="AI11"/>
      <c r="AJ11"/>
      <c r="AK11"/>
      <c r="AL11"/>
      <c r="AM11"/>
    </row>
    <row r="12" spans="1:39" ht="16.5" customHeight="1">
      <c r="A12" s="6"/>
      <c r="B12" s="98" t="s">
        <v>9</v>
      </c>
      <c r="C12" s="97"/>
      <c r="E12" s="37" t="s">
        <v>8</v>
      </c>
      <c r="F12" s="25" t="s">
        <v>9</v>
      </c>
      <c r="G12" s="25"/>
      <c r="H12" s="25" t="s">
        <v>10</v>
      </c>
      <c r="I12" s="25">
        <v>1569468138</v>
      </c>
      <c r="J12" s="25"/>
      <c r="K12" s="25"/>
      <c r="L12" s="25"/>
      <c r="M12" s="10"/>
      <c r="N12" s="6"/>
      <c r="O12" s="7"/>
      <c r="P12" s="31" t="s">
        <v>11</v>
      </c>
      <c r="Q12" s="25"/>
      <c r="R12" s="25"/>
      <c r="S12" s="25"/>
      <c r="T12" s="25"/>
      <c r="U12" s="138">
        <v>22721</v>
      </c>
      <c r="V12" s="89"/>
      <c r="W12" s="94"/>
      <c r="X12" s="94"/>
      <c r="Y12" s="87"/>
      <c r="Z12" s="12"/>
      <c r="AC12"/>
      <c r="AD12"/>
      <c r="AE12"/>
      <c r="AF12"/>
      <c r="AG12"/>
      <c r="AH12"/>
      <c r="AI12"/>
      <c r="AJ12"/>
      <c r="AK12"/>
      <c r="AL12"/>
      <c r="AM12"/>
    </row>
    <row r="13" spans="1:39" ht="16.5" customHeight="1">
      <c r="A13" s="6"/>
      <c r="B13" s="98" t="s">
        <v>13</v>
      </c>
      <c r="C13" s="97"/>
      <c r="E13" s="37" t="s">
        <v>12</v>
      </c>
      <c r="F13" s="25" t="s">
        <v>13</v>
      </c>
      <c r="G13" s="25"/>
      <c r="H13" s="25" t="s">
        <v>10</v>
      </c>
      <c r="I13" s="25">
        <v>49374915</v>
      </c>
      <c r="J13" s="25"/>
      <c r="K13" s="25"/>
      <c r="L13" s="25"/>
      <c r="M13" s="10"/>
      <c r="N13" s="6"/>
      <c r="O13" s="7"/>
      <c r="P13" s="31" t="s">
        <v>14</v>
      </c>
      <c r="Q13" s="25"/>
      <c r="R13" s="25"/>
      <c r="S13" s="89"/>
      <c r="T13" s="25"/>
      <c r="U13" s="134">
        <v>570463</v>
      </c>
      <c r="V13" s="89"/>
      <c r="W13" s="94"/>
      <c r="X13" s="94"/>
      <c r="Y13" s="87"/>
      <c r="Z13" s="12"/>
      <c r="AB13" s="49"/>
      <c r="AE13"/>
      <c r="AF13"/>
      <c r="AG13"/>
      <c r="AH13"/>
      <c r="AI13"/>
      <c r="AJ13"/>
      <c r="AK13"/>
      <c r="AL13"/>
      <c r="AM13"/>
    </row>
    <row r="14" spans="1:39" ht="16.5" customHeight="1">
      <c r="A14" s="6"/>
      <c r="B14" s="98" t="s">
        <v>16</v>
      </c>
      <c r="C14" s="97"/>
      <c r="E14" s="37" t="s">
        <v>15</v>
      </c>
      <c r="F14" s="25" t="s">
        <v>16</v>
      </c>
      <c r="G14" s="25"/>
      <c r="H14" s="25" t="s">
        <v>10</v>
      </c>
      <c r="I14" s="25">
        <v>0</v>
      </c>
      <c r="J14" s="25"/>
      <c r="K14" s="25"/>
      <c r="L14" s="25"/>
      <c r="M14" s="10"/>
      <c r="N14" s="6"/>
      <c r="O14" s="7"/>
      <c r="P14" s="42" t="s">
        <v>17</v>
      </c>
      <c r="Q14" s="43"/>
      <c r="R14" s="43"/>
      <c r="S14" s="43"/>
      <c r="T14" s="49"/>
      <c r="U14" s="134">
        <v>9786</v>
      </c>
      <c r="V14" s="49"/>
      <c r="W14" s="94"/>
      <c r="X14" s="49"/>
      <c r="Y14" s="49"/>
      <c r="Z14" s="12"/>
      <c r="AA14"/>
      <c r="AB14" s="136"/>
      <c r="AC14" s="94"/>
      <c r="AE14"/>
      <c r="AF14"/>
      <c r="AG14"/>
      <c r="AH14"/>
      <c r="AI14"/>
      <c r="AJ14"/>
      <c r="AK14"/>
      <c r="AL14"/>
      <c r="AM14"/>
    </row>
    <row r="15" spans="1:39" ht="16.5" customHeight="1">
      <c r="A15" s="6"/>
      <c r="B15" s="98" t="s">
        <v>19</v>
      </c>
      <c r="C15" s="97"/>
      <c r="E15" s="37" t="s">
        <v>18</v>
      </c>
      <c r="F15" s="25" t="s">
        <v>19</v>
      </c>
      <c r="G15" s="25"/>
      <c r="H15" s="25" t="s">
        <v>10</v>
      </c>
      <c r="I15" s="25">
        <v>52347448</v>
      </c>
      <c r="K15" s="25"/>
      <c r="L15" s="25"/>
      <c r="M15" s="10"/>
      <c r="N15" s="6"/>
      <c r="O15" s="7"/>
      <c r="P15" s="31" t="s">
        <v>20</v>
      </c>
      <c r="Q15" s="25"/>
      <c r="R15" s="25"/>
      <c r="S15" s="25"/>
      <c r="T15" s="25"/>
      <c r="U15" s="133">
        <v>927978</v>
      </c>
      <c r="V15" s="89"/>
      <c r="W15" s="94"/>
      <c r="X15" s="89"/>
      <c r="Y15" s="87"/>
      <c r="Z15" s="12"/>
      <c r="AA15"/>
      <c r="AB15" s="137"/>
      <c r="AC15" s="94"/>
      <c r="AE15"/>
      <c r="AF15"/>
      <c r="AG15"/>
      <c r="AH15"/>
      <c r="AI15"/>
      <c r="AJ15"/>
      <c r="AK15"/>
      <c r="AL15"/>
      <c r="AM15"/>
    </row>
    <row r="16" spans="1:39" ht="16.5" customHeight="1">
      <c r="A16" s="6"/>
      <c r="B16" s="98" t="s">
        <v>22</v>
      </c>
      <c r="C16" s="97"/>
      <c r="E16" s="37" t="s">
        <v>21</v>
      </c>
      <c r="F16" s="25" t="s">
        <v>22</v>
      </c>
      <c r="G16" s="25"/>
      <c r="H16" s="25" t="s">
        <v>10</v>
      </c>
      <c r="I16" s="25">
        <v>2691323</v>
      </c>
      <c r="J16" s="25"/>
      <c r="K16" s="25"/>
      <c r="L16" s="25"/>
      <c r="M16" s="10"/>
      <c r="N16" s="6"/>
      <c r="O16" s="7"/>
      <c r="P16" s="42" t="s">
        <v>23</v>
      </c>
      <c r="Q16" s="25"/>
      <c r="R16" s="25"/>
      <c r="S16" s="25"/>
      <c r="T16" s="25"/>
      <c r="U16" s="134">
        <v>9786</v>
      </c>
      <c r="V16" s="89"/>
      <c r="W16" s="94"/>
      <c r="X16" s="25"/>
      <c r="Y16" s="87"/>
      <c r="Z16" s="12"/>
      <c r="AA16"/>
      <c r="AB16" s="136"/>
      <c r="AC16" s="94"/>
      <c r="AD16"/>
      <c r="AE16"/>
      <c r="AF16"/>
      <c r="AG16"/>
      <c r="AH16"/>
      <c r="AI16"/>
      <c r="AJ16"/>
      <c r="AK16"/>
      <c r="AL16"/>
      <c r="AM16"/>
    </row>
    <row r="17" spans="1:39" ht="17.25" customHeight="1" thickBot="1">
      <c r="A17" s="6"/>
      <c r="B17" s="98"/>
      <c r="C17" s="33"/>
      <c r="D17" s="25"/>
      <c r="E17" s="37"/>
      <c r="F17" s="25"/>
      <c r="G17" s="44"/>
      <c r="H17" s="25"/>
      <c r="I17" s="45"/>
      <c r="J17" s="25"/>
      <c r="K17" s="25"/>
      <c r="L17" s="25"/>
      <c r="M17" s="10"/>
      <c r="N17" s="6"/>
      <c r="O17" s="7"/>
      <c r="P17" s="42" t="s">
        <v>24</v>
      </c>
      <c r="Q17" s="25"/>
      <c r="R17" s="49"/>
      <c r="S17" s="49"/>
      <c r="T17" s="43"/>
      <c r="U17" s="106">
        <f>$U$15/+$U$16</f>
        <v>94.827099938687923</v>
      </c>
      <c r="V17" s="25"/>
      <c r="W17" s="25"/>
      <c r="X17" s="25"/>
      <c r="Y17" s="87"/>
      <c r="Z17" s="12"/>
      <c r="AB17" s="108"/>
      <c r="AC17"/>
      <c r="AD17"/>
      <c r="AE17"/>
      <c r="AF17"/>
      <c r="AG17"/>
      <c r="AH17"/>
      <c r="AI17"/>
      <c r="AJ17"/>
      <c r="AK17"/>
      <c r="AL17"/>
      <c r="AM17"/>
    </row>
    <row r="18" spans="1:39" ht="17.25" customHeight="1" thickBot="1">
      <c r="A18" s="6"/>
      <c r="B18" s="98"/>
      <c r="C18" s="33"/>
      <c r="D18" s="25"/>
      <c r="E18" s="25"/>
      <c r="F18" s="19" t="s">
        <v>25</v>
      </c>
      <c r="G18" s="19"/>
      <c r="H18" s="25"/>
      <c r="I18" s="25"/>
      <c r="J18" s="46" t="s">
        <v>10</v>
      </c>
      <c r="K18" s="47">
        <f>SUM(I12:I17)</f>
        <v>1673881824</v>
      </c>
      <c r="L18" s="25"/>
      <c r="M18" s="10"/>
      <c r="N18" s="6"/>
      <c r="O18" s="48"/>
      <c r="P18" s="42" t="s">
        <v>26</v>
      </c>
      <c r="Q18" s="49"/>
      <c r="R18" s="49"/>
      <c r="S18" s="49"/>
      <c r="T18" s="90"/>
      <c r="U18" s="49"/>
      <c r="V18" s="25"/>
      <c r="W18" s="25"/>
      <c r="X18" s="25"/>
      <c r="Y18" s="87"/>
      <c r="Z18" s="12"/>
      <c r="AD18"/>
      <c r="AE18"/>
      <c r="AF18"/>
      <c r="AG18"/>
      <c r="AH18"/>
      <c r="AI18"/>
      <c r="AJ18"/>
      <c r="AK18"/>
      <c r="AL18"/>
      <c r="AM18"/>
    </row>
    <row r="19" spans="1:39" ht="13.5" customHeight="1">
      <c r="A19" s="6"/>
      <c r="B19" s="98"/>
      <c r="C19" s="33"/>
      <c r="D19" s="25"/>
      <c r="E19" s="25"/>
      <c r="F19" s="19"/>
      <c r="G19" s="19"/>
      <c r="H19" s="25"/>
      <c r="I19" s="25"/>
      <c r="J19" s="46"/>
      <c r="K19" s="19"/>
      <c r="L19" s="25"/>
      <c r="M19" s="10"/>
      <c r="N19" s="6"/>
      <c r="O19" s="7"/>
      <c r="P19" s="25"/>
      <c r="Q19" s="49"/>
      <c r="R19" s="49"/>
      <c r="S19" s="49"/>
      <c r="T19" s="49"/>
      <c r="U19" s="49"/>
      <c r="V19" s="25"/>
      <c r="W19" s="25"/>
      <c r="X19" s="25"/>
      <c r="Y19" s="87"/>
      <c r="Z19" s="12"/>
      <c r="AB19" s="122"/>
      <c r="AD19"/>
      <c r="AE19"/>
      <c r="AF19"/>
      <c r="AG19"/>
      <c r="AH19"/>
      <c r="AI19"/>
      <c r="AJ19"/>
      <c r="AK19"/>
      <c r="AL19"/>
      <c r="AM19"/>
    </row>
    <row r="20" spans="1:39" ht="12.95" customHeight="1">
      <c r="A20" s="6"/>
      <c r="B20" s="98"/>
      <c r="C20" s="33"/>
      <c r="D20" s="25"/>
      <c r="E20" s="25"/>
      <c r="F20" s="25"/>
      <c r="G20" s="25"/>
      <c r="H20" s="25"/>
      <c r="I20" s="25"/>
      <c r="J20" s="46"/>
      <c r="K20" s="25"/>
      <c r="L20" s="19"/>
      <c r="M20" s="10"/>
      <c r="N20" s="6"/>
      <c r="O20" s="7"/>
      <c r="P20" s="25"/>
      <c r="Q20" s="42" t="s">
        <v>27</v>
      </c>
      <c r="R20" s="94"/>
      <c r="S20" s="25"/>
      <c r="T20" s="25"/>
      <c r="U20" s="25"/>
      <c r="V20" s="89"/>
      <c r="W20" s="89"/>
      <c r="X20" s="89"/>
      <c r="Y20" s="87"/>
      <c r="Z20" s="12"/>
      <c r="AB20" s="122"/>
      <c r="AC20" s="53"/>
      <c r="AD20" s="123"/>
      <c r="AE20"/>
      <c r="AF20"/>
      <c r="AG20"/>
      <c r="AH20"/>
      <c r="AI20"/>
      <c r="AJ20"/>
      <c r="AK20"/>
      <c r="AL20"/>
      <c r="AM20"/>
    </row>
    <row r="21" spans="1:39" ht="15" customHeight="1">
      <c r="A21" s="6"/>
      <c r="B21" s="98"/>
      <c r="C21" s="33"/>
      <c r="D21" s="50" t="s">
        <v>28</v>
      </c>
      <c r="E21" s="50" t="s">
        <v>29</v>
      </c>
      <c r="F21" s="25"/>
      <c r="G21" s="25"/>
      <c r="H21" s="25"/>
      <c r="I21" s="25"/>
      <c r="J21" s="46"/>
      <c r="K21" s="25"/>
      <c r="L21" s="19"/>
      <c r="M21" s="10"/>
      <c r="N21" s="6"/>
      <c r="O21" s="7"/>
      <c r="P21" s="25"/>
      <c r="Q21" s="42" t="s">
        <v>30</v>
      </c>
      <c r="R21" s="94"/>
      <c r="S21" s="25" t="s">
        <v>31</v>
      </c>
      <c r="T21" s="90" t="s">
        <v>32</v>
      </c>
      <c r="U21" s="107">
        <v>1.45</v>
      </c>
      <c r="V21" s="25"/>
      <c r="W21" s="25"/>
      <c r="X21" s="25"/>
      <c r="Y21" s="87"/>
      <c r="Z21" s="12"/>
      <c r="AB21" s="124"/>
      <c r="AC21" s="124"/>
      <c r="AD21" s="123"/>
      <c r="AE21"/>
      <c r="AF21"/>
      <c r="AG21"/>
      <c r="AH21"/>
      <c r="AI21"/>
      <c r="AJ21"/>
      <c r="AK21"/>
      <c r="AL21"/>
      <c r="AM21"/>
    </row>
    <row r="22" spans="1:39" ht="15" customHeight="1">
      <c r="A22" s="6"/>
      <c r="B22" s="98"/>
      <c r="C22" s="33"/>
      <c r="D22" s="25"/>
      <c r="E22" s="25" t="s">
        <v>8</v>
      </c>
      <c r="F22" s="25" t="s">
        <v>33</v>
      </c>
      <c r="G22" s="25"/>
      <c r="H22" s="25"/>
      <c r="I22" s="25"/>
      <c r="J22" s="46" t="s">
        <v>10</v>
      </c>
      <c r="K22" s="19">
        <f>I23+I24+I25</f>
        <v>7092608039</v>
      </c>
      <c r="L22" s="25"/>
      <c r="M22" s="10"/>
      <c r="N22" s="6"/>
      <c r="O22" s="48"/>
      <c r="P22" s="49"/>
      <c r="Q22" s="25" t="s">
        <v>34</v>
      </c>
      <c r="R22" s="69"/>
      <c r="S22" s="25" t="s">
        <v>31</v>
      </c>
      <c r="T22" s="90" t="s">
        <v>32</v>
      </c>
      <c r="U22" s="107">
        <v>1.4</v>
      </c>
      <c r="V22" s="49"/>
      <c r="W22" s="49"/>
      <c r="X22" s="49"/>
      <c r="Y22" s="49"/>
      <c r="Z22" s="51"/>
      <c r="AB22" s="123"/>
      <c r="AC22" s="123"/>
      <c r="AD22" s="123"/>
      <c r="AE22"/>
      <c r="AF22"/>
      <c r="AG22"/>
      <c r="AH22"/>
      <c r="AI22"/>
      <c r="AJ22"/>
      <c r="AK22"/>
      <c r="AL22"/>
      <c r="AM22"/>
    </row>
    <row r="23" spans="1:39" ht="15" customHeight="1">
      <c r="A23" s="6"/>
      <c r="B23" s="98" t="s">
        <v>74</v>
      </c>
      <c r="C23" s="33"/>
      <c r="D23" s="25" t="s">
        <v>35</v>
      </c>
      <c r="E23" s="25" t="s">
        <v>36</v>
      </c>
      <c r="F23" s="25" t="s">
        <v>37</v>
      </c>
      <c r="G23" s="25"/>
      <c r="H23" s="25" t="s">
        <v>10</v>
      </c>
      <c r="I23" s="25">
        <v>6151227024</v>
      </c>
      <c r="J23" s="46"/>
      <c r="K23" s="25"/>
      <c r="L23" s="25"/>
      <c r="M23" s="10"/>
      <c r="N23" s="6"/>
      <c r="O23" s="48"/>
      <c r="P23" s="49"/>
      <c r="Q23" s="49"/>
      <c r="R23" s="49"/>
      <c r="S23" s="49"/>
      <c r="T23" s="49"/>
      <c r="U23" s="49"/>
      <c r="V23" s="49"/>
      <c r="W23" s="49"/>
      <c r="X23" s="49"/>
      <c r="Y23" s="49"/>
      <c r="Z23" s="51"/>
      <c r="AB23"/>
      <c r="AC23"/>
      <c r="AD23"/>
      <c r="AE23"/>
      <c r="AF23"/>
      <c r="AG23"/>
      <c r="AH23"/>
      <c r="AI23"/>
      <c r="AJ23"/>
      <c r="AK23"/>
      <c r="AL23"/>
      <c r="AM23"/>
    </row>
    <row r="24" spans="1:39" ht="15" customHeight="1">
      <c r="A24" s="6"/>
      <c r="B24" s="98" t="s">
        <v>75</v>
      </c>
      <c r="C24" s="33"/>
      <c r="D24" s="25" t="s">
        <v>38</v>
      </c>
      <c r="E24" s="25"/>
      <c r="F24" s="25" t="s">
        <v>39</v>
      </c>
      <c r="G24" s="25"/>
      <c r="H24" s="25" t="s">
        <v>10</v>
      </c>
      <c r="I24" s="25">
        <v>941381015</v>
      </c>
      <c r="J24" s="46"/>
      <c r="K24" s="25"/>
      <c r="L24" s="25"/>
      <c r="M24" s="10"/>
      <c r="N24" s="6"/>
      <c r="O24" s="7"/>
      <c r="P24" s="49"/>
      <c r="Q24" s="49"/>
      <c r="R24" s="49"/>
      <c r="S24" s="49"/>
      <c r="T24" s="49"/>
      <c r="U24" s="49"/>
      <c r="V24" s="49"/>
      <c r="W24" s="49"/>
      <c r="X24" s="49"/>
      <c r="Y24" s="49"/>
      <c r="Z24" s="12"/>
      <c r="AB24"/>
      <c r="AC24"/>
      <c r="AD24"/>
      <c r="AE24"/>
      <c r="AF24"/>
      <c r="AG24"/>
      <c r="AH24"/>
      <c r="AI24"/>
      <c r="AJ24"/>
      <c r="AK24"/>
      <c r="AL24"/>
      <c r="AM24"/>
    </row>
    <row r="25" spans="1:39" ht="15" customHeight="1">
      <c r="A25" s="6"/>
      <c r="B25" s="98"/>
      <c r="C25" s="33"/>
      <c r="D25" s="25"/>
      <c r="E25" s="41"/>
      <c r="F25" s="52"/>
      <c r="G25" s="41"/>
      <c r="H25" s="25"/>
      <c r="I25" s="25"/>
      <c r="J25" s="44"/>
      <c r="K25" s="41"/>
      <c r="L25" s="25"/>
      <c r="M25" s="10"/>
      <c r="N25" s="6"/>
      <c r="O25" s="7"/>
      <c r="P25" s="105" t="s">
        <v>40</v>
      </c>
      <c r="Q25" s="87"/>
      <c r="R25" s="87"/>
      <c r="S25" s="87"/>
      <c r="T25" s="95"/>
      <c r="U25" s="95"/>
      <c r="V25" s="95"/>
      <c r="W25" s="95"/>
      <c r="X25" s="95"/>
      <c r="Y25" s="95"/>
      <c r="Z25" s="12"/>
      <c r="AB25"/>
      <c r="AC25"/>
      <c r="AD25"/>
      <c r="AE25"/>
      <c r="AF25"/>
      <c r="AG25"/>
      <c r="AH25"/>
      <c r="AI25"/>
      <c r="AJ25"/>
      <c r="AK25"/>
      <c r="AL25"/>
      <c r="AM25"/>
    </row>
    <row r="26" spans="1:39" ht="15" customHeight="1">
      <c r="A26" s="6"/>
      <c r="B26" s="131" t="s">
        <v>41</v>
      </c>
      <c r="C26" s="132"/>
      <c r="D26" s="25"/>
      <c r="E26" s="25" t="s">
        <v>12</v>
      </c>
      <c r="F26" s="25" t="s">
        <v>41</v>
      </c>
      <c r="G26" s="25"/>
      <c r="H26" s="44"/>
      <c r="I26" s="41"/>
      <c r="J26" s="46" t="s">
        <v>10</v>
      </c>
      <c r="K26" s="19">
        <v>-114321202</v>
      </c>
      <c r="L26" s="25"/>
      <c r="M26" s="10"/>
      <c r="N26" s="6"/>
      <c r="O26" s="7"/>
      <c r="P26" s="42" t="s">
        <v>42</v>
      </c>
      <c r="Q26" s="25"/>
      <c r="R26" s="25"/>
      <c r="S26" s="25"/>
      <c r="T26" s="87"/>
      <c r="U26" s="87"/>
      <c r="V26" s="87"/>
      <c r="W26" s="87"/>
      <c r="X26" s="90" t="s">
        <v>10</v>
      </c>
      <c r="Y26" s="25">
        <f>+U27*U28</f>
        <v>7157115</v>
      </c>
      <c r="Z26" s="12"/>
      <c r="AB26"/>
      <c r="AC26"/>
      <c r="AD26"/>
      <c r="AE26"/>
      <c r="AF26"/>
      <c r="AG26"/>
      <c r="AH26"/>
      <c r="AI26"/>
      <c r="AJ26"/>
      <c r="AK26"/>
      <c r="AL26"/>
      <c r="AM26"/>
    </row>
    <row r="27" spans="1:39" ht="15" customHeight="1">
      <c r="A27" s="6"/>
      <c r="B27" s="131"/>
      <c r="C27" s="132"/>
      <c r="D27" s="25"/>
      <c r="E27" s="44"/>
      <c r="F27" s="44"/>
      <c r="G27" s="44"/>
      <c r="H27" s="44"/>
      <c r="I27" s="41"/>
      <c r="J27" s="44"/>
      <c r="K27" s="41"/>
      <c r="L27" s="25"/>
      <c r="M27" s="10"/>
      <c r="N27" s="6"/>
      <c r="O27" s="7"/>
      <c r="P27" s="25"/>
      <c r="Q27" s="42" t="s">
        <v>43</v>
      </c>
      <c r="R27" s="89"/>
      <c r="S27" s="25"/>
      <c r="T27" s="90" t="s">
        <v>44</v>
      </c>
      <c r="U27" s="25">
        <f>+U12</f>
        <v>22721</v>
      </c>
      <c r="V27" s="25"/>
      <c r="W27" s="25"/>
      <c r="X27" s="89"/>
      <c r="Y27" s="25"/>
      <c r="Z27" s="12"/>
      <c r="AB27"/>
      <c r="AC27"/>
      <c r="AD27"/>
      <c r="AE27"/>
      <c r="AF27"/>
      <c r="AG27"/>
      <c r="AH27"/>
      <c r="AI27"/>
      <c r="AJ27"/>
      <c r="AK27"/>
      <c r="AL27"/>
      <c r="AM27"/>
    </row>
    <row r="28" spans="1:39" ht="15" customHeight="1">
      <c r="A28" s="6"/>
      <c r="B28" s="131"/>
      <c r="C28" s="132"/>
      <c r="D28" s="25"/>
      <c r="E28" s="42" t="s">
        <v>15</v>
      </c>
      <c r="F28" s="25" t="s">
        <v>45</v>
      </c>
      <c r="G28" s="25"/>
      <c r="H28" s="44"/>
      <c r="I28" s="41"/>
      <c r="J28" s="46" t="s">
        <v>10</v>
      </c>
      <c r="K28" s="19">
        <f>I29+I30</f>
        <v>46996495</v>
      </c>
      <c r="L28" s="25"/>
      <c r="M28" s="10"/>
      <c r="N28" s="6"/>
      <c r="O28" s="7"/>
      <c r="P28" s="25"/>
      <c r="Q28" s="42" t="s">
        <v>46</v>
      </c>
      <c r="R28" s="89"/>
      <c r="S28" s="25"/>
      <c r="T28" s="90" t="s">
        <v>47</v>
      </c>
      <c r="U28" s="25">
        <v>315</v>
      </c>
      <c r="V28" s="25"/>
      <c r="W28" s="89"/>
      <c r="X28" s="89"/>
      <c r="Y28" s="25"/>
      <c r="Z28" s="12"/>
      <c r="AB28"/>
      <c r="AC28"/>
      <c r="AD28"/>
      <c r="AE28"/>
      <c r="AF28"/>
      <c r="AG28"/>
      <c r="AH28"/>
      <c r="AI28"/>
      <c r="AJ28"/>
      <c r="AK28"/>
      <c r="AL28"/>
      <c r="AM28"/>
    </row>
    <row r="29" spans="1:39" ht="15" customHeight="1">
      <c r="A29" s="6"/>
      <c r="B29" s="131" t="s">
        <v>82</v>
      </c>
      <c r="C29" s="132"/>
      <c r="D29" s="25"/>
      <c r="E29" s="42"/>
      <c r="F29" s="25" t="s">
        <v>37</v>
      </c>
      <c r="G29" s="19"/>
      <c r="H29" s="25" t="s">
        <v>10</v>
      </c>
      <c r="I29" s="25">
        <v>43850342</v>
      </c>
      <c r="J29" s="46"/>
      <c r="K29" s="19"/>
      <c r="L29" s="25"/>
      <c r="M29" s="10"/>
      <c r="N29" s="6"/>
      <c r="O29" s="7"/>
      <c r="P29" s="25"/>
      <c r="Q29" s="42"/>
      <c r="R29" s="89"/>
      <c r="S29" s="25"/>
      <c r="T29" s="90"/>
      <c r="U29" s="25"/>
      <c r="V29" s="25"/>
      <c r="W29" s="89"/>
      <c r="X29" s="89"/>
      <c r="Y29" s="25"/>
      <c r="Z29" s="12"/>
      <c r="AB29"/>
      <c r="AC29"/>
      <c r="AD29"/>
      <c r="AE29"/>
      <c r="AF29"/>
      <c r="AG29"/>
      <c r="AH29"/>
      <c r="AI29"/>
      <c r="AJ29"/>
      <c r="AK29"/>
      <c r="AL29"/>
      <c r="AM29"/>
    </row>
    <row r="30" spans="1:39" ht="15" customHeight="1">
      <c r="A30" s="6"/>
      <c r="B30" s="131" t="s">
        <v>83</v>
      </c>
      <c r="C30" s="132"/>
      <c r="D30" s="25"/>
      <c r="E30" s="42"/>
      <c r="F30" s="25" t="s">
        <v>39</v>
      </c>
      <c r="G30" s="25"/>
      <c r="H30" s="25" t="s">
        <v>10</v>
      </c>
      <c r="I30" s="25">
        <v>3146153</v>
      </c>
      <c r="J30" s="46"/>
      <c r="K30" s="19"/>
      <c r="L30" s="25"/>
      <c r="M30" s="10"/>
      <c r="N30" s="6"/>
      <c r="O30" s="7"/>
      <c r="P30" s="25"/>
      <c r="Q30" s="42"/>
      <c r="R30" s="89"/>
      <c r="S30" s="25"/>
      <c r="T30" s="90"/>
      <c r="U30" s="25"/>
      <c r="V30" s="25"/>
      <c r="W30" s="89"/>
      <c r="X30" s="89"/>
      <c r="Y30" s="25"/>
      <c r="Z30" s="12"/>
      <c r="AB30"/>
      <c r="AC30"/>
      <c r="AD30"/>
      <c r="AE30"/>
      <c r="AF30"/>
      <c r="AG30"/>
      <c r="AH30"/>
      <c r="AI30"/>
      <c r="AJ30"/>
      <c r="AK30"/>
      <c r="AL30"/>
      <c r="AM30"/>
    </row>
    <row r="31" spans="1:39" ht="15" customHeight="1">
      <c r="A31" s="6"/>
      <c r="B31" s="131"/>
      <c r="C31" s="132"/>
      <c r="D31" s="54"/>
      <c r="E31" s="25"/>
      <c r="F31" s="25"/>
      <c r="G31" s="25"/>
      <c r="H31" s="25"/>
      <c r="I31" s="25"/>
      <c r="J31" s="46"/>
      <c r="K31" s="25"/>
      <c r="L31" s="25"/>
      <c r="M31" s="10"/>
      <c r="N31" s="6"/>
      <c r="O31" s="7"/>
      <c r="P31" s="25"/>
      <c r="Q31" s="25"/>
      <c r="R31" s="25"/>
      <c r="S31" s="25"/>
      <c r="T31" s="25"/>
      <c r="U31" s="25"/>
      <c r="V31" s="90"/>
      <c r="W31" s="89"/>
      <c r="X31" s="25"/>
      <c r="Y31" s="25"/>
      <c r="Z31" s="12"/>
      <c r="AB31"/>
      <c r="AC31"/>
      <c r="AD31"/>
      <c r="AE31"/>
      <c r="AF31"/>
      <c r="AG31"/>
      <c r="AH31"/>
      <c r="AI31"/>
      <c r="AJ31"/>
      <c r="AK31"/>
      <c r="AL31"/>
      <c r="AM31"/>
    </row>
    <row r="32" spans="1:39" ht="15" customHeight="1">
      <c r="A32" s="6"/>
      <c r="B32" s="131"/>
      <c r="C32" s="132"/>
      <c r="D32" s="25"/>
      <c r="E32" s="25" t="s">
        <v>18</v>
      </c>
      <c r="F32" s="25" t="s">
        <v>48</v>
      </c>
      <c r="G32" s="25"/>
      <c r="H32" s="25"/>
      <c r="I32" s="25"/>
      <c r="J32" s="46" t="s">
        <v>10</v>
      </c>
      <c r="K32" s="19">
        <f>I33+I34</f>
        <v>982198271</v>
      </c>
      <c r="L32" s="25"/>
      <c r="M32" s="10"/>
      <c r="N32" s="6"/>
      <c r="O32" s="7"/>
      <c r="P32" s="49"/>
      <c r="Q32" s="25"/>
      <c r="R32" s="25"/>
      <c r="S32" s="25"/>
      <c r="T32" s="25"/>
      <c r="U32" s="25"/>
      <c r="V32" s="25"/>
      <c r="W32" s="25"/>
      <c r="X32" s="25"/>
      <c r="Y32" s="25"/>
      <c r="Z32" s="12"/>
      <c r="AB32"/>
      <c r="AC32"/>
      <c r="AD32"/>
      <c r="AE32"/>
      <c r="AF32"/>
      <c r="AG32"/>
      <c r="AH32"/>
      <c r="AI32"/>
      <c r="AJ32"/>
      <c r="AK32"/>
      <c r="AL32"/>
      <c r="AM32"/>
    </row>
    <row r="33" spans="1:39" ht="15" customHeight="1">
      <c r="A33" s="6"/>
      <c r="B33" s="131" t="s">
        <v>76</v>
      </c>
      <c r="C33" s="132"/>
      <c r="D33" s="25"/>
      <c r="E33" s="25"/>
      <c r="F33" s="25" t="s">
        <v>37</v>
      </c>
      <c r="G33" s="19"/>
      <c r="H33" s="25" t="s">
        <v>10</v>
      </c>
      <c r="I33" s="25">
        <v>941375547</v>
      </c>
      <c r="J33" s="46"/>
      <c r="K33" s="19"/>
      <c r="L33" s="19"/>
      <c r="M33" s="10"/>
      <c r="N33" s="6"/>
      <c r="O33" s="7"/>
      <c r="P33" s="105" t="s">
        <v>49</v>
      </c>
      <c r="Q33" s="25"/>
      <c r="R33" s="25"/>
      <c r="S33" s="25"/>
      <c r="T33" s="25"/>
      <c r="U33" s="25"/>
      <c r="V33" s="25"/>
      <c r="W33" s="25"/>
      <c r="X33" s="90" t="s">
        <v>10</v>
      </c>
      <c r="Y33" s="101">
        <f>SUM(U37:U44)</f>
        <v>1065231.5</v>
      </c>
      <c r="Z33" s="12"/>
      <c r="AB33"/>
      <c r="AC33"/>
      <c r="AD33"/>
      <c r="AE33"/>
      <c r="AF33"/>
      <c r="AG33"/>
      <c r="AH33"/>
      <c r="AI33"/>
      <c r="AJ33"/>
      <c r="AK33"/>
      <c r="AL33"/>
      <c r="AM33"/>
    </row>
    <row r="34" spans="1:39" ht="15" customHeight="1">
      <c r="A34" s="6"/>
      <c r="B34" s="131" t="s">
        <v>77</v>
      </c>
      <c r="C34" s="132"/>
      <c r="D34" s="25"/>
      <c r="E34" s="25"/>
      <c r="F34" s="25" t="s">
        <v>39</v>
      </c>
      <c r="G34" s="25"/>
      <c r="H34" s="25" t="s">
        <v>10</v>
      </c>
      <c r="I34" s="25">
        <v>40822724</v>
      </c>
      <c r="J34" s="39"/>
      <c r="K34" s="25"/>
      <c r="L34" s="25"/>
      <c r="M34" s="10"/>
      <c r="N34" s="6"/>
      <c r="O34" s="7"/>
      <c r="P34" s="42"/>
      <c r="Q34" s="25"/>
      <c r="R34" s="25"/>
      <c r="S34" s="25"/>
      <c r="T34" s="25"/>
      <c r="U34" s="25"/>
      <c r="V34" s="25"/>
      <c r="W34" s="25"/>
      <c r="X34" s="90"/>
      <c r="Y34" s="49"/>
      <c r="Z34" s="12"/>
      <c r="AB34"/>
      <c r="AC34"/>
      <c r="AD34"/>
      <c r="AE34"/>
      <c r="AF34"/>
      <c r="AG34"/>
      <c r="AH34"/>
      <c r="AI34"/>
      <c r="AJ34"/>
      <c r="AK34"/>
      <c r="AL34"/>
      <c r="AM34"/>
    </row>
    <row r="35" spans="1:39" ht="15" customHeight="1">
      <c r="A35" s="6"/>
      <c r="B35" s="131"/>
      <c r="C35" s="132"/>
      <c r="D35" s="25"/>
      <c r="E35" s="44"/>
      <c r="F35" s="44"/>
      <c r="G35" s="25"/>
      <c r="H35" s="25"/>
      <c r="I35" s="25"/>
      <c r="J35" s="39"/>
      <c r="K35" s="19"/>
      <c r="L35" s="25"/>
      <c r="M35" s="10"/>
      <c r="N35" s="6"/>
      <c r="O35" s="7"/>
      <c r="P35" s="25"/>
      <c r="Q35" s="25"/>
      <c r="R35" s="25"/>
      <c r="S35" s="25"/>
      <c r="T35" s="25"/>
      <c r="U35" s="25"/>
      <c r="V35" s="90"/>
      <c r="W35" s="25"/>
      <c r="X35" s="25"/>
      <c r="Y35" s="25"/>
      <c r="Z35" s="12"/>
      <c r="AB35"/>
      <c r="AC35"/>
      <c r="AD35"/>
      <c r="AE35"/>
      <c r="AF35"/>
      <c r="AG35"/>
      <c r="AH35"/>
      <c r="AI35"/>
      <c r="AJ35"/>
      <c r="AK35"/>
      <c r="AL35"/>
      <c r="AM35"/>
    </row>
    <row r="36" spans="1:39" ht="15" customHeight="1">
      <c r="A36" s="6"/>
      <c r="B36" s="131"/>
      <c r="C36" s="132"/>
      <c r="D36" s="25"/>
      <c r="E36" s="25" t="s">
        <v>21</v>
      </c>
      <c r="F36" s="25" t="s">
        <v>50</v>
      </c>
      <c r="G36" s="25"/>
      <c r="H36" s="44"/>
      <c r="I36" s="25"/>
      <c r="J36" s="46" t="s">
        <v>10</v>
      </c>
      <c r="K36" s="19">
        <f>I38+I37</f>
        <v>626744674</v>
      </c>
      <c r="L36" s="25"/>
      <c r="M36" s="10"/>
      <c r="N36" s="6"/>
      <c r="O36" s="7"/>
      <c r="P36" s="25"/>
      <c r="Q36" s="110" t="s">
        <v>51</v>
      </c>
      <c r="R36" s="111"/>
      <c r="S36" s="110" t="s">
        <v>10</v>
      </c>
      <c r="T36" s="111"/>
      <c r="U36" s="110" t="s">
        <v>52</v>
      </c>
      <c r="V36" s="25"/>
      <c r="W36" s="25"/>
      <c r="X36" s="25"/>
      <c r="Y36" s="25"/>
      <c r="Z36" s="12"/>
      <c r="AB36"/>
      <c r="AC36"/>
      <c r="AD36"/>
      <c r="AE36"/>
      <c r="AF36"/>
      <c r="AG36"/>
      <c r="AH36"/>
      <c r="AI36"/>
      <c r="AJ36"/>
      <c r="AK36"/>
      <c r="AL36"/>
      <c r="AM36"/>
    </row>
    <row r="37" spans="1:39" ht="15" customHeight="1">
      <c r="A37" s="6"/>
      <c r="B37" s="131" t="s">
        <v>78</v>
      </c>
      <c r="C37" s="132"/>
      <c r="D37" s="25"/>
      <c r="E37" s="25"/>
      <c r="F37" s="25" t="s">
        <v>37</v>
      </c>
      <c r="G37" s="25"/>
      <c r="H37" s="25" t="s">
        <v>10</v>
      </c>
      <c r="I37" s="25">
        <v>601078942</v>
      </c>
      <c r="J37" s="39"/>
      <c r="K37" s="25"/>
      <c r="L37" s="25"/>
      <c r="M37" s="10"/>
      <c r="N37" s="6"/>
      <c r="O37" s="7"/>
      <c r="P37" s="25"/>
      <c r="Q37" s="90">
        <v>50000</v>
      </c>
      <c r="R37" s="90" t="s">
        <v>53</v>
      </c>
      <c r="S37" s="90">
        <v>8</v>
      </c>
      <c r="T37" s="112" t="s">
        <v>32</v>
      </c>
      <c r="U37" s="101">
        <f t="shared" ref="U37:U44" si="0">Q37*S37</f>
        <v>400000</v>
      </c>
      <c r="V37" s="25"/>
      <c r="W37" s="25"/>
      <c r="X37" s="89"/>
      <c r="Y37" s="25"/>
      <c r="Z37" s="12"/>
      <c r="AB37"/>
      <c r="AC37"/>
      <c r="AD37"/>
      <c r="AE37"/>
      <c r="AF37"/>
      <c r="AG37"/>
      <c r="AH37"/>
      <c r="AI37"/>
      <c r="AJ37"/>
      <c r="AK37"/>
      <c r="AL37"/>
      <c r="AM37"/>
    </row>
    <row r="38" spans="1:39" ht="15" customHeight="1">
      <c r="A38" s="6"/>
      <c r="B38" s="131" t="s">
        <v>79</v>
      </c>
      <c r="C38" s="132"/>
      <c r="D38" s="25"/>
      <c r="E38" s="25"/>
      <c r="F38" s="25" t="s">
        <v>39</v>
      </c>
      <c r="G38" s="25"/>
      <c r="H38" s="25" t="s">
        <v>10</v>
      </c>
      <c r="I38" s="25">
        <v>25665732</v>
      </c>
      <c r="J38" s="39"/>
      <c r="K38" s="25"/>
      <c r="L38" s="25"/>
      <c r="M38" s="10"/>
      <c r="N38" s="6"/>
      <c r="O38" s="7"/>
      <c r="P38" s="25"/>
      <c r="Q38" s="90">
        <v>20000</v>
      </c>
      <c r="R38" s="90" t="s">
        <v>53</v>
      </c>
      <c r="S38" s="90">
        <v>6</v>
      </c>
      <c r="T38" s="112" t="s">
        <v>32</v>
      </c>
      <c r="U38" s="101">
        <f t="shared" si="0"/>
        <v>120000</v>
      </c>
      <c r="V38" s="25"/>
      <c r="W38" s="42"/>
      <c r="X38" s="89"/>
      <c r="Y38" s="25"/>
      <c r="Z38" s="12"/>
      <c r="AB38"/>
      <c r="AC38"/>
      <c r="AD38"/>
      <c r="AE38"/>
      <c r="AF38"/>
      <c r="AG38"/>
      <c r="AH38"/>
      <c r="AI38"/>
      <c r="AJ38"/>
      <c r="AK38"/>
      <c r="AL38"/>
      <c r="AM38"/>
    </row>
    <row r="39" spans="1:39" ht="15" customHeight="1">
      <c r="A39" s="6"/>
      <c r="B39" s="131"/>
      <c r="C39" s="132"/>
      <c r="D39" s="25"/>
      <c r="E39" s="44"/>
      <c r="F39" s="44"/>
      <c r="G39" s="25"/>
      <c r="H39" s="25"/>
      <c r="I39" s="25"/>
      <c r="J39" s="39"/>
      <c r="K39" s="25"/>
      <c r="L39" s="25"/>
      <c r="M39" s="10"/>
      <c r="N39" s="6"/>
      <c r="O39" s="7"/>
      <c r="P39" s="25"/>
      <c r="Q39" s="90">
        <v>20000</v>
      </c>
      <c r="R39" s="90" t="s">
        <v>53</v>
      </c>
      <c r="S39" s="90">
        <v>5</v>
      </c>
      <c r="T39" s="112" t="s">
        <v>32</v>
      </c>
      <c r="U39" s="101">
        <f t="shared" si="0"/>
        <v>100000</v>
      </c>
      <c r="V39" s="25"/>
      <c r="W39" s="42"/>
      <c r="X39" s="89"/>
      <c r="Y39" s="25"/>
      <c r="Z39" s="12"/>
      <c r="AB39"/>
      <c r="AC39"/>
      <c r="AD39"/>
      <c r="AE39"/>
      <c r="AF39"/>
      <c r="AG39"/>
      <c r="AH39"/>
      <c r="AI39"/>
      <c r="AJ39"/>
      <c r="AK39"/>
      <c r="AL39"/>
      <c r="AM39"/>
    </row>
    <row r="40" spans="1:39" ht="15" customHeight="1">
      <c r="A40" s="6"/>
      <c r="B40" s="131"/>
      <c r="C40" s="132"/>
      <c r="D40" s="25"/>
      <c r="E40" s="25" t="s">
        <v>54</v>
      </c>
      <c r="F40" s="25" t="s">
        <v>55</v>
      </c>
      <c r="G40" s="25"/>
      <c r="H40" s="25"/>
      <c r="I40" s="25"/>
      <c r="J40" s="46" t="s">
        <v>10</v>
      </c>
      <c r="K40" s="19">
        <f>I41+I42</f>
        <v>385273</v>
      </c>
      <c r="L40" s="25"/>
      <c r="M40" s="10"/>
      <c r="N40" s="6"/>
      <c r="O40" s="7"/>
      <c r="P40" s="25"/>
      <c r="Q40" s="90">
        <v>20000</v>
      </c>
      <c r="R40" s="90" t="s">
        <v>53</v>
      </c>
      <c r="S40" s="90">
        <v>4</v>
      </c>
      <c r="T40" s="112" t="s">
        <v>32</v>
      </c>
      <c r="U40" s="101">
        <f t="shared" si="0"/>
        <v>80000</v>
      </c>
      <c r="V40" s="25"/>
      <c r="W40" s="42"/>
      <c r="X40" s="89"/>
      <c r="Y40" s="25"/>
      <c r="Z40" s="12"/>
      <c r="AB40"/>
      <c r="AC40"/>
      <c r="AD40"/>
      <c r="AE40"/>
      <c r="AF40"/>
      <c r="AG40"/>
      <c r="AH40"/>
      <c r="AI40"/>
      <c r="AJ40"/>
      <c r="AK40"/>
      <c r="AL40"/>
      <c r="AM40"/>
    </row>
    <row r="41" spans="1:39" ht="15" customHeight="1">
      <c r="A41" s="6"/>
      <c r="B41" s="131" t="s">
        <v>80</v>
      </c>
      <c r="C41" s="132"/>
      <c r="D41" s="25"/>
      <c r="E41" s="25"/>
      <c r="F41" s="25" t="s">
        <v>37</v>
      </c>
      <c r="G41" s="19"/>
      <c r="H41" s="25" t="s">
        <v>10</v>
      </c>
      <c r="I41" s="25">
        <v>385273</v>
      </c>
      <c r="J41" s="55"/>
      <c r="K41" s="56"/>
      <c r="L41" s="56"/>
      <c r="M41" s="10"/>
      <c r="N41" s="6"/>
      <c r="O41" s="7"/>
      <c r="P41" s="25"/>
      <c r="Q41" s="90">
        <v>30000</v>
      </c>
      <c r="R41" s="90" t="s">
        <v>53</v>
      </c>
      <c r="S41" s="90">
        <v>3</v>
      </c>
      <c r="T41" s="112" t="s">
        <v>32</v>
      </c>
      <c r="U41" s="101">
        <f t="shared" si="0"/>
        <v>90000</v>
      </c>
      <c r="V41" s="25"/>
      <c r="W41" s="42"/>
      <c r="X41" s="89"/>
      <c r="Y41" s="25"/>
      <c r="Z41" s="12"/>
      <c r="AB41"/>
      <c r="AC41"/>
      <c r="AD41"/>
      <c r="AE41"/>
      <c r="AF41"/>
      <c r="AG41"/>
      <c r="AH41"/>
      <c r="AI41"/>
      <c r="AJ41"/>
      <c r="AK41"/>
      <c r="AL41"/>
      <c r="AM41"/>
    </row>
    <row r="42" spans="1:39" ht="15" customHeight="1">
      <c r="A42" s="6"/>
      <c r="B42" s="98" t="s">
        <v>81</v>
      </c>
      <c r="C42" s="33"/>
      <c r="D42" s="25"/>
      <c r="E42" s="25"/>
      <c r="F42" s="25" t="s">
        <v>39</v>
      </c>
      <c r="G42" s="25"/>
      <c r="H42" s="25" t="s">
        <v>10</v>
      </c>
      <c r="I42" s="25">
        <v>0</v>
      </c>
      <c r="J42" s="39"/>
      <c r="K42" s="25"/>
      <c r="L42" s="25"/>
      <c r="M42" s="10"/>
      <c r="N42" s="6"/>
      <c r="O42" s="7"/>
      <c r="P42" s="25"/>
      <c r="Q42" s="90">
        <v>30000</v>
      </c>
      <c r="R42" s="90" t="s">
        <v>53</v>
      </c>
      <c r="S42" s="90">
        <v>2</v>
      </c>
      <c r="T42" s="112" t="s">
        <v>32</v>
      </c>
      <c r="U42" s="101">
        <f t="shared" si="0"/>
        <v>60000</v>
      </c>
      <c r="V42" s="25"/>
      <c r="W42" s="42"/>
      <c r="X42" s="89"/>
      <c r="Y42" s="25"/>
      <c r="Z42" s="12"/>
      <c r="AB42"/>
      <c r="AC42"/>
      <c r="AD42"/>
      <c r="AE42"/>
      <c r="AF42"/>
      <c r="AG42"/>
      <c r="AH42"/>
      <c r="AI42"/>
      <c r="AJ42"/>
      <c r="AK42"/>
      <c r="AL42"/>
      <c r="AM42"/>
    </row>
    <row r="43" spans="1:39" ht="15" customHeight="1">
      <c r="A43" s="6"/>
      <c r="B43" s="98"/>
      <c r="C43" s="33"/>
      <c r="D43" s="25"/>
      <c r="E43" s="44"/>
      <c r="F43" s="44"/>
      <c r="G43" s="25"/>
      <c r="H43" s="25"/>
      <c r="I43" s="25"/>
      <c r="J43" s="39"/>
      <c r="K43" s="25"/>
      <c r="L43" s="25"/>
      <c r="M43" s="10"/>
      <c r="N43" s="6"/>
      <c r="O43" s="7"/>
      <c r="P43" s="25"/>
      <c r="Q43" s="90">
        <v>30000</v>
      </c>
      <c r="R43" s="90" t="s">
        <v>53</v>
      </c>
      <c r="S43" s="90">
        <v>1</v>
      </c>
      <c r="T43" s="112" t="s">
        <v>32</v>
      </c>
      <c r="U43" s="101">
        <f t="shared" si="0"/>
        <v>30000</v>
      </c>
      <c r="V43" s="25"/>
      <c r="W43" s="42"/>
      <c r="X43" s="89"/>
      <c r="Y43" s="25"/>
      <c r="Z43" s="12"/>
      <c r="AB43"/>
      <c r="AC43"/>
      <c r="AD43"/>
      <c r="AE43"/>
      <c r="AF43"/>
      <c r="AG43"/>
      <c r="AH43"/>
      <c r="AI43"/>
      <c r="AJ43"/>
      <c r="AK43"/>
      <c r="AL43"/>
      <c r="AM43"/>
    </row>
    <row r="44" spans="1:39" ht="15" customHeight="1">
      <c r="A44" s="6"/>
      <c r="B44" s="98" t="s">
        <v>57</v>
      </c>
      <c r="C44" s="33"/>
      <c r="D44" s="25"/>
      <c r="E44" s="25" t="s">
        <v>56</v>
      </c>
      <c r="F44" s="25" t="s">
        <v>57</v>
      </c>
      <c r="G44" s="25"/>
      <c r="H44" s="25"/>
      <c r="I44" s="25"/>
      <c r="J44" s="46" t="s">
        <v>10</v>
      </c>
      <c r="K44" s="19">
        <f>+Y55</f>
        <v>11726485.1</v>
      </c>
      <c r="L44" s="25"/>
      <c r="M44" s="10"/>
      <c r="N44" s="6"/>
      <c r="O44" s="7"/>
      <c r="P44" s="25"/>
      <c r="Q44" s="113">
        <f>U13-200000</f>
        <v>370463</v>
      </c>
      <c r="R44" s="114" t="s">
        <v>53</v>
      </c>
      <c r="S44" s="115">
        <v>0.5</v>
      </c>
      <c r="T44" s="116" t="s">
        <v>32</v>
      </c>
      <c r="U44" s="117">
        <f t="shared" si="0"/>
        <v>185231.5</v>
      </c>
      <c r="V44" s="25"/>
      <c r="W44" s="42"/>
      <c r="X44" s="89"/>
      <c r="Y44" s="127"/>
      <c r="Z44" s="12"/>
      <c r="AB44"/>
      <c r="AC44"/>
      <c r="AD44"/>
      <c r="AE44"/>
      <c r="AF44"/>
      <c r="AG44"/>
      <c r="AH44"/>
      <c r="AI44"/>
      <c r="AJ44"/>
      <c r="AK44"/>
      <c r="AL44"/>
      <c r="AM44"/>
    </row>
    <row r="45" spans="1:39" ht="15" customHeight="1">
      <c r="A45" s="57" t="s">
        <v>58</v>
      </c>
      <c r="B45" s="98"/>
      <c r="C45" s="33"/>
      <c r="D45" s="25"/>
      <c r="E45" s="44"/>
      <c r="F45" s="44"/>
      <c r="G45" s="44"/>
      <c r="H45" s="44"/>
      <c r="I45" s="44"/>
      <c r="J45" s="44"/>
      <c r="K45" s="41"/>
      <c r="L45" s="25"/>
      <c r="M45" s="10"/>
      <c r="N45" s="6"/>
      <c r="O45" s="7"/>
      <c r="P45" s="25"/>
      <c r="Q45" s="18" t="s">
        <v>59</v>
      </c>
      <c r="R45" s="18"/>
      <c r="S45" s="18"/>
      <c r="T45" s="18"/>
      <c r="U45" s="118"/>
      <c r="V45" s="25"/>
      <c r="W45" s="42"/>
      <c r="X45" s="128" t="s">
        <v>10</v>
      </c>
      <c r="Y45" s="129">
        <f>Y26+Y33</f>
        <v>8222346.5</v>
      </c>
      <c r="Z45" s="12"/>
      <c r="AB45"/>
      <c r="AC45"/>
      <c r="AD45"/>
      <c r="AE45"/>
      <c r="AF45"/>
      <c r="AG45"/>
      <c r="AH45"/>
      <c r="AI45"/>
      <c r="AJ45"/>
      <c r="AK45"/>
      <c r="AL45"/>
      <c r="AM45"/>
    </row>
    <row r="46" spans="1:39" ht="15" customHeight="1">
      <c r="A46" s="6"/>
      <c r="B46" s="99" t="s">
        <v>61</v>
      </c>
      <c r="C46" s="25"/>
      <c r="D46" s="44"/>
      <c r="E46" s="25" t="s">
        <v>60</v>
      </c>
      <c r="F46" s="25" t="s">
        <v>61</v>
      </c>
      <c r="G46" s="25"/>
      <c r="H46" s="25"/>
      <c r="I46" s="25">
        <v>0</v>
      </c>
      <c r="J46" s="46" t="s">
        <v>10</v>
      </c>
      <c r="K46" s="19">
        <f>+I46</f>
        <v>0</v>
      </c>
      <c r="L46" s="25"/>
      <c r="M46" s="10"/>
      <c r="N46" s="6"/>
      <c r="O46" s="7"/>
      <c r="P46" s="25"/>
      <c r="Q46" s="25"/>
      <c r="R46" s="25"/>
      <c r="S46" s="25"/>
      <c r="T46" s="25"/>
      <c r="U46" s="25"/>
      <c r="V46" s="25"/>
      <c r="W46" s="42"/>
      <c r="X46" s="42"/>
      <c r="Y46" s="25"/>
      <c r="Z46" s="12"/>
      <c r="AB46"/>
      <c r="AC46"/>
      <c r="AD46"/>
      <c r="AE46"/>
      <c r="AF46"/>
      <c r="AG46"/>
      <c r="AH46"/>
      <c r="AI46"/>
      <c r="AJ46"/>
      <c r="AK46"/>
      <c r="AL46"/>
      <c r="AM46"/>
    </row>
    <row r="47" spans="1:39" ht="15" customHeight="1" thickBot="1">
      <c r="A47" s="6"/>
      <c r="B47" s="99"/>
      <c r="C47" s="25"/>
      <c r="D47" s="25"/>
      <c r="E47" s="44"/>
      <c r="F47" s="44"/>
      <c r="G47" s="44"/>
      <c r="H47" s="44"/>
      <c r="I47" s="44"/>
      <c r="J47" s="44"/>
      <c r="K47" s="41"/>
      <c r="L47" s="25"/>
      <c r="M47" s="10"/>
      <c r="N47" s="6"/>
      <c r="O47" s="7"/>
      <c r="P47" s="35" t="s">
        <v>62</v>
      </c>
      <c r="Q47" s="25"/>
      <c r="R47" s="25"/>
      <c r="S47" s="25"/>
      <c r="T47" s="25"/>
      <c r="U47" s="25"/>
      <c r="V47" s="25"/>
      <c r="W47" s="94"/>
      <c r="X47" s="25"/>
      <c r="Y47" s="25"/>
      <c r="Z47" s="12"/>
      <c r="AB47"/>
      <c r="AC47"/>
      <c r="AD47"/>
      <c r="AE47"/>
      <c r="AF47"/>
      <c r="AG47"/>
      <c r="AH47"/>
      <c r="AI47"/>
      <c r="AJ47"/>
      <c r="AK47"/>
      <c r="AL47"/>
      <c r="AM47"/>
    </row>
    <row r="48" spans="1:39" ht="15" customHeight="1" thickBot="1">
      <c r="A48" s="6"/>
      <c r="B48" s="100"/>
      <c r="C48" s="25"/>
      <c r="D48" s="25"/>
      <c r="E48" s="25"/>
      <c r="F48" s="19" t="s">
        <v>63</v>
      </c>
      <c r="G48" s="19"/>
      <c r="H48" s="25"/>
      <c r="I48" s="25"/>
      <c r="J48" s="46" t="s">
        <v>10</v>
      </c>
      <c r="K48" s="47">
        <f>K22+K26+K28+K32+K36+K40+K44+K46</f>
        <v>8646338035.1000004</v>
      </c>
      <c r="L48" s="25"/>
      <c r="M48" s="10"/>
      <c r="N48" s="6"/>
      <c r="O48" s="7"/>
      <c r="P48" s="38"/>
      <c r="Q48" s="42" t="s">
        <v>64</v>
      </c>
      <c r="R48" s="25"/>
      <c r="S48" s="94">
        <f>+Y45</f>
        <v>8222346.5</v>
      </c>
      <c r="T48" s="90" t="s">
        <v>53</v>
      </c>
      <c r="U48" s="119">
        <f>IF(U17&lt;=40,U21,U22)</f>
        <v>1.4</v>
      </c>
      <c r="V48" s="25"/>
      <c r="W48" s="25"/>
      <c r="X48" s="90" t="s">
        <v>10</v>
      </c>
      <c r="Y48" s="101">
        <f>S48*U48</f>
        <v>11511285.1</v>
      </c>
      <c r="Z48" s="12"/>
      <c r="AB48"/>
      <c r="AC48"/>
      <c r="AD48"/>
      <c r="AE48"/>
      <c r="AF48"/>
      <c r="AG48"/>
      <c r="AH48"/>
      <c r="AI48"/>
      <c r="AJ48"/>
      <c r="AK48"/>
      <c r="AL48"/>
      <c r="AM48"/>
    </row>
    <row r="49" spans="1:39" ht="12.95" customHeight="1">
      <c r="A49" s="58"/>
      <c r="B49" s="100"/>
      <c r="C49" s="25"/>
      <c r="D49" s="44"/>
      <c r="E49" s="44"/>
      <c r="F49" s="44"/>
      <c r="G49" s="44"/>
      <c r="H49" s="44"/>
      <c r="I49" s="44"/>
      <c r="J49" s="44"/>
      <c r="K49" s="44"/>
      <c r="L49" s="25"/>
      <c r="M49" s="10"/>
      <c r="N49" s="6"/>
      <c r="O49" s="7"/>
      <c r="P49" s="38"/>
      <c r="Q49" s="42"/>
      <c r="R49" s="25"/>
      <c r="S49" s="94"/>
      <c r="T49" s="90"/>
      <c r="U49" s="96"/>
      <c r="V49" s="90"/>
      <c r="W49" s="89"/>
      <c r="X49" s="90"/>
      <c r="Y49" s="25"/>
      <c r="Z49" s="12"/>
      <c r="AB49"/>
      <c r="AC49"/>
      <c r="AD49"/>
      <c r="AE49"/>
      <c r="AF49"/>
      <c r="AG49"/>
      <c r="AH49"/>
      <c r="AI49"/>
      <c r="AJ49"/>
      <c r="AK49"/>
      <c r="AL49"/>
      <c r="AM49"/>
    </row>
    <row r="50" spans="1:39" ht="14.25" customHeight="1">
      <c r="A50" s="58"/>
      <c r="B50" s="100"/>
      <c r="C50" s="25"/>
      <c r="D50" s="25"/>
      <c r="E50" s="25"/>
      <c r="F50" s="25"/>
      <c r="G50" s="25"/>
      <c r="H50" s="25"/>
      <c r="I50" s="25"/>
      <c r="J50" s="39"/>
      <c r="K50" s="25"/>
      <c r="L50" s="25"/>
      <c r="M50" s="10"/>
      <c r="N50" s="6"/>
      <c r="O50" s="7"/>
      <c r="P50" s="38"/>
      <c r="Q50" s="25"/>
      <c r="R50" s="25"/>
      <c r="S50" s="42"/>
      <c r="T50" s="25"/>
      <c r="U50" s="25"/>
      <c r="V50" s="90"/>
      <c r="W50" s="89"/>
      <c r="X50" s="25"/>
      <c r="Y50" s="25"/>
      <c r="Z50" s="12"/>
      <c r="AB50"/>
      <c r="AC50"/>
      <c r="AD50"/>
      <c r="AE50"/>
      <c r="AF50"/>
      <c r="AG50"/>
      <c r="AH50"/>
      <c r="AI50"/>
      <c r="AJ50"/>
      <c r="AK50"/>
      <c r="AL50"/>
      <c r="AM50"/>
    </row>
    <row r="51" spans="1:39" ht="14.25" customHeight="1">
      <c r="A51" s="58"/>
      <c r="B51" s="100"/>
      <c r="C51" s="25"/>
      <c r="D51" s="19" t="s">
        <v>65</v>
      </c>
      <c r="E51" s="19" t="s">
        <v>66</v>
      </c>
      <c r="F51" s="25"/>
      <c r="G51" s="25"/>
      <c r="H51" s="25"/>
      <c r="I51" s="25"/>
      <c r="J51" s="59" t="s">
        <v>10</v>
      </c>
      <c r="K51" s="60">
        <f>K18-K48</f>
        <v>-6972456211.1000004</v>
      </c>
      <c r="L51" s="25"/>
      <c r="M51" s="10"/>
      <c r="N51" s="6"/>
      <c r="O51" s="7"/>
      <c r="P51" s="35" t="s">
        <v>67</v>
      </c>
      <c r="Q51" s="25"/>
      <c r="R51" s="25"/>
      <c r="S51" s="25"/>
      <c r="T51" s="25"/>
      <c r="U51" s="25"/>
      <c r="V51" s="90"/>
      <c r="W51" s="96"/>
      <c r="X51" s="25"/>
      <c r="Y51" s="25"/>
      <c r="Z51" s="12"/>
      <c r="AB51"/>
      <c r="AC51"/>
      <c r="AD51"/>
      <c r="AE51"/>
      <c r="AF51"/>
      <c r="AG51"/>
      <c r="AH51"/>
      <c r="AI51"/>
      <c r="AJ51"/>
      <c r="AK51"/>
      <c r="AL51"/>
      <c r="AM51"/>
    </row>
    <row r="52" spans="1:39" ht="12.95" customHeight="1">
      <c r="A52" s="58"/>
      <c r="B52" s="100"/>
      <c r="C52" s="61"/>
      <c r="D52" s="44"/>
      <c r="E52" s="44"/>
      <c r="F52" s="44"/>
      <c r="G52" s="44"/>
      <c r="H52" s="44"/>
      <c r="I52" s="44"/>
      <c r="J52" s="44"/>
      <c r="K52" s="44"/>
      <c r="L52" s="19"/>
      <c r="M52" s="10"/>
      <c r="N52" s="6"/>
      <c r="O52" s="7"/>
      <c r="P52" s="38"/>
      <c r="Q52" s="135">
        <v>1076</v>
      </c>
      <c r="R52" s="42" t="s">
        <v>68</v>
      </c>
      <c r="S52" s="42"/>
      <c r="T52" s="120" t="s">
        <v>69</v>
      </c>
      <c r="U52" s="90">
        <v>200</v>
      </c>
      <c r="V52" s="25"/>
      <c r="W52" s="25"/>
      <c r="X52" s="90" t="s">
        <v>10</v>
      </c>
      <c r="Y52" s="130">
        <f>Q52*U52</f>
        <v>215200</v>
      </c>
      <c r="Z52" s="12"/>
      <c r="AB52"/>
      <c r="AC52"/>
      <c r="AD52"/>
      <c r="AE52"/>
      <c r="AF52"/>
      <c r="AG52"/>
      <c r="AH52"/>
      <c r="AI52"/>
      <c r="AJ52"/>
      <c r="AK52"/>
      <c r="AL52"/>
      <c r="AM52"/>
    </row>
    <row r="53" spans="1:39" ht="12.95" customHeight="1">
      <c r="A53" s="6"/>
      <c r="B53" s="7"/>
      <c r="C53" s="61"/>
      <c r="L53" s="25"/>
      <c r="M53" s="10"/>
      <c r="N53" s="6"/>
      <c r="O53" s="7"/>
      <c r="P53" s="40"/>
      <c r="Q53" s="87"/>
      <c r="R53" s="87"/>
      <c r="S53" s="93"/>
      <c r="T53" s="49"/>
      <c r="U53" s="49"/>
      <c r="V53" s="25"/>
      <c r="W53" s="25"/>
      <c r="X53" s="87"/>
      <c r="Y53" s="87"/>
      <c r="Z53" s="12"/>
      <c r="AB53"/>
      <c r="AC53"/>
      <c r="AD53"/>
      <c r="AE53"/>
      <c r="AF53"/>
      <c r="AG53"/>
      <c r="AH53"/>
      <c r="AI53"/>
      <c r="AJ53"/>
      <c r="AK53"/>
      <c r="AL53"/>
      <c r="AM53"/>
    </row>
    <row r="54" spans="1:39" ht="12.95" customHeight="1">
      <c r="A54" s="24"/>
      <c r="B54" s="7"/>
      <c r="C54" s="43"/>
      <c r="D54" s="61"/>
      <c r="E54" s="25"/>
      <c r="F54" s="25"/>
      <c r="G54" s="54"/>
      <c r="H54" s="54"/>
      <c r="I54" s="54"/>
      <c r="J54" s="66"/>
      <c r="K54" s="25"/>
      <c r="L54" s="25"/>
      <c r="M54" s="10"/>
      <c r="O54" s="7"/>
      <c r="Q54" s="49"/>
      <c r="R54" s="49"/>
      <c r="S54" s="49"/>
      <c r="T54" s="49"/>
      <c r="U54" s="49"/>
      <c r="V54" s="49"/>
      <c r="W54" s="49"/>
      <c r="X54" s="49"/>
      <c r="Y54" s="49"/>
      <c r="Z54" s="12"/>
      <c r="AB54"/>
      <c r="AC54"/>
      <c r="AD54"/>
      <c r="AE54"/>
      <c r="AF54"/>
      <c r="AG54"/>
      <c r="AH54"/>
      <c r="AI54"/>
      <c r="AJ54"/>
      <c r="AK54"/>
      <c r="AL54"/>
      <c r="AM54"/>
    </row>
    <row r="55" spans="1:39" ht="12.75" customHeight="1">
      <c r="B55" s="7"/>
      <c r="C55" s="43"/>
      <c r="D55" s="61"/>
      <c r="E55" s="25"/>
      <c r="F55" s="144"/>
      <c r="G55" s="144"/>
      <c r="H55" s="144"/>
      <c r="I55" s="144"/>
      <c r="J55" s="66"/>
      <c r="K55" s="25"/>
      <c r="L55" s="25"/>
      <c r="M55" s="10"/>
      <c r="N55" s="6"/>
      <c r="O55" s="7"/>
      <c r="P55" s="35" t="s">
        <v>70</v>
      </c>
      <c r="Q55" s="88"/>
      <c r="R55" s="88"/>
      <c r="S55" s="88"/>
      <c r="T55" s="93"/>
      <c r="U55" s="87"/>
      <c r="V55" s="87"/>
      <c r="W55" s="87"/>
      <c r="X55" s="102" t="s">
        <v>10</v>
      </c>
      <c r="Y55" s="103">
        <f>Y48+Y52</f>
        <v>11726485.1</v>
      </c>
      <c r="Z55" s="65"/>
      <c r="AB55"/>
      <c r="AC55"/>
      <c r="AD55"/>
      <c r="AE55"/>
      <c r="AF55"/>
      <c r="AG55"/>
      <c r="AH55"/>
      <c r="AI55"/>
      <c r="AJ55"/>
      <c r="AK55"/>
      <c r="AL55"/>
      <c r="AM55"/>
    </row>
    <row r="56" spans="1:39" ht="16.5" customHeight="1">
      <c r="A56" s="58"/>
      <c r="B56" s="7"/>
      <c r="C56" s="43"/>
      <c r="D56" s="61"/>
      <c r="E56" s="25"/>
      <c r="F56" s="139" t="s">
        <v>85</v>
      </c>
      <c r="G56" s="139"/>
      <c r="H56" s="139"/>
      <c r="I56" s="139"/>
      <c r="J56" s="139"/>
      <c r="K56" s="139"/>
      <c r="L56" s="139"/>
      <c r="M56" s="10"/>
      <c r="N56" s="6"/>
      <c r="O56" s="7"/>
      <c r="P56" s="35"/>
      <c r="Q56" s="88"/>
      <c r="R56" s="88"/>
      <c r="S56" s="88"/>
      <c r="T56" s="93"/>
      <c r="U56" s="87"/>
      <c r="V56" s="87"/>
      <c r="W56" s="87"/>
      <c r="X56" s="102"/>
      <c r="Y56" s="104"/>
      <c r="Z56" s="65"/>
      <c r="AB56"/>
      <c r="AC56"/>
      <c r="AD56"/>
      <c r="AE56"/>
      <c r="AF56"/>
      <c r="AG56"/>
      <c r="AH56"/>
      <c r="AI56"/>
      <c r="AJ56"/>
      <c r="AK56"/>
      <c r="AL56"/>
      <c r="AM56"/>
    </row>
    <row r="57" spans="1:39" ht="17.25" customHeight="1">
      <c r="A57" s="58"/>
      <c r="B57" s="7"/>
      <c r="C57" s="43"/>
      <c r="D57" s="61"/>
      <c r="E57" s="25"/>
      <c r="F57" s="140" t="s">
        <v>86</v>
      </c>
      <c r="G57" s="140"/>
      <c r="H57" s="140"/>
      <c r="I57" s="140"/>
      <c r="J57" s="140"/>
      <c r="K57" s="140"/>
      <c r="L57" s="140"/>
      <c r="M57" s="10"/>
      <c r="N57" s="24"/>
      <c r="O57" s="7"/>
      <c r="P57" s="44"/>
      <c r="Q57" s="41"/>
      <c r="R57" s="49"/>
      <c r="S57" s="49"/>
      <c r="T57" s="88"/>
      <c r="U57" s="88"/>
      <c r="V57" s="88"/>
      <c r="W57" s="88"/>
      <c r="X57" s="102"/>
      <c r="Y57" s="104"/>
      <c r="Z57" s="12"/>
      <c r="AB57"/>
      <c r="AC57"/>
      <c r="AD57"/>
      <c r="AE57"/>
      <c r="AF57"/>
      <c r="AG57"/>
      <c r="AH57"/>
      <c r="AI57"/>
      <c r="AJ57"/>
      <c r="AK57"/>
      <c r="AL57"/>
      <c r="AM57"/>
    </row>
    <row r="58" spans="1:39" ht="16.5" customHeight="1">
      <c r="A58" s="58"/>
      <c r="B58" s="7"/>
      <c r="C58" s="43"/>
      <c r="D58" s="61"/>
      <c r="E58" s="25"/>
      <c r="F58" s="66"/>
      <c r="G58" s="66"/>
      <c r="H58" s="66"/>
      <c r="I58" s="66"/>
      <c r="J58" s="66"/>
      <c r="K58" s="67"/>
      <c r="L58" s="25"/>
      <c r="M58" s="10"/>
      <c r="N58" s="24"/>
      <c r="O58" s="68"/>
      <c r="P58" s="35"/>
      <c r="Q58" s="41"/>
      <c r="R58" s="88"/>
      <c r="S58" s="88"/>
      <c r="T58" s="88"/>
      <c r="U58" s="88"/>
      <c r="V58" s="88"/>
      <c r="W58" s="88"/>
      <c r="X58" s="102"/>
      <c r="Y58" s="104"/>
      <c r="Z58" s="12"/>
      <c r="AB58"/>
      <c r="AC58"/>
      <c r="AD58"/>
      <c r="AE58"/>
      <c r="AF58"/>
      <c r="AG58"/>
      <c r="AH58"/>
      <c r="AI58"/>
      <c r="AJ58"/>
      <c r="AK58"/>
      <c r="AL58"/>
      <c r="AM58"/>
    </row>
    <row r="59" spans="1:39" ht="12.95" customHeight="1">
      <c r="A59" s="58"/>
      <c r="B59" s="7"/>
      <c r="C59" s="43"/>
      <c r="D59" s="61"/>
      <c r="E59" s="25"/>
      <c r="F59" s="25"/>
      <c r="G59" s="69"/>
      <c r="H59" s="22"/>
      <c r="I59" s="69"/>
      <c r="J59" s="25"/>
      <c r="K59" s="25"/>
      <c r="L59" s="25"/>
      <c r="M59" s="10"/>
      <c r="N59" s="24"/>
      <c r="O59" s="7"/>
      <c r="P59" s="35"/>
      <c r="Q59" s="62"/>
      <c r="R59" s="62"/>
      <c r="S59" s="62"/>
      <c r="T59" s="62"/>
      <c r="U59" s="62"/>
      <c r="V59" s="62"/>
      <c r="W59" s="62"/>
      <c r="X59" s="63"/>
      <c r="Y59" s="64"/>
      <c r="Z59" s="12"/>
      <c r="AB59"/>
      <c r="AC59"/>
      <c r="AD59"/>
      <c r="AE59"/>
      <c r="AF59"/>
      <c r="AG59"/>
      <c r="AH59"/>
      <c r="AI59"/>
      <c r="AJ59"/>
      <c r="AK59"/>
      <c r="AL59"/>
      <c r="AM59"/>
    </row>
    <row r="60" spans="1:39" ht="15" customHeight="1">
      <c r="A60" s="58"/>
      <c r="B60" s="7"/>
      <c r="C60" s="61"/>
      <c r="D60" s="70" t="s">
        <v>71</v>
      </c>
      <c r="E60" s="43"/>
      <c r="F60" s="28"/>
      <c r="G60" s="28"/>
      <c r="H60" s="28"/>
      <c r="I60" s="28"/>
      <c r="J60" s="19"/>
      <c r="K60" s="25"/>
      <c r="L60" s="25"/>
      <c r="M60" s="10"/>
      <c r="N60" s="24"/>
      <c r="O60" s="7"/>
      <c r="P60" s="35"/>
      <c r="Q60" s="62"/>
      <c r="R60" s="62"/>
      <c r="S60" s="62"/>
      <c r="T60" s="62"/>
      <c r="U60" s="62"/>
      <c r="V60" s="62"/>
      <c r="W60" s="62"/>
      <c r="X60" s="63"/>
      <c r="Y60" s="64"/>
      <c r="Z60" s="12"/>
      <c r="AB60"/>
      <c r="AC60"/>
      <c r="AD60"/>
      <c r="AE60"/>
      <c r="AF60"/>
      <c r="AG60"/>
      <c r="AH60"/>
      <c r="AI60"/>
      <c r="AJ60"/>
      <c r="AK60"/>
      <c r="AL60"/>
      <c r="AM60"/>
    </row>
    <row r="61" spans="1:39" ht="15" customHeight="1">
      <c r="A61" s="58"/>
      <c r="B61" s="71"/>
      <c r="C61" s="61"/>
      <c r="D61" s="121"/>
      <c r="E61" s="73"/>
      <c r="F61" s="73"/>
      <c r="G61" s="73"/>
      <c r="H61" s="73"/>
      <c r="I61" s="73"/>
      <c r="J61" s="73"/>
      <c r="K61" s="74"/>
      <c r="L61" s="54"/>
      <c r="M61" s="10"/>
      <c r="N61" s="24"/>
      <c r="O61" s="7"/>
      <c r="Z61" s="12"/>
      <c r="AB61"/>
      <c r="AC61"/>
      <c r="AD61"/>
      <c r="AE61"/>
      <c r="AF61"/>
      <c r="AG61"/>
      <c r="AH61"/>
      <c r="AI61"/>
      <c r="AJ61"/>
      <c r="AK61"/>
      <c r="AL61"/>
      <c r="AM61"/>
    </row>
    <row r="62" spans="1:39" ht="15" customHeight="1">
      <c r="A62" s="6"/>
      <c r="B62" s="71"/>
      <c r="C62" s="61"/>
      <c r="D62" s="72"/>
      <c r="E62" s="73"/>
      <c r="F62" s="73"/>
      <c r="G62" s="73"/>
      <c r="H62" s="73"/>
      <c r="I62" s="73"/>
      <c r="J62" s="73"/>
      <c r="K62" s="74"/>
      <c r="L62" s="54"/>
      <c r="M62" s="10"/>
      <c r="N62" s="24"/>
      <c r="O62" s="7"/>
      <c r="Z62" s="12"/>
      <c r="AB62"/>
      <c r="AC62"/>
      <c r="AD62"/>
      <c r="AE62"/>
      <c r="AF62"/>
      <c r="AG62"/>
      <c r="AH62"/>
      <c r="AI62"/>
      <c r="AJ62"/>
      <c r="AK62"/>
      <c r="AL62"/>
      <c r="AM62"/>
    </row>
    <row r="63" spans="1:39" ht="15" customHeight="1">
      <c r="A63" s="58"/>
      <c r="B63" s="75"/>
      <c r="C63" s="61"/>
      <c r="G63" s="25"/>
      <c r="H63" s="25"/>
      <c r="I63" s="54"/>
      <c r="J63" s="54"/>
      <c r="K63" s="54"/>
      <c r="L63" s="54"/>
      <c r="M63" s="10"/>
      <c r="N63" s="6"/>
      <c r="O63" s="7"/>
      <c r="Z63" s="12"/>
      <c r="AB63"/>
      <c r="AC63"/>
      <c r="AD63"/>
      <c r="AE63"/>
      <c r="AF63"/>
      <c r="AG63"/>
      <c r="AH63"/>
      <c r="AI63"/>
      <c r="AJ63"/>
      <c r="AK63"/>
      <c r="AL63"/>
      <c r="AM63"/>
    </row>
    <row r="64" spans="1:39" ht="15" customHeight="1">
      <c r="A64" s="58"/>
      <c r="B64" s="68"/>
      <c r="C64" s="77"/>
      <c r="D64" s="76" t="s">
        <v>87</v>
      </c>
      <c r="E64" s="25"/>
      <c r="F64" s="25"/>
      <c r="G64" s="25"/>
      <c r="H64" s="25"/>
      <c r="I64" s="54"/>
      <c r="J64" s="54"/>
      <c r="K64" s="54"/>
      <c r="L64" s="54"/>
      <c r="M64" s="10"/>
      <c r="N64" s="6"/>
      <c r="O64" s="7"/>
      <c r="P64" s="76" t="s">
        <v>87</v>
      </c>
      <c r="Q64" s="40"/>
      <c r="R64" s="40"/>
      <c r="S64" s="62"/>
      <c r="T64" s="62"/>
      <c r="U64" s="62"/>
      <c r="V64" s="62"/>
      <c r="W64" s="62"/>
      <c r="X64" s="63"/>
      <c r="Y64" s="64"/>
      <c r="Z64" s="12"/>
      <c r="AB64"/>
      <c r="AC64"/>
      <c r="AD64"/>
      <c r="AE64"/>
      <c r="AF64"/>
      <c r="AG64"/>
      <c r="AH64"/>
      <c r="AI64"/>
      <c r="AJ64"/>
      <c r="AK64"/>
      <c r="AL64"/>
      <c r="AM64"/>
    </row>
    <row r="65" spans="1:39" ht="15" customHeight="1">
      <c r="A65" s="58"/>
      <c r="B65" s="71"/>
      <c r="C65" s="77"/>
      <c r="D65" s="91" t="s">
        <v>73</v>
      </c>
      <c r="E65" s="38"/>
      <c r="F65" s="38"/>
      <c r="G65" s="38"/>
      <c r="H65" s="38"/>
      <c r="I65" s="38"/>
      <c r="J65" s="38"/>
      <c r="K65" s="38"/>
      <c r="L65" s="38"/>
      <c r="M65" s="82"/>
      <c r="N65" s="6"/>
      <c r="O65" s="7"/>
      <c r="P65" s="91" t="s">
        <v>73</v>
      </c>
      <c r="Q65" s="38"/>
      <c r="R65" s="40"/>
      <c r="S65" s="62"/>
      <c r="T65" s="62"/>
      <c r="U65" s="62"/>
      <c r="V65" s="62"/>
      <c r="W65" s="62"/>
      <c r="X65" s="63"/>
      <c r="Y65" s="64"/>
      <c r="Z65" s="12"/>
      <c r="AA65" s="53"/>
      <c r="AB65"/>
      <c r="AC65"/>
      <c r="AD65"/>
      <c r="AE65"/>
      <c r="AF65"/>
      <c r="AG65"/>
      <c r="AH65"/>
      <c r="AI65"/>
      <c r="AJ65"/>
      <c r="AK65"/>
      <c r="AL65"/>
      <c r="AM65"/>
    </row>
    <row r="66" spans="1:39" ht="15.75" customHeight="1">
      <c r="A66" s="58"/>
      <c r="B66" s="7"/>
      <c r="C66" s="77"/>
      <c r="D66" s="91" t="s">
        <v>84</v>
      </c>
      <c r="E66" s="38"/>
      <c r="F66" s="38"/>
      <c r="G66" s="38"/>
      <c r="H66" s="38"/>
      <c r="I66" s="38"/>
      <c r="J66" s="38"/>
      <c r="K66" s="38"/>
      <c r="L66" s="38"/>
      <c r="M66" s="82"/>
      <c r="N66" s="6"/>
      <c r="O66" s="7"/>
      <c r="P66" s="91" t="s">
        <v>84</v>
      </c>
      <c r="Q66" s="38"/>
      <c r="Z66" s="12"/>
      <c r="AA66" s="53"/>
      <c r="AB66"/>
      <c r="AC66"/>
      <c r="AD66"/>
      <c r="AE66"/>
      <c r="AF66"/>
      <c r="AG66"/>
      <c r="AH66"/>
      <c r="AI66"/>
      <c r="AJ66"/>
      <c r="AK66"/>
      <c r="AL66"/>
      <c r="AM66"/>
    </row>
    <row r="67" spans="1:39" ht="15.75" customHeight="1" thickBot="1">
      <c r="A67" s="58"/>
      <c r="B67" s="83"/>
      <c r="C67" s="84"/>
      <c r="D67" s="84"/>
      <c r="E67" s="85"/>
      <c r="F67" s="85"/>
      <c r="G67" s="85"/>
      <c r="H67" s="85"/>
      <c r="I67" s="85"/>
      <c r="J67" s="85"/>
      <c r="K67" s="85"/>
      <c r="L67" s="85"/>
      <c r="M67" s="86"/>
      <c r="N67" s="6"/>
      <c r="O67" s="78"/>
      <c r="P67" s="79"/>
      <c r="Q67" s="79"/>
      <c r="R67" s="80"/>
      <c r="S67" s="80"/>
      <c r="T67" s="80"/>
      <c r="U67" s="80"/>
      <c r="V67" s="80"/>
      <c r="W67" s="80"/>
      <c r="X67" s="80"/>
      <c r="Y67" s="80"/>
      <c r="Z67" s="81"/>
      <c r="AA67" s="53"/>
      <c r="AB67"/>
      <c r="AC67"/>
      <c r="AD67"/>
      <c r="AE67"/>
      <c r="AF67"/>
      <c r="AG67"/>
      <c r="AH67"/>
      <c r="AI67"/>
      <c r="AJ67"/>
      <c r="AK67"/>
      <c r="AL67"/>
      <c r="AM67"/>
    </row>
    <row r="68" spans="1:39" ht="21" customHeight="1" thickTop="1"/>
    <row r="69" spans="1:39" ht="21" customHeight="1">
      <c r="E69" s="25"/>
    </row>
    <row r="70" spans="1:39" ht="21" customHeight="1"/>
    <row r="71" spans="1:39" ht="21" customHeight="1"/>
    <row r="72" spans="1:39" ht="21" customHeight="1"/>
    <row r="73" spans="1:39" ht="21" customHeight="1"/>
    <row r="74" spans="1:39" ht="21" customHeight="1"/>
    <row r="75" spans="1:39" ht="21" customHeight="1"/>
    <row r="76" spans="1:39" ht="21" customHeight="1"/>
    <row r="77" spans="1:39" ht="21" customHeight="1"/>
    <row r="78" spans="1:39" ht="21" customHeight="1"/>
    <row r="79" spans="1:39" ht="21" customHeight="1"/>
    <row r="80" spans="1:39"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sheetData>
  <mergeCells count="7">
    <mergeCell ref="F56:L56"/>
    <mergeCell ref="F57:L57"/>
    <mergeCell ref="C6:F6"/>
    <mergeCell ref="J6:L6"/>
    <mergeCell ref="W6:Y6"/>
    <mergeCell ref="C7:F7"/>
    <mergeCell ref="F55:I55"/>
  </mergeCells>
  <printOptions horizontalCentered="1"/>
  <pageMargins left="0.59055118110236227" right="0.59055118110236227" top="1.08" bottom="2.1" header="0" footer="0"/>
  <pageSetup paperSize="5" scale="7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201703</vt:lpstr>
      <vt:lpstr>'201703'!Área_de_impresión</vt:lpstr>
    </vt:vector>
  </TitlesOfParts>
  <Company>La Araucana C.C.A.F.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 Araucana C.C.A.F.</dc:creator>
  <cp:lastModifiedBy>Pradenas Carlos</cp:lastModifiedBy>
  <cp:lastPrinted>2017-03-13T14:27:52Z</cp:lastPrinted>
  <dcterms:created xsi:type="dcterms:W3CDTF">2011-02-03T12:29:34Z</dcterms:created>
  <dcterms:modified xsi:type="dcterms:W3CDTF">2017-03-16T20:53:53Z</dcterms:modified>
</cp:coreProperties>
</file>