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Sheet1!$A$1:$G$11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<sst xmlns="http://schemas.openxmlformats.org/spreadsheetml/2006/main" count="46" uniqueCount="33">
  <si>
    <t>Logistics</t>
  </si>
  <si>
    <t>Personal</t>
  </si>
  <si>
    <t>Finance</t>
  </si>
  <si>
    <t>Satisfaction</t>
  </si>
  <si>
    <t>City of Origin</t>
  </si>
  <si>
    <t>Insurance</t>
  </si>
  <si>
    <t>In / Out</t>
  </si>
  <si>
    <t>Age</t>
  </si>
  <si>
    <t>Height</t>
  </si>
  <si>
    <t>Comorbidities</t>
  </si>
  <si>
    <t>Amount</t>
  </si>
  <si>
    <t>Percentage</t>
  </si>
  <si>
    <t>Survey</t>
  </si>
  <si>
    <t>LA</t>
  </si>
  <si>
    <t>Yes</t>
  </si>
  <si>
    <t>In</t>
  </si>
  <si>
    <t>None</t>
  </si>
  <si>
    <t>NY</t>
  </si>
  <si>
    <t>No</t>
  </si>
  <si>
    <t>Out</t>
  </si>
  <si>
    <t>Miami</t>
  </si>
  <si>
    <t>no</t>
  </si>
  <si>
    <t>IHD; COAD</t>
  </si>
  <si>
    <t>SF</t>
  </si>
  <si>
    <t xml:space="preserve">In </t>
  </si>
  <si>
    <t>HPT</t>
  </si>
  <si>
    <t>SD</t>
  </si>
  <si>
    <t>yes</t>
  </si>
  <si>
    <t>DM and PVD</t>
  </si>
  <si>
    <t>Average</t>
  </si>
  <si>
    <t>Sum</t>
  </si>
  <si>
    <t>COUNTA of In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</si>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</sst>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2" fillId="3" fontId="1" numFmtId="0" xfId="0" applyAlignment="1" applyBorder="1" applyFill="1" applyFont="1">
      <alignment horizontal="center" readingOrder="0"/>
    </xf>
    <xf borderId="2" fillId="4" fontId="1" numFmtId="0" xfId="0" applyAlignment="1" applyBorder="1" applyFill="1" applyFont="1">
      <alignment horizontal="center" readingOrder="0"/>
    </xf>
    <xf borderId="3" fillId="5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Font="1" applyNumberFormat="1"/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7" fillId="0" fontId="1" numFmtId="0" xfId="0" applyAlignment="1" applyBorder="1" applyFont="1">
      <alignment readingOrder="0"/>
    </xf>
    <xf borderId="7" fillId="0" fontId="1" numFmtId="164" xfId="0" applyBorder="1" applyFont="1" applyNumberFormat="1"/>
    <xf borderId="7" fillId="0" fontId="1" numFmtId="10" xfId="0" applyBorder="1" applyFont="1" applyNumberForma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Age vs height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Sheet1!$E$4:$E$9</c:f>
            </c:numRef>
          </c:xVal>
          <c:yVal>
            <c:numRef>
              <c:f>Sheet1!$F$4:$F$9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80137"/>
        <c:axId val="1404016620"/>
      </c:scatterChart>
      <c:valAx>
        <c:axId val="21089801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Age (years)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016620"/>
      </c:valAx>
      <c:valAx>
        <c:axId val="1404016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Height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980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11</xdr:row>
      <xdr:rowOff>190500</xdr:rowOff>
    </xdr:from>
    <xdr:ext cx="4038600" cy="2495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3:D9" sheet="Sheet1"/>
  </cacheSource>
  <cacheFields>
    <cacheField name="In" numFmtId="0">
      <sharedItems>
        <s v="In"/>
        <s v="Out"/>
        <s v="In 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F13:G17" firstHeaderRow="0" firstDataRow="1" firstDataCol="0"/>
  <pivotFields>
    <pivotField name="In" axis="axisRow" dataField="1" compact="0" outline="0" multipleItemSelectionAllowed="1" showAll="0" sortType="ascending">
      <items>
        <item x="0"/>
        <item x="2"/>
        <item x="1"/>
        <item t="default"/>
      </items>
    </pivotField>
  </pivotFields>
  <rowFields>
    <field x="0"/>
  </rowFields>
  <dataFields>
    <dataField name="COUNTA of In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3"/>
      <c r="E1" s="4" t="s">
        <v>1</v>
      </c>
      <c r="F1" s="3"/>
      <c r="G1" s="3"/>
      <c r="H1" s="5" t="s">
        <v>2</v>
      </c>
      <c r="I1" s="3"/>
      <c r="J1" s="3"/>
      <c r="K1" s="6" t="s">
        <v>3</v>
      </c>
    </row>
    <row r="2">
      <c r="A2" s="7"/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/>
      <c r="I2" s="8" t="s">
        <v>10</v>
      </c>
      <c r="J2" s="8" t="s">
        <v>11</v>
      </c>
      <c r="K2" s="9" t="s">
        <v>12</v>
      </c>
    </row>
    <row r="3">
      <c r="A3" s="7"/>
      <c r="B3" s="8" t="s">
        <v>13</v>
      </c>
      <c r="C3" s="8" t="s">
        <v>14</v>
      </c>
      <c r="D3" s="8" t="s">
        <v>15</v>
      </c>
      <c r="E3" s="8">
        <v>44.0</v>
      </c>
      <c r="F3" s="10">
        <v>157.0</v>
      </c>
      <c r="G3" s="8" t="s">
        <v>16</v>
      </c>
      <c r="H3" s="11"/>
      <c r="I3" s="11">
        <v>3425.0</v>
      </c>
      <c r="J3" s="12">
        <v>0.34</v>
      </c>
      <c r="K3" s="9">
        <v>4.0</v>
      </c>
    </row>
    <row r="4">
      <c r="A4" s="7"/>
      <c r="B4" s="8" t="s">
        <v>17</v>
      </c>
      <c r="C4" s="8" t="s">
        <v>18</v>
      </c>
      <c r="D4" s="8" t="s">
        <v>15</v>
      </c>
      <c r="E4" s="8">
        <v>34.0</v>
      </c>
      <c r="F4" s="10">
        <v>177.0</v>
      </c>
      <c r="G4" s="8">
        <v>0.0</v>
      </c>
      <c r="H4" s="11"/>
      <c r="I4" s="11">
        <v>4534.0</v>
      </c>
      <c r="J4" s="12">
        <v>0.23</v>
      </c>
      <c r="K4" s="9">
        <v>5.0</v>
      </c>
    </row>
    <row r="5">
      <c r="A5" s="7"/>
      <c r="B5" s="8" t="s">
        <v>17</v>
      </c>
      <c r="D5" s="8" t="s">
        <v>19</v>
      </c>
      <c r="E5" s="8">
        <v>43.0</v>
      </c>
      <c r="F5" s="10">
        <v>179.0</v>
      </c>
      <c r="H5" s="11"/>
      <c r="I5" s="11">
        <v>3456.0</v>
      </c>
      <c r="J5" s="12">
        <v>0.45</v>
      </c>
      <c r="K5" s="9">
        <v>5.0</v>
      </c>
    </row>
    <row r="6">
      <c r="A6" s="7"/>
      <c r="B6" s="8" t="s">
        <v>20</v>
      </c>
      <c r="C6" s="8" t="s">
        <v>21</v>
      </c>
      <c r="D6" s="8" t="s">
        <v>19</v>
      </c>
      <c r="E6" s="8">
        <v>56.0</v>
      </c>
      <c r="F6" s="10">
        <v>158.0</v>
      </c>
      <c r="G6" s="8" t="s">
        <v>22</v>
      </c>
      <c r="H6" s="11"/>
      <c r="I6" s="11">
        <v>6455.0</v>
      </c>
      <c r="J6" s="12">
        <v>0.34</v>
      </c>
      <c r="K6" s="9">
        <v>3.0</v>
      </c>
    </row>
    <row r="7">
      <c r="A7" s="7"/>
      <c r="B7" s="8" t="s">
        <v>23</v>
      </c>
      <c r="D7" s="8" t="s">
        <v>24</v>
      </c>
      <c r="E7" s="8">
        <v>34.0</v>
      </c>
      <c r="F7" s="10">
        <v>185.0</v>
      </c>
      <c r="G7" s="8" t="s">
        <v>25</v>
      </c>
      <c r="H7" s="11"/>
      <c r="I7" s="11">
        <v>4466.0</v>
      </c>
      <c r="J7" s="12">
        <v>0.54</v>
      </c>
      <c r="K7" s="9">
        <v>5.0</v>
      </c>
    </row>
    <row r="8">
      <c r="A8" s="7"/>
      <c r="B8" s="8" t="s">
        <v>23</v>
      </c>
      <c r="C8" s="8" t="s">
        <v>21</v>
      </c>
      <c r="D8" s="8" t="s">
        <v>19</v>
      </c>
      <c r="E8" s="8">
        <v>23.0</v>
      </c>
      <c r="F8" s="10">
        <v>175.0</v>
      </c>
      <c r="H8" s="11"/>
      <c r="I8" s="11">
        <v>3456.0</v>
      </c>
      <c r="J8" s="12">
        <v>0.65</v>
      </c>
      <c r="K8" s="9">
        <v>3.0</v>
      </c>
    </row>
    <row r="9">
      <c r="A9" s="7"/>
      <c r="B9" s="8" t="s">
        <v>26</v>
      </c>
      <c r="C9" s="8" t="s">
        <v>27</v>
      </c>
      <c r="D9" s="8" t="s">
        <v>19</v>
      </c>
      <c r="E9" s="8">
        <v>43.0</v>
      </c>
      <c r="F9" s="10">
        <v>162.0</v>
      </c>
      <c r="G9" s="8" t="s">
        <v>28</v>
      </c>
      <c r="H9" s="11"/>
      <c r="I9" s="11">
        <v>6543.0</v>
      </c>
      <c r="J9" s="12">
        <v>0.09</v>
      </c>
      <c r="K9" s="9">
        <v>4.0</v>
      </c>
    </row>
    <row r="10">
      <c r="A10" s="7" t="s">
        <v>29</v>
      </c>
      <c r="E10" s="10">
        <f t="shared" ref="E10:F10" si="1">AVERAGE(E3:E9)</f>
        <v>39.57142857</v>
      </c>
      <c r="F10" s="10">
        <f t="shared" si="1"/>
        <v>170.4285714</v>
      </c>
      <c r="H10" s="8" t="s">
        <v>30</v>
      </c>
      <c r="I10" s="13">
        <f>SUM(I3:I9)</f>
        <v>32335</v>
      </c>
      <c r="K10" s="14"/>
    </row>
    <row r="11">
      <c r="A11" s="15" t="s">
        <v>26</v>
      </c>
      <c r="B11" s="16"/>
      <c r="C11" s="16"/>
      <c r="D11" s="16"/>
      <c r="E11" s="16">
        <f t="shared" ref="E11:F11" si="2">_xlfn.STDEV.S(E3:E9)</f>
        <v>10.4060422</v>
      </c>
      <c r="F11" s="16">
        <f t="shared" si="2"/>
        <v>11.22285084</v>
      </c>
      <c r="G11" s="16"/>
      <c r="H11" s="17" t="s">
        <v>29</v>
      </c>
      <c r="I11" s="18">
        <f t="shared" ref="I11:J11" si="3">AVERAGE(I3:I9)</f>
        <v>4619.285714</v>
      </c>
      <c r="J11" s="19">
        <f t="shared" si="3"/>
        <v>0.3771428571</v>
      </c>
      <c r="K11" s="20">
        <f>AVERAGE(K2:K9)</f>
        <v>4.142857143</v>
      </c>
    </row>
    <row r="13"/>
    <row r="14"/>
    <row r="15"/>
    <row r="16"/>
    <row r="17"/>
  </sheetData>
  <autoFilter ref="$A$1:$G$11"/>
  <mergeCells count="3">
    <mergeCell ref="E1:G1"/>
    <mergeCell ref="H1:J1"/>
    <mergeCell ref="B1:D1"/>
  </mergeCells>
  <drawing r:id="rId2"/>
</worksheet>
</file>