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leep\Work\Indic.Scrabble\"/>
    </mc:Choice>
  </mc:AlternateContent>
  <bookViews>
    <workbookView xWindow="0" yWindow="0" windowWidth="20490" windowHeight="7755"/>
  </bookViews>
  <sheets>
    <sheet name="te" sheetId="3" r:id="rId1"/>
  </sheets>
  <definedNames>
    <definedName name="_xlnm._FilterDatabase" localSheetId="0" hidden="1">te!$C$1:$AC$1</definedName>
    <definedName name="bins">#REF!</definedName>
    <definedName name="bins10" localSheetId="0">te!$L$2:$L$12</definedName>
    <definedName name="bins10">#REF!</definedName>
    <definedName name="bins10_pecentage">te!$U$2:$U$12</definedName>
    <definedName name="bins20">#REF!</definedName>
    <definedName name="bins20_percentage" localSheetId="0">te!$Z$2:$Z$7</definedName>
    <definedName name="bins5_percentage">te!$P$2:$P$22</definedName>
    <definedName name="Percentage" localSheetId="0">te!$I$2:$I$63</definedName>
    <definedName name="rawdata" localSheetId="0">te!$F$2:$F$63</definedName>
    <definedName name="scores">#REF!</definedName>
  </definedNames>
  <calcPr calcId="152511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2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3" i="3"/>
  <c r="H7" i="3"/>
  <c r="H6" i="3"/>
  <c r="N2" i="3" a="1"/>
  <c r="N2" i="3" s="1"/>
  <c r="H5" i="3"/>
  <c r="H4" i="3"/>
  <c r="H3" i="3"/>
  <c r="H2" i="3"/>
  <c r="H1" i="3"/>
  <c r="I3" i="3" s="1"/>
  <c r="M6" i="3" l="1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I61" i="3"/>
  <c r="I57" i="3"/>
  <c r="I53" i="3"/>
  <c r="I49" i="3"/>
  <c r="I45" i="3"/>
  <c r="I41" i="3"/>
  <c r="I37" i="3"/>
  <c r="I33" i="3"/>
  <c r="I29" i="3"/>
  <c r="I25" i="3"/>
  <c r="I21" i="3"/>
  <c r="I17" i="3"/>
  <c r="I13" i="3"/>
  <c r="I9" i="3"/>
  <c r="I5" i="3"/>
  <c r="I2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63" i="3"/>
  <c r="I59" i="3"/>
  <c r="I55" i="3"/>
  <c r="I51" i="3"/>
  <c r="I47" i="3"/>
  <c r="I43" i="3"/>
  <c r="I39" i="3"/>
  <c r="I35" i="3"/>
  <c r="I31" i="3"/>
  <c r="I27" i="3"/>
  <c r="I23" i="3"/>
  <c r="I19" i="3"/>
  <c r="I15" i="3"/>
  <c r="I11" i="3"/>
  <c r="I7" i="3"/>
  <c r="M2" i="3"/>
  <c r="M9" i="3"/>
  <c r="M5" i="3"/>
  <c r="M12" i="3"/>
  <c r="M8" i="3"/>
  <c r="M4" i="3"/>
  <c r="M11" i="3"/>
  <c r="M7" i="3"/>
  <c r="M3" i="3"/>
  <c r="M10" i="3"/>
  <c r="N13" i="3"/>
  <c r="N12" i="3"/>
  <c r="N8" i="3"/>
  <c r="N4" i="3"/>
  <c r="N9" i="3"/>
  <c r="N11" i="3"/>
  <c r="N7" i="3"/>
  <c r="N3" i="3"/>
  <c r="N5" i="3"/>
  <c r="N10" i="3"/>
  <c r="N6" i="3"/>
  <c r="K4" i="3" l="1"/>
  <c r="R2" i="3" a="1"/>
  <c r="K7" i="3"/>
  <c r="K5" i="3"/>
  <c r="K1" i="3"/>
  <c r="W2" i="3" a="1"/>
  <c r="W2" i="3" s="1"/>
  <c r="K6" i="3"/>
  <c r="AB2" i="3" a="1"/>
  <c r="K2" i="3"/>
  <c r="K3" i="3"/>
  <c r="R2" i="3" l="1"/>
  <c r="R21" i="3"/>
  <c r="R12" i="3"/>
  <c r="R15" i="3"/>
  <c r="R17" i="3"/>
  <c r="R22" i="3"/>
  <c r="R6" i="3"/>
  <c r="R13" i="3"/>
  <c r="R8" i="3"/>
  <c r="R11" i="3"/>
  <c r="R5" i="3"/>
  <c r="R18" i="3"/>
  <c r="R9" i="3"/>
  <c r="R23" i="3"/>
  <c r="R7" i="3"/>
  <c r="R16" i="3"/>
  <c r="R14" i="3"/>
  <c r="R20" i="3"/>
  <c r="R19" i="3"/>
  <c r="R3" i="3"/>
  <c r="R4" i="3"/>
  <c r="R10" i="3"/>
  <c r="Q16" i="3"/>
  <c r="Q20" i="3"/>
  <c r="Q4" i="3"/>
  <c r="Q8" i="3"/>
  <c r="Q12" i="3"/>
  <c r="Q14" i="3"/>
  <c r="Q18" i="3"/>
  <c r="Q22" i="3"/>
  <c r="Q6" i="3"/>
  <c r="Q10" i="3"/>
  <c r="Q15" i="3"/>
  <c r="Q19" i="3"/>
  <c r="Q3" i="3"/>
  <c r="Q7" i="3"/>
  <c r="Q11" i="3"/>
  <c r="Q13" i="3"/>
  <c r="Q17" i="3"/>
  <c r="Q21" i="3"/>
  <c r="Q5" i="3"/>
  <c r="Q9" i="3"/>
  <c r="Q2" i="3"/>
  <c r="W10" i="3"/>
  <c r="W13" i="3"/>
  <c r="W12" i="3"/>
  <c r="W11" i="3"/>
  <c r="W4" i="3"/>
  <c r="W3" i="3"/>
  <c r="W8" i="3"/>
  <c r="W9" i="3"/>
  <c r="W6" i="3"/>
  <c r="W5" i="3"/>
  <c r="W7" i="3"/>
  <c r="AA6" i="3"/>
  <c r="V6" i="3"/>
  <c r="V2" i="3"/>
  <c r="V3" i="3"/>
  <c r="V9" i="3"/>
  <c r="V10" i="3"/>
  <c r="V8" i="3"/>
  <c r="V4" i="3"/>
  <c r="AA3" i="3"/>
  <c r="AA5" i="3"/>
  <c r="AB2" i="3"/>
  <c r="AB7" i="3"/>
  <c r="AB3" i="3"/>
  <c r="AB5" i="3"/>
  <c r="AB8" i="3"/>
  <c r="AB4" i="3"/>
  <c r="AB6" i="3"/>
  <c r="V11" i="3"/>
  <c r="AA2" i="3"/>
  <c r="AA4" i="3"/>
  <c r="V12" i="3"/>
  <c r="V5" i="3"/>
  <c r="V7" i="3"/>
  <c r="AA7" i="3"/>
</calcChain>
</file>

<file path=xl/sharedStrings.xml><?xml version="1.0" encoding="utf-8"?>
<sst xmlns="http://schemas.openxmlformats.org/spreadsheetml/2006/main" count="99" uniqueCount="82">
  <si>
    <t>Bins</t>
  </si>
  <si>
    <t>Mean</t>
  </si>
  <si>
    <t>Median</t>
  </si>
  <si>
    <t>Mode</t>
  </si>
  <si>
    <t>St. Dev</t>
  </si>
  <si>
    <t>Tile</t>
  </si>
  <si>
    <t>Total</t>
  </si>
  <si>
    <t>Percentage</t>
  </si>
  <si>
    <t>ND-Percentage</t>
  </si>
  <si>
    <t>Histogram</t>
  </si>
  <si>
    <t>అ</t>
  </si>
  <si>
    <t>ఆ</t>
  </si>
  <si>
    <t>ల</t>
  </si>
  <si>
    <t>ఉ</t>
  </si>
  <si>
    <t>వ</t>
  </si>
  <si>
    <t>చ</t>
  </si>
  <si>
    <t>ఋ</t>
  </si>
  <si>
    <t>ణ</t>
  </si>
  <si>
    <t>ఇ</t>
  </si>
  <si>
    <t>క</t>
  </si>
  <si>
    <t>మ</t>
  </si>
  <si>
    <t>ఁ</t>
  </si>
  <si>
    <t>డ</t>
  </si>
  <si>
    <t>ట</t>
  </si>
  <si>
    <t>ఏ</t>
  </si>
  <si>
    <t>య</t>
  </si>
  <si>
    <t>్</t>
  </si>
  <si>
    <t>ం</t>
  </si>
  <si>
    <t>ర</t>
  </si>
  <si>
    <t>ఈ</t>
  </si>
  <si>
    <t>థ</t>
  </si>
  <si>
    <t>న</t>
  </si>
  <si>
    <t>త</t>
  </si>
  <si>
    <t>ద</t>
  </si>
  <si>
    <t>ఎ</t>
  </si>
  <si>
    <t>జ</t>
  </si>
  <si>
    <t>ష</t>
  </si>
  <si>
    <t>ఠ</t>
  </si>
  <si>
    <t>ప</t>
  </si>
  <si>
    <t>బ</t>
  </si>
  <si>
    <t>స</t>
  </si>
  <si>
    <t>ఖ</t>
  </si>
  <si>
    <t>భ</t>
  </si>
  <si>
    <t>ఓ</t>
  </si>
  <si>
    <t>గ</t>
  </si>
  <si>
    <t>శ</t>
  </si>
  <si>
    <t>ళ</t>
  </si>
  <si>
    <t>హ</t>
  </si>
  <si>
    <t>ఊ</t>
  </si>
  <si>
    <t>ఔ</t>
  </si>
  <si>
    <t>ఞ</t>
  </si>
  <si>
    <t>ఛ</t>
  </si>
  <si>
    <t>ధ</t>
  </si>
  <si>
    <t>ఐ</t>
  </si>
  <si>
    <t>ఒ</t>
  </si>
  <si>
    <t>ౙ</t>
  </si>
  <si>
    <t>ఱ</t>
  </si>
  <si>
    <t>ౘ</t>
  </si>
  <si>
    <t>ఫ</t>
  </si>
  <si>
    <t>ః</t>
  </si>
  <si>
    <t>ఙ</t>
  </si>
  <si>
    <t>ఢ</t>
  </si>
  <si>
    <t>ఘ</t>
  </si>
  <si>
    <t>ౖ</t>
  </si>
  <si>
    <t>ఝ</t>
  </si>
  <si>
    <t>ఽ</t>
  </si>
  <si>
    <t>ౢ</t>
  </si>
  <si>
    <t>ౠ</t>
  </si>
  <si>
    <t>ఌ</t>
  </si>
  <si>
    <t xml:space="preserve">              </t>
  </si>
  <si>
    <t>లఉ</t>
  </si>
  <si>
    <t>మఉ</t>
  </si>
  <si>
    <t>కష</t>
  </si>
  <si>
    <t>Count</t>
  </si>
  <si>
    <t>ND-Count</t>
  </si>
  <si>
    <t>Max</t>
  </si>
  <si>
    <t>Min</t>
  </si>
  <si>
    <t>Weights</t>
  </si>
  <si>
    <t>Weights-5 Scale</t>
  </si>
  <si>
    <t>Weights-10 Scale</t>
  </si>
  <si>
    <t>Weights -20 Scale</t>
  </si>
  <si>
    <t>Assigned Counts:20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</si>
</sst>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te!$Q$1</c:f>
              <c:strCache>
                <c:ptCount val="1"/>
                <c:pt idx="0">
                  <c:v>ND-Percentage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te!$P$2:$P$22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te!$Q$2:$Q$22</c:f>
              <c:numCache>
                <c:formatCode>General</c:formatCode>
                <c:ptCount val="21"/>
                <c:pt idx="0">
                  <c:v>19786.548901120106</c:v>
                </c:pt>
                <c:pt idx="1">
                  <c:v>23801.934937038979</c:v>
                </c:pt>
                <c:pt idx="2">
                  <c:v>25775.797794949176</c:v>
                </c:pt>
                <c:pt idx="3">
                  <c:v>25128.676191848725</c:v>
                </c:pt>
                <c:pt idx="4">
                  <c:v>22053.866708594527</c:v>
                </c:pt>
                <c:pt idx="5">
                  <c:v>17424.387558689981</c:v>
                </c:pt>
                <c:pt idx="6">
                  <c:v>12393.327905549311</c:v>
                </c:pt>
                <c:pt idx="7">
                  <c:v>7935.5311407762219</c:v>
                </c:pt>
                <c:pt idx="8">
                  <c:v>4574.2690082229856</c:v>
                </c:pt>
                <c:pt idx="9">
                  <c:v>2373.6957057251179</c:v>
                </c:pt>
                <c:pt idx="10">
                  <c:v>1108.8837730244293</c:v>
                </c:pt>
                <c:pt idx="11">
                  <c:v>466.34213193520895</c:v>
                </c:pt>
                <c:pt idx="12">
                  <c:v>176.55536573147654</c:v>
                </c:pt>
                <c:pt idx="13">
                  <c:v>60.174824084572165</c:v>
                </c:pt>
                <c:pt idx="14">
                  <c:v>18.4631747104543</c:v>
                </c:pt>
                <c:pt idx="15">
                  <c:v>5.0998284889788881</c:v>
                </c:pt>
                <c:pt idx="16">
                  <c:v>1.2681259904316278</c:v>
                </c:pt>
                <c:pt idx="17">
                  <c:v>0.28387482395640778</c:v>
                </c:pt>
                <c:pt idx="18">
                  <c:v>5.7206976319501252E-2</c:v>
                </c:pt>
                <c:pt idx="19">
                  <c:v>1.0378360470956168E-2</c:v>
                </c:pt>
                <c:pt idx="20">
                  <c:v>1.6949861335682564E-3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858664"/>
        <c:axId val="469856704"/>
      </c:scatterChart>
      <c:valAx>
        <c:axId val="469858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56704"/>
        <c:crosses val="autoZero"/>
        <c:crossBetween val="midCat"/>
      </c:valAx>
      <c:valAx>
        <c:axId val="4698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858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te!$U$2:$U$12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te!$V$2:$V$12</c:f>
              <c:numCache>
                <c:formatCode>General</c:formatCode>
                <c:ptCount val="11"/>
                <c:pt idx="0">
                  <c:v>19786.548901120106</c:v>
                </c:pt>
                <c:pt idx="1">
                  <c:v>25775.797794949176</c:v>
                </c:pt>
                <c:pt idx="2">
                  <c:v>22053.866708594527</c:v>
                </c:pt>
                <c:pt idx="3">
                  <c:v>12393.327905549311</c:v>
                </c:pt>
                <c:pt idx="4">
                  <c:v>4574.2690082229856</c:v>
                </c:pt>
                <c:pt idx="5">
                  <c:v>1108.8837730244293</c:v>
                </c:pt>
                <c:pt idx="6">
                  <c:v>176.55536573147654</c:v>
                </c:pt>
                <c:pt idx="7">
                  <c:v>18.4631747104543</c:v>
                </c:pt>
                <c:pt idx="8">
                  <c:v>1.2681259904316278</c:v>
                </c:pt>
                <c:pt idx="9">
                  <c:v>5.7206976319501252E-2</c:v>
                </c:pt>
                <c:pt idx="10">
                  <c:v>1.6949861335682564E-3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471392"/>
        <c:axId val="466467864"/>
      </c:scatterChart>
      <c:valAx>
        <c:axId val="46647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67864"/>
        <c:crosses val="autoZero"/>
        <c:crossBetween val="midCat"/>
      </c:valAx>
      <c:valAx>
        <c:axId val="46646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47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te!$Z$2:$Z$7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te!$AA$2:$AA$7</c:f>
              <c:numCache>
                <c:formatCode>General</c:formatCode>
                <c:ptCount val="6"/>
                <c:pt idx="0">
                  <c:v>19786.548901120106</c:v>
                </c:pt>
                <c:pt idx="1">
                  <c:v>22053.866708594527</c:v>
                </c:pt>
                <c:pt idx="2">
                  <c:v>4574.2690082229856</c:v>
                </c:pt>
                <c:pt idx="3">
                  <c:v>176.55536573147654</c:v>
                </c:pt>
                <c:pt idx="4">
                  <c:v>1.2681259904316278</c:v>
                </c:pt>
                <c:pt idx="5">
                  <c:v>1.6949861335682564E-3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869648"/>
        <c:axId val="472872392"/>
      </c:scatterChart>
      <c:valAx>
        <c:axId val="472869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2392"/>
        <c:crosses val="autoZero"/>
        <c:crossBetween val="midCat"/>
      </c:valAx>
      <c:valAx>
        <c:axId val="47287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69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571500</xdr:colOff>
      <xdr:row>22</xdr:row>
      <xdr:rowOff>38099</xdr:rowOff>
    </xdr:from>
    <xdr:to>
      <xdr:col>20</xdr:col>
      <xdr:colOff>190500</xdr:colOff>
      <xdr:row>31</xdr:row>
      <xdr:rowOff>52386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14</xdr:row>
      <xdr:rowOff>9524</xdr:rowOff>
    </xdr:from>
    <xdr:to>
      <xdr:col>25</xdr:col>
      <xdr:colOff>66675</xdr:colOff>
      <xdr:row>20</xdr:row>
      <xdr:rowOff>80961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123825</xdr:colOff>
      <xdr:row>13</xdr:row>
      <xdr:rowOff>176212</xdr:rowOff>
    </xdr:from>
    <xdr:to>
      <xdr:col>29</xdr:col>
      <xdr:colOff>171450</xdr:colOff>
      <xdr:row>20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3"/>
  <sheetViews>
    <sheetView tabSelected="1" workbookViewId="0">
      <selection activeCell="D2" sqref="D2:D63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18.42578125" bestFit="1" customWidth="1"/>
    <col min="4" max="4" width="25.85546875" bestFit="1" customWidth="1"/>
    <col min="5" max="5" width="5.5703125" bestFit="1" customWidth="1"/>
    <col min="6" max="6" width="7" bestFit="1" customWidth="1"/>
    <col min="7" max="7" width="7.85546875" bestFit="1" customWidth="1"/>
    <col min="8" max="9" width="12" bestFit="1" customWidth="1"/>
    <col min="10" max="10" width="7.85546875" bestFit="1" customWidth="1"/>
    <col min="11" max="11" width="12" bestFit="1" customWidth="1"/>
    <col min="12" max="12" width="5" bestFit="1" customWidth="1"/>
    <col min="13" max="13" width="12" bestFit="1" customWidth="1"/>
    <col min="14" max="14" width="11" bestFit="1" customWidth="1"/>
    <col min="16" max="16" width="5" bestFit="1" customWidth="1"/>
    <col min="17" max="17" width="15.85546875" bestFit="1" customWidth="1"/>
    <col min="18" max="18" width="11" bestFit="1" customWidth="1"/>
    <col min="19" max="19" width="9" bestFit="1" customWidth="1"/>
    <col min="20" max="20" width="6.7109375" bestFit="1" customWidth="1"/>
    <col min="21" max="21" width="5" bestFit="1" customWidth="1"/>
    <col min="22" max="22" width="15.85546875" bestFit="1" customWidth="1"/>
    <col min="23" max="23" width="11" bestFit="1" customWidth="1"/>
    <col min="24" max="24" width="9" bestFit="1" customWidth="1"/>
    <col min="26" max="26" width="5" bestFit="1" customWidth="1"/>
    <col min="27" max="27" width="15.85546875" bestFit="1" customWidth="1"/>
    <col min="28" max="28" width="11" bestFit="1" customWidth="1"/>
    <col min="29" max="29" width="9" bestFit="1" customWidth="1"/>
  </cols>
  <sheetData>
    <row r="1" spans="1:29" ht="15.75" x14ac:dyDescent="0.25">
      <c r="A1" s="1" t="s">
        <v>78</v>
      </c>
      <c r="B1" s="1" t="s">
        <v>79</v>
      </c>
      <c r="C1" s="1" t="s">
        <v>80</v>
      </c>
      <c r="D1" s="7" t="s">
        <v>81</v>
      </c>
      <c r="E1" s="1" t="s">
        <v>5</v>
      </c>
      <c r="F1" s="1" t="s">
        <v>73</v>
      </c>
      <c r="G1" s="2" t="s">
        <v>6</v>
      </c>
      <c r="H1" s="3">
        <f>SUM(F2:F63)</f>
        <v>1416335</v>
      </c>
      <c r="I1" s="1" t="s">
        <v>7</v>
      </c>
      <c r="J1" s="2" t="s">
        <v>6</v>
      </c>
      <c r="K1" s="3">
        <f>SUM(I2:I63)</f>
        <v>699.99999999999989</v>
      </c>
      <c r="L1" s="4" t="s">
        <v>0</v>
      </c>
      <c r="M1" s="1" t="s">
        <v>74</v>
      </c>
      <c r="N1" s="1" t="s">
        <v>9</v>
      </c>
      <c r="P1" s="4" t="s">
        <v>0</v>
      </c>
      <c r="Q1" s="7" t="s">
        <v>8</v>
      </c>
      <c r="R1" s="1" t="s">
        <v>9</v>
      </c>
      <c r="S1" s="5" t="s">
        <v>77</v>
      </c>
      <c r="U1" s="4" t="s">
        <v>0</v>
      </c>
      <c r="V1" s="7" t="s">
        <v>8</v>
      </c>
      <c r="W1" s="1" t="s">
        <v>9</v>
      </c>
      <c r="X1" s="5" t="s">
        <v>77</v>
      </c>
      <c r="Z1" s="4" t="s">
        <v>0</v>
      </c>
      <c r="AA1" s="7" t="s">
        <v>8</v>
      </c>
      <c r="AB1" s="1" t="s">
        <v>9</v>
      </c>
      <c r="AC1" s="5" t="s">
        <v>77</v>
      </c>
    </row>
    <row r="2" spans="1:29" x14ac:dyDescent="0.25">
      <c r="A2" s="8">
        <f>CEILING(B2/2,1)</f>
        <v>5</v>
      </c>
      <c r="B2" s="8">
        <v>9</v>
      </c>
      <c r="C2" s="8">
        <v>19</v>
      </c>
      <c r="D2" s="8">
        <f>IF(15-B2=5,1,15-B2)</f>
        <v>6</v>
      </c>
      <c r="E2" t="s">
        <v>10</v>
      </c>
      <c r="F2">
        <v>19603</v>
      </c>
      <c r="G2" s="2" t="s">
        <v>1</v>
      </c>
      <c r="H2" s="3">
        <f>AVERAGE(rawdata)</f>
        <v>22844.112903225807</v>
      </c>
      <c r="I2">
        <f>F2*700/$H$1</f>
        <v>9.6884564739274257</v>
      </c>
      <c r="J2" s="2" t="s">
        <v>1</v>
      </c>
      <c r="K2" s="3">
        <f>AVERAGE(Percentage)</f>
        <v>11.29032258064516</v>
      </c>
      <c r="L2">
        <v>0</v>
      </c>
      <c r="M2">
        <f>NORMDIST(L2,$H$2,$H$5,FALSE)*100*100*100</f>
        <v>9.7791724632831052</v>
      </c>
      <c r="N2">
        <f t="array" ref="N2:N13">FREQUENCY(rawdata,bins10)</f>
        <v>0</v>
      </c>
      <c r="P2">
        <v>0</v>
      </c>
      <c r="Q2">
        <f>NORMDIST(P2,$K$2,$K$5,FALSE)*100*100*100</f>
        <v>19786.548901120106</v>
      </c>
      <c r="R2">
        <f t="array" ref="R2:R23">FREQUENCY(Percentage,bins5_percentage)</f>
        <v>0</v>
      </c>
      <c r="U2">
        <v>0</v>
      </c>
      <c r="V2">
        <f>NORMDIST(U2,$K$2,$K$5,FALSE)*100*100*100</f>
        <v>19786.548901120106</v>
      </c>
      <c r="W2">
        <f t="array" ref="W2:W13">FREQUENCY(Percentage,bins10_pecentage)</f>
        <v>0</v>
      </c>
      <c r="Z2">
        <v>0</v>
      </c>
      <c r="AA2">
        <f>NORMDIST(Z2,$K$2,$K$5,FALSE)*100*100*100</f>
        <v>19786.548901120106</v>
      </c>
      <c r="AB2">
        <f t="array" ref="AB2:AB8">FREQUENCY(Percentage,bins20_percentage)</f>
        <v>0</v>
      </c>
    </row>
    <row r="3" spans="1:29" x14ac:dyDescent="0.25">
      <c r="A3" s="8">
        <f t="shared" ref="A3:A63" si="0">CEILING(B3/2,1)</f>
        <v>2</v>
      </c>
      <c r="B3" s="8">
        <v>3</v>
      </c>
      <c r="C3" s="8">
        <v>13</v>
      </c>
      <c r="D3" s="8">
        <f t="shared" ref="D3:D63" si="1">IF(15-B3=5,1,15-B3)</f>
        <v>12</v>
      </c>
      <c r="E3" t="s">
        <v>11</v>
      </c>
      <c r="F3">
        <v>76344</v>
      </c>
      <c r="G3" s="2" t="s">
        <v>2</v>
      </c>
      <c r="H3" s="3">
        <f>MEDIAN(rawdata)</f>
        <v>10452.5</v>
      </c>
      <c r="I3">
        <f t="shared" ref="I3:I63" si="2">F3*700/$H$1</f>
        <v>37.731751315896311</v>
      </c>
      <c r="J3" s="2" t="s">
        <v>2</v>
      </c>
      <c r="K3" s="3">
        <f>MEDIAN(Percentage)</f>
        <v>5.1659741515954911</v>
      </c>
      <c r="L3">
        <v>10</v>
      </c>
      <c r="M3">
        <f t="shared" ref="M3:M12" si="3">NORMDIST(L3,$H$2,$H$5,FALSE)*100*100*100</f>
        <v>9.7814661818357802</v>
      </c>
      <c r="N3">
        <v>3</v>
      </c>
      <c r="P3">
        <v>5</v>
      </c>
      <c r="Q3">
        <f t="shared" ref="Q3:Q22" si="4">NORMDIST(P3,$K$2,$K$5,FALSE)*100*100*100</f>
        <v>23801.934937038979</v>
      </c>
      <c r="R3">
        <v>31</v>
      </c>
      <c r="S3">
        <v>20</v>
      </c>
      <c r="T3" t="str">
        <f>P2&amp;"-"&amp;P3</f>
        <v>0-5</v>
      </c>
      <c r="U3">
        <v>10</v>
      </c>
      <c r="V3">
        <f t="shared" ref="V3:V12" si="5">NORMDIST(U3,$K$2,$K$5,FALSE)*100*100*100</f>
        <v>25775.797794949176</v>
      </c>
      <c r="W3">
        <v>42</v>
      </c>
      <c r="X3" s="6">
        <v>10</v>
      </c>
      <c r="Z3">
        <v>20</v>
      </c>
      <c r="AA3">
        <f t="shared" ref="AA3:AA7" si="6">NORMDIST(Z3,$K$2,$K$5,FALSE)*100*100*100</f>
        <v>22053.866708594527</v>
      </c>
      <c r="AB3">
        <v>49</v>
      </c>
      <c r="AC3" s="6">
        <v>5</v>
      </c>
    </row>
    <row r="4" spans="1:29" x14ac:dyDescent="0.25">
      <c r="A4" s="8">
        <f t="shared" si="0"/>
        <v>5</v>
      </c>
      <c r="B4" s="8">
        <v>9</v>
      </c>
      <c r="C4" s="8">
        <v>19</v>
      </c>
      <c r="D4" s="8">
        <f t="shared" si="1"/>
        <v>6</v>
      </c>
      <c r="E4" t="s">
        <v>70</v>
      </c>
      <c r="F4">
        <v>17238</v>
      </c>
      <c r="G4" s="2" t="s">
        <v>3</v>
      </c>
      <c r="H4" s="3">
        <f>MODE(rawdata)</f>
        <v>41</v>
      </c>
      <c r="I4">
        <f t="shared" si="2"/>
        <v>8.5195945874387071</v>
      </c>
      <c r="J4" s="2" t="s">
        <v>3</v>
      </c>
      <c r="K4" s="3">
        <f>MODE(Percentage)</f>
        <v>2.0263567588176525E-2</v>
      </c>
      <c r="L4">
        <v>20</v>
      </c>
      <c r="M4">
        <f t="shared" si="3"/>
        <v>9.7837594337359732</v>
      </c>
      <c r="N4">
        <v>0</v>
      </c>
      <c r="P4">
        <v>10</v>
      </c>
      <c r="Q4">
        <f t="shared" si="4"/>
        <v>25775.797794949176</v>
      </c>
      <c r="R4">
        <v>11</v>
      </c>
      <c r="S4">
        <v>19</v>
      </c>
      <c r="T4" t="str">
        <f t="shared" ref="T4:T22" si="7">P3&amp;"-"&amp;P4</f>
        <v>5-10</v>
      </c>
      <c r="U4">
        <v>20</v>
      </c>
      <c r="V4">
        <f t="shared" si="5"/>
        <v>22053.866708594527</v>
      </c>
      <c r="W4">
        <v>7</v>
      </c>
      <c r="X4" s="6">
        <v>9</v>
      </c>
      <c r="Z4">
        <v>40</v>
      </c>
      <c r="AA4">
        <f t="shared" si="6"/>
        <v>4574.2690082229856</v>
      </c>
      <c r="AB4">
        <v>11</v>
      </c>
      <c r="AC4" s="6">
        <v>4</v>
      </c>
    </row>
    <row r="5" spans="1:29" x14ac:dyDescent="0.25">
      <c r="A5" s="8">
        <f t="shared" si="0"/>
        <v>3</v>
      </c>
      <c r="B5" s="8">
        <v>5</v>
      </c>
      <c r="C5" s="8">
        <v>15</v>
      </c>
      <c r="D5" s="8">
        <f t="shared" si="1"/>
        <v>10</v>
      </c>
      <c r="E5" t="s">
        <v>12</v>
      </c>
      <c r="F5">
        <v>54852</v>
      </c>
      <c r="G5" s="2" t="s">
        <v>4</v>
      </c>
      <c r="H5" s="3">
        <f>STDEVP(rawdata)</f>
        <v>31206.572263270711</v>
      </c>
      <c r="I5">
        <f t="shared" si="2"/>
        <v>27.109688032845337</v>
      </c>
      <c r="J5" s="2" t="s">
        <v>4</v>
      </c>
      <c r="K5" s="3">
        <f>STDEVP(Percentage)</f>
        <v>15.423328932978071</v>
      </c>
      <c r="L5">
        <v>30</v>
      </c>
      <c r="M5">
        <f t="shared" si="3"/>
        <v>9.7860522184032597</v>
      </c>
      <c r="N5">
        <v>0</v>
      </c>
      <c r="P5">
        <v>15</v>
      </c>
      <c r="Q5">
        <f t="shared" si="4"/>
        <v>25128.676191848725</v>
      </c>
      <c r="R5">
        <v>1</v>
      </c>
      <c r="S5">
        <v>18</v>
      </c>
      <c r="T5" t="str">
        <f t="shared" si="7"/>
        <v>10-15</v>
      </c>
      <c r="U5">
        <v>30</v>
      </c>
      <c r="V5">
        <f t="shared" si="5"/>
        <v>12393.327905549311</v>
      </c>
      <c r="W5">
        <v>7</v>
      </c>
      <c r="X5" s="6">
        <v>8</v>
      </c>
      <c r="Z5">
        <v>60</v>
      </c>
      <c r="AA5">
        <f t="shared" si="6"/>
        <v>176.55536573147654</v>
      </c>
      <c r="AB5">
        <v>1</v>
      </c>
      <c r="AC5" s="6">
        <v>3</v>
      </c>
    </row>
    <row r="6" spans="1:29" x14ac:dyDescent="0.25">
      <c r="A6" s="8">
        <f t="shared" si="0"/>
        <v>1</v>
      </c>
      <c r="B6" s="8">
        <v>1</v>
      </c>
      <c r="C6" s="8">
        <v>2</v>
      </c>
      <c r="D6" s="8">
        <f t="shared" si="1"/>
        <v>14</v>
      </c>
      <c r="E6" t="s">
        <v>13</v>
      </c>
      <c r="F6">
        <v>188239</v>
      </c>
      <c r="G6" s="2" t="s">
        <v>75</v>
      </c>
      <c r="H6" s="3">
        <f>MAX(rawdata)</f>
        <v>188239</v>
      </c>
      <c r="I6">
        <f t="shared" si="2"/>
        <v>93.033992664164899</v>
      </c>
      <c r="J6" s="2" t="s">
        <v>75</v>
      </c>
      <c r="K6" s="3">
        <f>MAX(Percentage)</f>
        <v>93.033992664164899</v>
      </c>
      <c r="L6">
        <v>40</v>
      </c>
      <c r="M6">
        <f t="shared" si="3"/>
        <v>9.7883445352572185</v>
      </c>
      <c r="N6">
        <v>0</v>
      </c>
      <c r="P6">
        <v>20</v>
      </c>
      <c r="Q6">
        <f t="shared" si="4"/>
        <v>22053.866708594527</v>
      </c>
      <c r="R6">
        <v>6</v>
      </c>
      <c r="S6">
        <v>17</v>
      </c>
      <c r="T6" t="str">
        <f t="shared" si="7"/>
        <v>15-20</v>
      </c>
      <c r="U6">
        <v>40</v>
      </c>
      <c r="V6">
        <f t="shared" si="5"/>
        <v>4574.2690082229856</v>
      </c>
      <c r="W6">
        <v>4</v>
      </c>
      <c r="X6" s="6">
        <v>7</v>
      </c>
      <c r="Z6">
        <v>80</v>
      </c>
      <c r="AA6">
        <f t="shared" si="6"/>
        <v>1.2681259904316278</v>
      </c>
      <c r="AB6">
        <v>0</v>
      </c>
      <c r="AC6" s="6">
        <v>2</v>
      </c>
    </row>
    <row r="7" spans="1:29" x14ac:dyDescent="0.25">
      <c r="A7" s="8">
        <f t="shared" si="0"/>
        <v>3</v>
      </c>
      <c r="B7" s="8">
        <v>6</v>
      </c>
      <c r="C7" s="8">
        <v>16</v>
      </c>
      <c r="D7" s="8">
        <f t="shared" si="1"/>
        <v>9</v>
      </c>
      <c r="E7" t="s">
        <v>14</v>
      </c>
      <c r="F7">
        <v>44183</v>
      </c>
      <c r="G7" s="2" t="s">
        <v>76</v>
      </c>
      <c r="H7" s="3">
        <f>MIN(rawdata)</f>
        <v>1</v>
      </c>
      <c r="I7">
        <f t="shared" si="2"/>
        <v>21.836712359717158</v>
      </c>
      <c r="J7" s="2" t="s">
        <v>76</v>
      </c>
      <c r="K7" s="3">
        <f>MIN(Percentage)</f>
        <v>4.9423335580918361E-4</v>
      </c>
      <c r="L7">
        <v>50</v>
      </c>
      <c r="M7">
        <f t="shared" si="3"/>
        <v>9.7906363837174393</v>
      </c>
      <c r="N7">
        <v>2</v>
      </c>
      <c r="P7">
        <v>25</v>
      </c>
      <c r="Q7">
        <f t="shared" si="4"/>
        <v>17424.387558689981</v>
      </c>
      <c r="R7">
        <v>4</v>
      </c>
      <c r="S7">
        <v>16</v>
      </c>
      <c r="T7" t="str">
        <f t="shared" si="7"/>
        <v>20-25</v>
      </c>
      <c r="U7">
        <v>50</v>
      </c>
      <c r="V7">
        <f t="shared" si="5"/>
        <v>1108.8837730244293</v>
      </c>
      <c r="W7">
        <v>1</v>
      </c>
      <c r="X7" s="6">
        <v>6</v>
      </c>
      <c r="Z7">
        <v>100</v>
      </c>
      <c r="AA7">
        <f t="shared" si="6"/>
        <v>1.6949861335682564E-3</v>
      </c>
      <c r="AB7">
        <v>1</v>
      </c>
      <c r="AC7" s="6">
        <v>1</v>
      </c>
    </row>
    <row r="8" spans="1:29" x14ac:dyDescent="0.25">
      <c r="A8" s="8">
        <f t="shared" si="0"/>
        <v>4</v>
      </c>
      <c r="B8" s="8">
        <v>8</v>
      </c>
      <c r="C8" s="8">
        <v>18</v>
      </c>
      <c r="D8" s="8">
        <f t="shared" si="1"/>
        <v>7</v>
      </c>
      <c r="E8" t="s">
        <v>15</v>
      </c>
      <c r="F8">
        <v>26194</v>
      </c>
      <c r="I8">
        <f t="shared" si="2"/>
        <v>12.945948522065754</v>
      </c>
      <c r="L8">
        <v>60</v>
      </c>
      <c r="M8">
        <f t="shared" si="3"/>
        <v>9.792927763203517</v>
      </c>
      <c r="N8">
        <v>0</v>
      </c>
      <c r="P8">
        <v>30</v>
      </c>
      <c r="Q8">
        <f t="shared" si="4"/>
        <v>12393.327905549311</v>
      </c>
      <c r="R8">
        <v>3</v>
      </c>
      <c r="S8">
        <v>15</v>
      </c>
      <c r="T8" t="str">
        <f t="shared" si="7"/>
        <v>25-30</v>
      </c>
      <c r="U8">
        <v>60</v>
      </c>
      <c r="V8">
        <f t="shared" si="5"/>
        <v>176.55536573147654</v>
      </c>
      <c r="W8">
        <v>0</v>
      </c>
      <c r="X8" s="6">
        <v>5</v>
      </c>
      <c r="AB8">
        <v>0</v>
      </c>
      <c r="AC8">
        <v>0</v>
      </c>
    </row>
    <row r="9" spans="1:29" x14ac:dyDescent="0.25">
      <c r="A9" s="8">
        <f t="shared" si="0"/>
        <v>5</v>
      </c>
      <c r="B9" s="8">
        <v>10</v>
      </c>
      <c r="C9" s="8">
        <v>20</v>
      </c>
      <c r="D9" s="8">
        <f t="shared" si="1"/>
        <v>1</v>
      </c>
      <c r="E9" t="s">
        <v>16</v>
      </c>
      <c r="F9">
        <v>4439</v>
      </c>
      <c r="I9">
        <f t="shared" si="2"/>
        <v>2.1939018664369661</v>
      </c>
      <c r="L9">
        <v>70</v>
      </c>
      <c r="M9">
        <f t="shared" si="3"/>
        <v>9.795218673135059</v>
      </c>
      <c r="N9">
        <v>0</v>
      </c>
      <c r="P9">
        <v>35</v>
      </c>
      <c r="Q9">
        <f t="shared" si="4"/>
        <v>7935.5311407762219</v>
      </c>
      <c r="R9">
        <v>1</v>
      </c>
      <c r="S9">
        <v>14</v>
      </c>
      <c r="T9" t="str">
        <f t="shared" si="7"/>
        <v>30-35</v>
      </c>
      <c r="U9">
        <v>70</v>
      </c>
      <c r="V9">
        <f t="shared" si="5"/>
        <v>18.4631747104543</v>
      </c>
      <c r="W9">
        <v>0</v>
      </c>
      <c r="X9" s="6">
        <v>4</v>
      </c>
    </row>
    <row r="10" spans="1:29" x14ac:dyDescent="0.25">
      <c r="A10" s="8">
        <f t="shared" si="0"/>
        <v>5</v>
      </c>
      <c r="B10" s="8">
        <v>10</v>
      </c>
      <c r="C10" s="8">
        <v>20</v>
      </c>
      <c r="D10" s="8">
        <f t="shared" si="1"/>
        <v>1</v>
      </c>
      <c r="E10" t="s">
        <v>17</v>
      </c>
      <c r="F10">
        <v>8641</v>
      </c>
      <c r="I10">
        <f t="shared" si="2"/>
        <v>4.270670427547155</v>
      </c>
      <c r="L10">
        <v>80</v>
      </c>
      <c r="M10">
        <f t="shared" si="3"/>
        <v>9.7975091129316816</v>
      </c>
      <c r="N10">
        <v>0</v>
      </c>
      <c r="P10">
        <v>40</v>
      </c>
      <c r="Q10">
        <f t="shared" si="4"/>
        <v>4574.2690082229856</v>
      </c>
      <c r="R10">
        <v>3</v>
      </c>
      <c r="S10">
        <v>13</v>
      </c>
      <c r="T10" t="str">
        <f t="shared" si="7"/>
        <v>35-40</v>
      </c>
      <c r="U10">
        <v>80</v>
      </c>
      <c r="V10">
        <f t="shared" si="5"/>
        <v>1.2681259904316278</v>
      </c>
      <c r="W10">
        <v>0</v>
      </c>
      <c r="X10" s="6">
        <v>3</v>
      </c>
    </row>
    <row r="11" spans="1:29" x14ac:dyDescent="0.25">
      <c r="A11" s="8">
        <f t="shared" si="0"/>
        <v>1</v>
      </c>
      <c r="B11" s="8">
        <v>2</v>
      </c>
      <c r="C11" s="8">
        <v>12</v>
      </c>
      <c r="D11" s="8">
        <f t="shared" si="1"/>
        <v>13</v>
      </c>
      <c r="E11" t="s">
        <v>18</v>
      </c>
      <c r="F11">
        <v>90632</v>
      </c>
      <c r="I11">
        <f t="shared" si="2"/>
        <v>44.793357503697926</v>
      </c>
      <c r="L11">
        <v>90</v>
      </c>
      <c r="M11">
        <f t="shared" si="3"/>
        <v>9.799799082013001</v>
      </c>
      <c r="N11">
        <v>0</v>
      </c>
      <c r="P11">
        <v>45</v>
      </c>
      <c r="Q11">
        <f t="shared" si="4"/>
        <v>2373.6957057251179</v>
      </c>
      <c r="R11">
        <v>1</v>
      </c>
      <c r="S11">
        <v>12</v>
      </c>
      <c r="T11" t="str">
        <f t="shared" si="7"/>
        <v>40-45</v>
      </c>
      <c r="U11">
        <v>90</v>
      </c>
      <c r="V11">
        <f t="shared" si="5"/>
        <v>5.7206976319501252E-2</v>
      </c>
      <c r="W11">
        <v>0</v>
      </c>
      <c r="X11" s="6">
        <v>2</v>
      </c>
    </row>
    <row r="12" spans="1:29" x14ac:dyDescent="0.25">
      <c r="A12" s="8">
        <f t="shared" si="0"/>
        <v>2</v>
      </c>
      <c r="B12" s="8">
        <v>4</v>
      </c>
      <c r="C12" s="8">
        <v>14</v>
      </c>
      <c r="D12" s="8">
        <f t="shared" si="1"/>
        <v>11</v>
      </c>
      <c r="E12" t="s">
        <v>19</v>
      </c>
      <c r="F12">
        <v>70803</v>
      </c>
      <c r="I12">
        <f t="shared" si="2"/>
        <v>34.993204291357621</v>
      </c>
      <c r="L12">
        <v>100</v>
      </c>
      <c r="M12">
        <f t="shared" si="3"/>
        <v>9.8020885797986637</v>
      </c>
      <c r="N12">
        <v>0</v>
      </c>
      <c r="P12">
        <v>50</v>
      </c>
      <c r="Q12">
        <f t="shared" si="4"/>
        <v>1108.8837730244293</v>
      </c>
      <c r="R12">
        <v>0</v>
      </c>
      <c r="S12">
        <v>11</v>
      </c>
      <c r="T12" t="str">
        <f t="shared" si="7"/>
        <v>45-50</v>
      </c>
      <c r="U12">
        <v>100</v>
      </c>
      <c r="V12">
        <f t="shared" si="5"/>
        <v>1.6949861335682564E-3</v>
      </c>
      <c r="W12">
        <v>1</v>
      </c>
      <c r="X12" s="6">
        <v>1</v>
      </c>
    </row>
    <row r="13" spans="1:29" x14ac:dyDescent="0.25">
      <c r="A13" s="8">
        <f t="shared" si="0"/>
        <v>4</v>
      </c>
      <c r="B13" s="8">
        <v>7</v>
      </c>
      <c r="C13" s="8">
        <v>17</v>
      </c>
      <c r="D13" s="8">
        <f t="shared" si="1"/>
        <v>8</v>
      </c>
      <c r="E13" t="s">
        <v>71</v>
      </c>
      <c r="F13">
        <v>39710</v>
      </c>
      <c r="I13">
        <f t="shared" si="2"/>
        <v>19.626006559182681</v>
      </c>
      <c r="N13">
        <v>57</v>
      </c>
      <c r="P13">
        <v>55</v>
      </c>
      <c r="Q13">
        <f>NORMDIST(P13,$K$2,$K$5,FALSE)*100*100*100</f>
        <v>466.34213193520895</v>
      </c>
      <c r="R13">
        <v>0</v>
      </c>
      <c r="S13">
        <v>10</v>
      </c>
      <c r="T13" t="str">
        <f t="shared" si="7"/>
        <v>50-55</v>
      </c>
      <c r="W13">
        <v>0</v>
      </c>
      <c r="X13">
        <v>0</v>
      </c>
    </row>
    <row r="14" spans="1:29" x14ac:dyDescent="0.25">
      <c r="A14" s="8">
        <f t="shared" si="0"/>
        <v>2</v>
      </c>
      <c r="B14" s="8">
        <v>3</v>
      </c>
      <c r="C14" s="8">
        <v>13</v>
      </c>
      <c r="D14" s="8">
        <f t="shared" si="1"/>
        <v>12</v>
      </c>
      <c r="E14" t="s">
        <v>20</v>
      </c>
      <c r="F14">
        <v>71619</v>
      </c>
      <c r="I14">
        <f t="shared" si="2"/>
        <v>35.396498709697916</v>
      </c>
      <c r="P14">
        <v>60</v>
      </c>
      <c r="Q14">
        <f t="shared" si="4"/>
        <v>176.55536573147654</v>
      </c>
      <c r="R14">
        <v>0</v>
      </c>
      <c r="S14">
        <v>9</v>
      </c>
      <c r="T14" t="str">
        <f t="shared" si="7"/>
        <v>55-60</v>
      </c>
    </row>
    <row r="15" spans="1:29" x14ac:dyDescent="0.25">
      <c r="A15" s="8">
        <f t="shared" si="0"/>
        <v>5</v>
      </c>
      <c r="B15" s="8">
        <v>9</v>
      </c>
      <c r="C15" s="8">
        <v>19</v>
      </c>
      <c r="D15" s="8">
        <f t="shared" si="1"/>
        <v>6</v>
      </c>
      <c r="E15" t="s">
        <v>21</v>
      </c>
      <c r="F15">
        <v>13743</v>
      </c>
      <c r="I15">
        <f t="shared" si="2"/>
        <v>6.7922490088856096</v>
      </c>
      <c r="P15">
        <v>65</v>
      </c>
      <c r="Q15">
        <f t="shared" si="4"/>
        <v>60.174824084572165</v>
      </c>
      <c r="R15">
        <v>0</v>
      </c>
      <c r="S15">
        <v>8</v>
      </c>
      <c r="T15" t="str">
        <f t="shared" si="7"/>
        <v>60-65</v>
      </c>
    </row>
    <row r="16" spans="1:29" x14ac:dyDescent="0.25">
      <c r="A16" s="8">
        <f t="shared" si="0"/>
        <v>3</v>
      </c>
      <c r="B16" s="8">
        <v>6</v>
      </c>
      <c r="C16" s="8">
        <v>16</v>
      </c>
      <c r="D16" s="8">
        <f t="shared" si="1"/>
        <v>9</v>
      </c>
      <c r="E16" t="s">
        <v>22</v>
      </c>
      <c r="F16">
        <v>46744</v>
      </c>
      <c r="I16">
        <f t="shared" si="2"/>
        <v>23.102443983944475</v>
      </c>
      <c r="P16">
        <v>70</v>
      </c>
      <c r="Q16">
        <f t="shared" si="4"/>
        <v>18.4631747104543</v>
      </c>
      <c r="R16">
        <v>0</v>
      </c>
      <c r="S16">
        <v>7</v>
      </c>
      <c r="T16" t="str">
        <f t="shared" si="7"/>
        <v>65-70</v>
      </c>
    </row>
    <row r="17" spans="1:20" x14ac:dyDescent="0.25">
      <c r="A17" s="8">
        <f t="shared" si="0"/>
        <v>4</v>
      </c>
      <c r="B17" s="8">
        <v>7</v>
      </c>
      <c r="C17" s="8">
        <v>17</v>
      </c>
      <c r="D17" s="8">
        <f t="shared" si="1"/>
        <v>8</v>
      </c>
      <c r="E17" t="s">
        <v>23</v>
      </c>
      <c r="F17">
        <v>32860</v>
      </c>
      <c r="I17">
        <f t="shared" si="2"/>
        <v>16.240508071889771</v>
      </c>
      <c r="P17">
        <v>75</v>
      </c>
      <c r="Q17">
        <f t="shared" si="4"/>
        <v>5.0998284889788881</v>
      </c>
      <c r="R17">
        <v>0</v>
      </c>
      <c r="S17">
        <v>6</v>
      </c>
      <c r="T17" t="str">
        <f t="shared" si="7"/>
        <v>70-75</v>
      </c>
    </row>
    <row r="18" spans="1:20" x14ac:dyDescent="0.25">
      <c r="A18" s="8">
        <f t="shared" si="0"/>
        <v>5</v>
      </c>
      <c r="B18" s="8">
        <v>9</v>
      </c>
      <c r="C18" s="8">
        <v>19</v>
      </c>
      <c r="D18" s="8">
        <f t="shared" si="1"/>
        <v>6</v>
      </c>
      <c r="E18" t="s">
        <v>24</v>
      </c>
      <c r="F18">
        <v>16814</v>
      </c>
      <c r="H18" t="s">
        <v>69</v>
      </c>
      <c r="I18">
        <f t="shared" si="2"/>
        <v>8.3100396445756122</v>
      </c>
      <c r="P18">
        <v>80</v>
      </c>
      <c r="Q18">
        <f t="shared" si="4"/>
        <v>1.2681259904316278</v>
      </c>
      <c r="R18">
        <v>0</v>
      </c>
      <c r="S18">
        <v>5</v>
      </c>
      <c r="T18" t="str">
        <f t="shared" si="7"/>
        <v>75-80</v>
      </c>
    </row>
    <row r="19" spans="1:20" x14ac:dyDescent="0.25">
      <c r="A19" s="8">
        <f t="shared" si="0"/>
        <v>4</v>
      </c>
      <c r="B19" s="8">
        <v>7</v>
      </c>
      <c r="C19" s="8">
        <v>17</v>
      </c>
      <c r="D19" s="8">
        <f t="shared" si="1"/>
        <v>8</v>
      </c>
      <c r="E19" t="s">
        <v>25</v>
      </c>
      <c r="F19">
        <v>31921</v>
      </c>
      <c r="I19">
        <f t="shared" si="2"/>
        <v>15.776422950784948</v>
      </c>
      <c r="P19">
        <v>85</v>
      </c>
      <c r="Q19">
        <f t="shared" si="4"/>
        <v>0.28387482395640778</v>
      </c>
      <c r="R19">
        <v>0</v>
      </c>
      <c r="S19">
        <v>4</v>
      </c>
      <c r="T19" t="str">
        <f t="shared" si="7"/>
        <v>80-85</v>
      </c>
    </row>
    <row r="20" spans="1:20" x14ac:dyDescent="0.25">
      <c r="A20" s="8">
        <f t="shared" si="0"/>
        <v>5</v>
      </c>
      <c r="B20" s="8">
        <v>10</v>
      </c>
      <c r="C20" s="8">
        <v>20</v>
      </c>
      <c r="D20" s="8">
        <f t="shared" si="1"/>
        <v>1</v>
      </c>
      <c r="E20" t="s">
        <v>26</v>
      </c>
      <c r="F20">
        <v>5008</v>
      </c>
      <c r="I20">
        <f t="shared" si="2"/>
        <v>2.4751206458923911</v>
      </c>
      <c r="P20">
        <v>90</v>
      </c>
      <c r="Q20">
        <f t="shared" si="4"/>
        <v>5.7206976319501252E-2</v>
      </c>
      <c r="R20">
        <v>0</v>
      </c>
      <c r="S20">
        <v>3</v>
      </c>
      <c r="T20" t="str">
        <f t="shared" si="7"/>
        <v>85-90</v>
      </c>
    </row>
    <row r="21" spans="1:20" x14ac:dyDescent="0.25">
      <c r="A21" s="8">
        <f t="shared" si="0"/>
        <v>3</v>
      </c>
      <c r="B21" s="8">
        <v>6</v>
      </c>
      <c r="C21" s="8">
        <v>16</v>
      </c>
      <c r="D21" s="8">
        <f t="shared" si="1"/>
        <v>9</v>
      </c>
      <c r="E21" t="s">
        <v>27</v>
      </c>
      <c r="F21">
        <v>45481</v>
      </c>
      <c r="I21">
        <f t="shared" si="2"/>
        <v>22.478227255557478</v>
      </c>
      <c r="P21">
        <v>95</v>
      </c>
      <c r="Q21">
        <f t="shared" si="4"/>
        <v>1.0378360470956168E-2</v>
      </c>
      <c r="R21">
        <v>1</v>
      </c>
      <c r="S21">
        <v>2</v>
      </c>
      <c r="T21" t="str">
        <f t="shared" si="7"/>
        <v>90-95</v>
      </c>
    </row>
    <row r="22" spans="1:20" x14ac:dyDescent="0.25">
      <c r="A22" s="8">
        <f t="shared" si="0"/>
        <v>2</v>
      </c>
      <c r="B22" s="8">
        <v>3</v>
      </c>
      <c r="C22" s="8">
        <v>13</v>
      </c>
      <c r="D22" s="8">
        <f t="shared" si="1"/>
        <v>12</v>
      </c>
      <c r="E22" t="s">
        <v>28</v>
      </c>
      <c r="F22">
        <v>71567</v>
      </c>
      <c r="I22">
        <f t="shared" si="2"/>
        <v>35.370798575195842</v>
      </c>
      <c r="P22">
        <v>100</v>
      </c>
      <c r="Q22">
        <f t="shared" si="4"/>
        <v>1.6949861335682564E-3</v>
      </c>
      <c r="R22">
        <v>0</v>
      </c>
      <c r="S22">
        <v>1</v>
      </c>
      <c r="T22" t="str">
        <f t="shared" si="7"/>
        <v>95-100</v>
      </c>
    </row>
    <row r="23" spans="1:20" x14ac:dyDescent="0.25">
      <c r="A23" s="8">
        <f t="shared" si="0"/>
        <v>5</v>
      </c>
      <c r="B23" s="8">
        <v>9</v>
      </c>
      <c r="C23" s="8">
        <v>19</v>
      </c>
      <c r="D23" s="8">
        <f t="shared" si="1"/>
        <v>6</v>
      </c>
      <c r="E23" t="s">
        <v>29</v>
      </c>
      <c r="F23">
        <v>14680</v>
      </c>
      <c r="I23">
        <f t="shared" si="2"/>
        <v>7.2553456632788142</v>
      </c>
      <c r="R23">
        <v>0</v>
      </c>
    </row>
    <row r="24" spans="1:20" x14ac:dyDescent="0.25">
      <c r="A24" s="8">
        <f t="shared" si="0"/>
        <v>5</v>
      </c>
      <c r="B24" s="8">
        <v>10</v>
      </c>
      <c r="C24" s="8">
        <v>20</v>
      </c>
      <c r="D24" s="8">
        <f t="shared" si="1"/>
        <v>1</v>
      </c>
      <c r="E24" t="s">
        <v>30</v>
      </c>
      <c r="F24">
        <v>3043</v>
      </c>
      <c r="I24">
        <f t="shared" si="2"/>
        <v>1.5039521017273456</v>
      </c>
    </row>
    <row r="25" spans="1:20" x14ac:dyDescent="0.25">
      <c r="A25" s="8">
        <f t="shared" si="0"/>
        <v>3</v>
      </c>
      <c r="B25" s="8">
        <v>6</v>
      </c>
      <c r="C25" s="8">
        <v>16</v>
      </c>
      <c r="D25" s="8">
        <f t="shared" si="1"/>
        <v>9</v>
      </c>
      <c r="E25" t="s">
        <v>31</v>
      </c>
      <c r="F25">
        <v>47605</v>
      </c>
      <c r="I25">
        <f t="shared" si="2"/>
        <v>23.527978903296184</v>
      </c>
    </row>
    <row r="26" spans="1:20" x14ac:dyDescent="0.25">
      <c r="A26" s="8">
        <f t="shared" si="0"/>
        <v>3</v>
      </c>
      <c r="B26" s="8">
        <v>5</v>
      </c>
      <c r="C26" s="8">
        <v>15</v>
      </c>
      <c r="D26" s="8">
        <f t="shared" si="1"/>
        <v>10</v>
      </c>
      <c r="E26" t="s">
        <v>32</v>
      </c>
      <c r="F26">
        <v>51319</v>
      </c>
      <c r="I26">
        <f t="shared" si="2"/>
        <v>25.363561586771493</v>
      </c>
    </row>
    <row r="27" spans="1:20" x14ac:dyDescent="0.25">
      <c r="A27" s="8">
        <f t="shared" si="0"/>
        <v>4</v>
      </c>
      <c r="B27" s="8">
        <v>7</v>
      </c>
      <c r="C27" s="8">
        <v>17</v>
      </c>
      <c r="D27" s="8">
        <f t="shared" si="1"/>
        <v>8</v>
      </c>
      <c r="E27" t="s">
        <v>33</v>
      </c>
      <c r="F27">
        <v>32528</v>
      </c>
      <c r="I27">
        <f t="shared" si="2"/>
        <v>16.076422597761123</v>
      </c>
    </row>
    <row r="28" spans="1:20" x14ac:dyDescent="0.25">
      <c r="A28" s="8">
        <f t="shared" si="0"/>
        <v>5</v>
      </c>
      <c r="B28" s="8">
        <v>9</v>
      </c>
      <c r="C28" s="8">
        <v>19</v>
      </c>
      <c r="D28" s="8">
        <f t="shared" si="1"/>
        <v>6</v>
      </c>
      <c r="E28" t="s">
        <v>34</v>
      </c>
      <c r="F28">
        <v>20011</v>
      </c>
      <c r="I28">
        <f t="shared" si="2"/>
        <v>9.890103683097573</v>
      </c>
    </row>
    <row r="29" spans="1:20" x14ac:dyDescent="0.25">
      <c r="A29" s="8">
        <f t="shared" si="0"/>
        <v>5</v>
      </c>
      <c r="B29" s="8">
        <v>10</v>
      </c>
      <c r="C29" s="8">
        <v>20</v>
      </c>
      <c r="D29" s="8">
        <f t="shared" si="1"/>
        <v>1</v>
      </c>
      <c r="E29" t="s">
        <v>35</v>
      </c>
      <c r="F29">
        <v>9917</v>
      </c>
      <c r="I29">
        <f t="shared" si="2"/>
        <v>4.9013121895596736</v>
      </c>
    </row>
    <row r="30" spans="1:20" x14ac:dyDescent="0.25">
      <c r="A30" s="8">
        <f t="shared" si="0"/>
        <v>5</v>
      </c>
      <c r="B30" s="8">
        <v>9</v>
      </c>
      <c r="C30" s="8">
        <v>19</v>
      </c>
      <c r="D30" s="8">
        <f t="shared" si="1"/>
        <v>6</v>
      </c>
      <c r="E30" t="s">
        <v>36</v>
      </c>
      <c r="F30">
        <v>10844</v>
      </c>
      <c r="I30">
        <f t="shared" si="2"/>
        <v>5.3594665103947863</v>
      </c>
    </row>
    <row r="31" spans="1:20" x14ac:dyDescent="0.25">
      <c r="A31" s="8">
        <f t="shared" si="0"/>
        <v>5</v>
      </c>
      <c r="B31" s="8">
        <v>10</v>
      </c>
      <c r="C31" s="8">
        <v>20</v>
      </c>
      <c r="D31" s="8">
        <f t="shared" si="1"/>
        <v>1</v>
      </c>
      <c r="E31" t="s">
        <v>37</v>
      </c>
      <c r="F31">
        <v>1347</v>
      </c>
      <c r="I31">
        <f t="shared" si="2"/>
        <v>0.66573233027497025</v>
      </c>
    </row>
    <row r="32" spans="1:20" x14ac:dyDescent="0.25">
      <c r="A32" s="8">
        <f t="shared" si="0"/>
        <v>3</v>
      </c>
      <c r="B32" s="8">
        <v>5</v>
      </c>
      <c r="C32" s="8">
        <v>15</v>
      </c>
      <c r="D32" s="8">
        <f t="shared" si="1"/>
        <v>10</v>
      </c>
      <c r="E32" t="s">
        <v>38</v>
      </c>
      <c r="F32">
        <v>52053</v>
      </c>
      <c r="I32">
        <f t="shared" si="2"/>
        <v>25.726328869935433</v>
      </c>
    </row>
    <row r="33" spans="1:9" x14ac:dyDescent="0.25">
      <c r="A33" s="8">
        <f t="shared" si="0"/>
        <v>5</v>
      </c>
      <c r="B33" s="8">
        <v>9</v>
      </c>
      <c r="C33" s="8">
        <v>19</v>
      </c>
      <c r="D33" s="8">
        <f t="shared" si="1"/>
        <v>6</v>
      </c>
      <c r="E33" t="s">
        <v>39</v>
      </c>
      <c r="F33">
        <v>17481</v>
      </c>
      <c r="I33">
        <f t="shared" si="2"/>
        <v>8.6396932929003381</v>
      </c>
    </row>
    <row r="34" spans="1:9" x14ac:dyDescent="0.25">
      <c r="A34" s="8">
        <f t="shared" si="0"/>
        <v>4</v>
      </c>
      <c r="B34" s="8">
        <v>7</v>
      </c>
      <c r="C34" s="8">
        <v>17</v>
      </c>
      <c r="D34" s="8">
        <f t="shared" si="1"/>
        <v>8</v>
      </c>
      <c r="E34" t="s">
        <v>40</v>
      </c>
      <c r="F34">
        <v>31693</v>
      </c>
      <c r="I34">
        <f t="shared" si="2"/>
        <v>15.663737745660455</v>
      </c>
    </row>
    <row r="35" spans="1:9" x14ac:dyDescent="0.25">
      <c r="A35" s="8">
        <f t="shared" si="0"/>
        <v>5</v>
      </c>
      <c r="B35" s="8">
        <v>10</v>
      </c>
      <c r="C35" s="8">
        <v>20</v>
      </c>
      <c r="D35" s="8">
        <f t="shared" si="1"/>
        <v>1</v>
      </c>
      <c r="E35" t="s">
        <v>41</v>
      </c>
      <c r="F35">
        <v>2665</v>
      </c>
      <c r="I35">
        <f t="shared" si="2"/>
        <v>1.3171318932314742</v>
      </c>
    </row>
    <row r="36" spans="1:9" x14ac:dyDescent="0.25">
      <c r="A36" s="8">
        <f t="shared" si="0"/>
        <v>5</v>
      </c>
      <c r="B36" s="8">
        <v>10</v>
      </c>
      <c r="C36" s="8">
        <v>20</v>
      </c>
      <c r="D36" s="8">
        <f t="shared" si="1"/>
        <v>1</v>
      </c>
      <c r="E36" t="s">
        <v>42</v>
      </c>
      <c r="F36">
        <v>7221</v>
      </c>
      <c r="I36">
        <f t="shared" si="2"/>
        <v>3.5688590622981144</v>
      </c>
    </row>
    <row r="37" spans="1:9" x14ac:dyDescent="0.25">
      <c r="A37" s="8">
        <f t="shared" si="0"/>
        <v>5</v>
      </c>
      <c r="B37" s="8">
        <v>9</v>
      </c>
      <c r="C37" s="8">
        <v>19</v>
      </c>
      <c r="D37" s="8">
        <f t="shared" si="1"/>
        <v>6</v>
      </c>
      <c r="E37" t="s">
        <v>43</v>
      </c>
      <c r="F37">
        <v>15946</v>
      </c>
      <c r="I37">
        <f t="shared" si="2"/>
        <v>7.8810450917332409</v>
      </c>
    </row>
    <row r="38" spans="1:9" x14ac:dyDescent="0.25">
      <c r="A38" s="8">
        <f t="shared" si="0"/>
        <v>4</v>
      </c>
      <c r="B38" s="8">
        <v>7</v>
      </c>
      <c r="C38" s="8">
        <v>17</v>
      </c>
      <c r="D38" s="8">
        <f t="shared" si="1"/>
        <v>8</v>
      </c>
      <c r="E38" t="s">
        <v>44</v>
      </c>
      <c r="F38">
        <v>36078</v>
      </c>
      <c r="I38">
        <f t="shared" si="2"/>
        <v>17.830951010883723</v>
      </c>
    </row>
    <row r="39" spans="1:9" x14ac:dyDescent="0.25">
      <c r="A39" s="8">
        <f t="shared" si="0"/>
        <v>5</v>
      </c>
      <c r="B39" s="8">
        <v>9</v>
      </c>
      <c r="C39" s="8">
        <v>19</v>
      </c>
      <c r="D39" s="8">
        <f t="shared" si="1"/>
        <v>6</v>
      </c>
      <c r="E39" t="s">
        <v>45</v>
      </c>
      <c r="F39">
        <v>10892</v>
      </c>
      <c r="I39">
        <f t="shared" si="2"/>
        <v>5.3831897114736273</v>
      </c>
    </row>
    <row r="40" spans="1:9" x14ac:dyDescent="0.25">
      <c r="A40" s="8">
        <f t="shared" si="0"/>
        <v>5</v>
      </c>
      <c r="B40" s="8">
        <v>10</v>
      </c>
      <c r="C40" s="8">
        <v>20</v>
      </c>
      <c r="D40" s="8">
        <f t="shared" si="1"/>
        <v>1</v>
      </c>
      <c r="E40" t="s">
        <v>46</v>
      </c>
      <c r="F40">
        <v>4945</v>
      </c>
      <c r="I40">
        <f t="shared" si="2"/>
        <v>2.4439839444764129</v>
      </c>
    </row>
    <row r="41" spans="1:9" x14ac:dyDescent="0.25">
      <c r="A41" s="8">
        <f t="shared" si="0"/>
        <v>5</v>
      </c>
      <c r="B41" s="8">
        <v>10</v>
      </c>
      <c r="C41" s="8">
        <v>20</v>
      </c>
      <c r="D41" s="8">
        <f t="shared" si="1"/>
        <v>1</v>
      </c>
      <c r="E41" t="s">
        <v>47</v>
      </c>
      <c r="F41">
        <v>8271</v>
      </c>
      <c r="I41">
        <f t="shared" si="2"/>
        <v>4.0878040858977576</v>
      </c>
    </row>
    <row r="42" spans="1:9" x14ac:dyDescent="0.25">
      <c r="A42" s="8">
        <f t="shared" si="0"/>
        <v>5</v>
      </c>
      <c r="B42" s="8">
        <v>10</v>
      </c>
      <c r="C42" s="8">
        <v>20</v>
      </c>
      <c r="D42" s="8">
        <f t="shared" si="1"/>
        <v>1</v>
      </c>
      <c r="E42" t="s">
        <v>48</v>
      </c>
      <c r="F42">
        <v>10061</v>
      </c>
      <c r="I42">
        <f t="shared" si="2"/>
        <v>4.972481792796196</v>
      </c>
    </row>
    <row r="43" spans="1:9" x14ac:dyDescent="0.25">
      <c r="A43" s="8">
        <f t="shared" si="0"/>
        <v>5</v>
      </c>
      <c r="B43" s="8">
        <v>10</v>
      </c>
      <c r="C43" s="8">
        <v>20</v>
      </c>
      <c r="D43" s="8">
        <f t="shared" si="1"/>
        <v>1</v>
      </c>
      <c r="E43" t="s">
        <v>49</v>
      </c>
      <c r="F43">
        <v>1930</v>
      </c>
      <c r="I43">
        <f t="shared" si="2"/>
        <v>0.95387037671172425</v>
      </c>
    </row>
    <row r="44" spans="1:9" x14ac:dyDescent="0.25">
      <c r="A44" s="8">
        <f t="shared" si="0"/>
        <v>5</v>
      </c>
      <c r="B44" s="8">
        <v>10</v>
      </c>
      <c r="C44" s="8">
        <v>20</v>
      </c>
      <c r="D44" s="8">
        <f t="shared" si="1"/>
        <v>1</v>
      </c>
      <c r="E44" t="s">
        <v>72</v>
      </c>
      <c r="F44">
        <v>3387</v>
      </c>
      <c r="I44">
        <f t="shared" si="2"/>
        <v>1.6739683761257047</v>
      </c>
    </row>
    <row r="45" spans="1:9" x14ac:dyDescent="0.25">
      <c r="A45" s="8">
        <f t="shared" si="0"/>
        <v>5</v>
      </c>
      <c r="B45" s="8">
        <v>10</v>
      </c>
      <c r="C45" s="8">
        <v>20</v>
      </c>
      <c r="D45" s="8">
        <f t="shared" si="1"/>
        <v>1</v>
      </c>
      <c r="E45" t="s">
        <v>50</v>
      </c>
      <c r="F45">
        <v>701</v>
      </c>
      <c r="I45">
        <f t="shared" si="2"/>
        <v>0.34645758242223768</v>
      </c>
    </row>
    <row r="46" spans="1:9" x14ac:dyDescent="0.25">
      <c r="A46" s="8">
        <f t="shared" si="0"/>
        <v>5</v>
      </c>
      <c r="B46" s="8">
        <v>10</v>
      </c>
      <c r="C46" s="8">
        <v>20</v>
      </c>
      <c r="D46" s="8">
        <f t="shared" si="1"/>
        <v>1</v>
      </c>
      <c r="E46" t="s">
        <v>51</v>
      </c>
      <c r="F46">
        <v>1043</v>
      </c>
      <c r="I46">
        <f t="shared" si="2"/>
        <v>0.51548539010897843</v>
      </c>
    </row>
    <row r="47" spans="1:9" x14ac:dyDescent="0.25">
      <c r="A47" s="8">
        <f t="shared" si="0"/>
        <v>5</v>
      </c>
      <c r="B47" s="8">
        <v>10</v>
      </c>
      <c r="C47" s="8">
        <v>20</v>
      </c>
      <c r="D47" s="8">
        <f t="shared" si="1"/>
        <v>1</v>
      </c>
      <c r="E47" t="s">
        <v>52</v>
      </c>
      <c r="F47">
        <v>8378</v>
      </c>
      <c r="I47">
        <f t="shared" si="2"/>
        <v>4.14068705496934</v>
      </c>
    </row>
    <row r="48" spans="1:9" x14ac:dyDescent="0.25">
      <c r="A48" s="8">
        <f t="shared" si="0"/>
        <v>5</v>
      </c>
      <c r="B48" s="8">
        <v>10</v>
      </c>
      <c r="C48" s="8">
        <v>20</v>
      </c>
      <c r="D48" s="8">
        <f t="shared" si="1"/>
        <v>1</v>
      </c>
      <c r="E48" t="s">
        <v>53</v>
      </c>
      <c r="F48">
        <v>3011</v>
      </c>
      <c r="I48">
        <f t="shared" si="2"/>
        <v>1.4881366343414517</v>
      </c>
    </row>
    <row r="49" spans="1:9" x14ac:dyDescent="0.25">
      <c r="A49" s="8">
        <f t="shared" si="0"/>
        <v>5</v>
      </c>
      <c r="B49" s="8">
        <v>9</v>
      </c>
      <c r="C49" s="8">
        <v>19</v>
      </c>
      <c r="D49" s="8">
        <f t="shared" si="1"/>
        <v>6</v>
      </c>
      <c r="E49" t="s">
        <v>54</v>
      </c>
      <c r="F49">
        <v>15190</v>
      </c>
      <c r="I49">
        <f t="shared" si="2"/>
        <v>7.5074046747414984</v>
      </c>
    </row>
    <row r="50" spans="1:9" x14ac:dyDescent="0.25">
      <c r="A50" s="8">
        <f t="shared" si="0"/>
        <v>5</v>
      </c>
      <c r="B50" s="8">
        <v>10</v>
      </c>
      <c r="C50" s="8">
        <v>20</v>
      </c>
      <c r="D50" s="8">
        <f t="shared" si="1"/>
        <v>1</v>
      </c>
      <c r="E50" t="s">
        <v>55</v>
      </c>
      <c r="F50">
        <v>1924</v>
      </c>
      <c r="I50">
        <f t="shared" si="2"/>
        <v>0.95090497657686912</v>
      </c>
    </row>
    <row r="51" spans="1:9" x14ac:dyDescent="0.25">
      <c r="A51" s="8">
        <f t="shared" si="0"/>
        <v>5</v>
      </c>
      <c r="B51" s="8">
        <v>10</v>
      </c>
      <c r="C51" s="8">
        <v>20</v>
      </c>
      <c r="D51" s="8">
        <f t="shared" si="1"/>
        <v>1</v>
      </c>
      <c r="E51" t="s">
        <v>56</v>
      </c>
      <c r="F51">
        <v>6093</v>
      </c>
      <c r="I51">
        <f t="shared" si="2"/>
        <v>3.0113638369453555</v>
      </c>
    </row>
    <row r="52" spans="1:9" x14ac:dyDescent="0.25">
      <c r="A52" s="8">
        <f t="shared" si="0"/>
        <v>5</v>
      </c>
      <c r="B52" s="8">
        <v>10</v>
      </c>
      <c r="C52" s="8">
        <v>20</v>
      </c>
      <c r="D52" s="8">
        <f t="shared" si="1"/>
        <v>1</v>
      </c>
      <c r="E52" t="s">
        <v>57</v>
      </c>
      <c r="F52">
        <v>4852</v>
      </c>
      <c r="I52">
        <f t="shared" si="2"/>
        <v>2.3980202423861585</v>
      </c>
    </row>
    <row r="53" spans="1:9" x14ac:dyDescent="0.25">
      <c r="A53" s="8">
        <f t="shared" si="0"/>
        <v>5</v>
      </c>
      <c r="B53" s="8">
        <v>10</v>
      </c>
      <c r="C53" s="8">
        <v>20</v>
      </c>
      <c r="D53" s="8">
        <f t="shared" si="1"/>
        <v>1</v>
      </c>
      <c r="E53" t="s">
        <v>58</v>
      </c>
      <c r="F53">
        <v>1332</v>
      </c>
      <c r="I53">
        <f t="shared" si="2"/>
        <v>0.65831882993783253</v>
      </c>
    </row>
    <row r="54" spans="1:9" x14ac:dyDescent="0.25">
      <c r="A54" s="8">
        <f t="shared" si="0"/>
        <v>5</v>
      </c>
      <c r="B54" s="8">
        <v>10</v>
      </c>
      <c r="C54" s="8">
        <v>20</v>
      </c>
      <c r="D54" s="8">
        <f t="shared" si="1"/>
        <v>1</v>
      </c>
      <c r="E54" t="s">
        <v>59</v>
      </c>
      <c r="F54">
        <v>458</v>
      </c>
      <c r="I54">
        <f t="shared" si="2"/>
        <v>0.22635887696060608</v>
      </c>
    </row>
    <row r="55" spans="1:9" x14ac:dyDescent="0.25">
      <c r="A55" s="8">
        <f t="shared" si="0"/>
        <v>5</v>
      </c>
      <c r="B55" s="8">
        <v>10</v>
      </c>
      <c r="C55" s="8">
        <v>20</v>
      </c>
      <c r="D55" s="8">
        <f t="shared" si="1"/>
        <v>1</v>
      </c>
      <c r="E55" t="s">
        <v>60</v>
      </c>
      <c r="F55">
        <v>512</v>
      </c>
      <c r="I55">
        <f t="shared" si="2"/>
        <v>0.25304747817430201</v>
      </c>
    </row>
    <row r="56" spans="1:9" x14ac:dyDescent="0.25">
      <c r="A56" s="8">
        <f t="shared" si="0"/>
        <v>5</v>
      </c>
      <c r="B56" s="8">
        <v>10</v>
      </c>
      <c r="C56" s="8">
        <v>20</v>
      </c>
      <c r="D56" s="8">
        <f t="shared" si="1"/>
        <v>1</v>
      </c>
      <c r="E56" t="s">
        <v>61</v>
      </c>
      <c r="F56">
        <v>416</v>
      </c>
      <c r="I56">
        <f t="shared" si="2"/>
        <v>0.20560107601662037</v>
      </c>
    </row>
    <row r="57" spans="1:9" x14ac:dyDescent="0.25">
      <c r="A57" s="8">
        <f t="shared" si="0"/>
        <v>5</v>
      </c>
      <c r="B57" s="8">
        <v>10</v>
      </c>
      <c r="C57" s="8">
        <v>20</v>
      </c>
      <c r="D57" s="8">
        <f t="shared" si="1"/>
        <v>1</v>
      </c>
      <c r="E57" t="s">
        <v>62</v>
      </c>
      <c r="F57">
        <v>1562</v>
      </c>
      <c r="I57">
        <f t="shared" si="2"/>
        <v>0.77199250177394474</v>
      </c>
    </row>
    <row r="58" spans="1:9" x14ac:dyDescent="0.25">
      <c r="A58" s="8">
        <f t="shared" si="0"/>
        <v>5</v>
      </c>
      <c r="B58" s="8">
        <v>10</v>
      </c>
      <c r="C58" s="8">
        <v>20</v>
      </c>
      <c r="D58" s="8">
        <f t="shared" si="1"/>
        <v>1</v>
      </c>
      <c r="E58" t="s">
        <v>63</v>
      </c>
      <c r="F58">
        <v>41</v>
      </c>
      <c r="I58">
        <f t="shared" si="2"/>
        <v>2.0263567588176525E-2</v>
      </c>
    </row>
    <row r="59" spans="1:9" x14ac:dyDescent="0.25">
      <c r="A59" s="8">
        <f t="shared" si="0"/>
        <v>5</v>
      </c>
      <c r="B59" s="8">
        <v>10</v>
      </c>
      <c r="C59" s="8">
        <v>20</v>
      </c>
      <c r="D59" s="8">
        <f t="shared" si="1"/>
        <v>1</v>
      </c>
      <c r="E59" t="s">
        <v>64</v>
      </c>
      <c r="F59">
        <v>211</v>
      </c>
      <c r="I59">
        <f t="shared" si="2"/>
        <v>0.10428323807573774</v>
      </c>
    </row>
    <row r="60" spans="1:9" x14ac:dyDescent="0.25">
      <c r="A60" s="8">
        <f t="shared" si="0"/>
        <v>5</v>
      </c>
      <c r="B60" s="8">
        <v>10</v>
      </c>
      <c r="C60" s="8">
        <v>20</v>
      </c>
      <c r="D60" s="8">
        <f t="shared" si="1"/>
        <v>1</v>
      </c>
      <c r="E60" t="s">
        <v>65</v>
      </c>
      <c r="F60">
        <v>41</v>
      </c>
      <c r="I60">
        <f t="shared" si="2"/>
        <v>2.0263567588176525E-2</v>
      </c>
    </row>
    <row r="61" spans="1:9" x14ac:dyDescent="0.25">
      <c r="A61" s="8">
        <f t="shared" si="0"/>
        <v>5</v>
      </c>
      <c r="B61" s="8">
        <v>10</v>
      </c>
      <c r="C61" s="8">
        <v>20</v>
      </c>
      <c r="D61" s="8">
        <f t="shared" si="1"/>
        <v>1</v>
      </c>
      <c r="E61" t="s">
        <v>66</v>
      </c>
      <c r="F61">
        <v>10</v>
      </c>
      <c r="I61">
        <f t="shared" si="2"/>
        <v>4.9423335580918359E-3</v>
      </c>
    </row>
    <row r="62" spans="1:9" x14ac:dyDescent="0.25">
      <c r="A62" s="8">
        <f t="shared" si="0"/>
        <v>5</v>
      </c>
      <c r="B62" s="8">
        <v>10</v>
      </c>
      <c r="C62" s="8">
        <v>20</v>
      </c>
      <c r="D62" s="8">
        <f t="shared" si="1"/>
        <v>1</v>
      </c>
      <c r="E62" t="s">
        <v>67</v>
      </c>
      <c r="F62">
        <v>7</v>
      </c>
      <c r="I62">
        <f t="shared" si="2"/>
        <v>3.459633490664285E-3</v>
      </c>
    </row>
    <row r="63" spans="1:9" x14ac:dyDescent="0.25">
      <c r="A63" s="8">
        <f t="shared" si="0"/>
        <v>5</v>
      </c>
      <c r="B63" s="8">
        <v>10</v>
      </c>
      <c r="C63" s="8">
        <v>20</v>
      </c>
      <c r="D63" s="8">
        <f t="shared" si="1"/>
        <v>1</v>
      </c>
      <c r="E63" t="s">
        <v>68</v>
      </c>
      <c r="F63">
        <v>1</v>
      </c>
      <c r="I63">
        <f t="shared" si="2"/>
        <v>4.9423335580918361E-4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te</vt:lpstr>
      <vt:lpstr>te!bins10</vt:lpstr>
      <vt:lpstr>bins10_pecentage</vt:lpstr>
      <vt:lpstr>te!bins20_percentage</vt:lpstr>
      <vt:lpstr>bins5_percentage</vt:lpstr>
      <vt:lpstr>te!Percentage</vt:lpstr>
      <vt:lpstr>te!rawdata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Miriyala</dc:creator>
  <cp:lastModifiedBy>dileep</cp:lastModifiedBy>
  <dcterms:created xsi:type="dcterms:W3CDTF">2018-06-14T04:07:15Z</dcterms:created>
  <dcterms:modified xsi:type="dcterms:W3CDTF">2018-06-14T05:05:22Z</dcterms:modified>
</cp:coreProperties>
</file>