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Work\Projects\Data Analysis Projects with Excel\Movie Revenue Analysis\"/>
    </mc:Choice>
  </mc:AlternateContent>
  <xr:revisionPtr revIDLastSave="0" documentId="13_ncr:1_{DCFAD5B4-F654-4F8E-A69C-3A8630CFD898}" xr6:coauthVersionLast="47" xr6:coauthVersionMax="47" xr10:uidLastSave="{00000000-0000-0000-0000-000000000000}"/>
  <bookViews>
    <workbookView xWindow="-120" yWindow="-120" windowWidth="20730" windowHeight="11040" xr2:uid="{3D0B1639-0178-4B8B-A95D-EC195C139D2D}"/>
  </bookViews>
  <sheets>
    <sheet name="Dashboard" sheetId="4" r:id="rId1"/>
    <sheet name="Dataset 1" sheetId="1" r:id="rId2"/>
    <sheet name="Dataset 2" sheetId="2" r:id="rId3"/>
    <sheet name="Pivot Tables" sheetId="5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O6" i="1" l="1"/>
  <c r="O9" i="1"/>
  <c r="O5" i="1"/>
  <c r="O10" i="1"/>
  <c r="O11" i="1"/>
  <c r="O8" i="1"/>
  <c r="O15" i="1"/>
  <c r="O3" i="1"/>
  <c r="O13" i="1"/>
  <c r="O16" i="1"/>
  <c r="O7" i="1"/>
  <c r="O12" i="1"/>
  <c r="O14" i="1"/>
  <c r="O2" i="1"/>
  <c r="O17" i="1"/>
  <c r="O4" i="1"/>
  <c r="L6" i="1"/>
  <c r="M6" i="1"/>
  <c r="N6" i="1"/>
  <c r="L9" i="1"/>
  <c r="M9" i="1"/>
  <c r="N9" i="1"/>
  <c r="L5" i="1"/>
  <c r="M5" i="1"/>
  <c r="N5" i="1"/>
  <c r="L10" i="1"/>
  <c r="M10" i="1"/>
  <c r="N10" i="1"/>
  <c r="L11" i="1"/>
  <c r="M11" i="1"/>
  <c r="N11" i="1"/>
  <c r="L8" i="1"/>
  <c r="M8" i="1"/>
  <c r="N8" i="1"/>
  <c r="L15" i="1"/>
  <c r="M15" i="1"/>
  <c r="N15" i="1"/>
  <c r="L3" i="1"/>
  <c r="M3" i="1"/>
  <c r="N3" i="1"/>
  <c r="L13" i="1"/>
  <c r="M13" i="1"/>
  <c r="N13" i="1"/>
  <c r="L16" i="1"/>
  <c r="M16" i="1"/>
  <c r="N16" i="1"/>
  <c r="L7" i="1"/>
  <c r="M7" i="1"/>
  <c r="N7" i="1"/>
  <c r="L12" i="1"/>
  <c r="M12" i="1"/>
  <c r="N12" i="1"/>
  <c r="L14" i="1"/>
  <c r="M14" i="1"/>
  <c r="N14" i="1"/>
  <c r="L2" i="1"/>
  <c r="M2" i="1"/>
  <c r="N2" i="1"/>
  <c r="L17" i="1"/>
  <c r="M17" i="1"/>
  <c r="N17" i="1"/>
  <c r="L4" i="1"/>
  <c r="N4" i="1"/>
  <c r="M4" i="1"/>
  <c r="K6" i="1"/>
  <c r="K9" i="1"/>
  <c r="K5" i="1"/>
  <c r="K10" i="1"/>
  <c r="K11" i="1"/>
  <c r="K8" i="1"/>
  <c r="K15" i="1"/>
  <c r="K3" i="1"/>
  <c r="K13" i="1"/>
  <c r="K16" i="1"/>
  <c r="K7" i="1"/>
  <c r="K12" i="1"/>
  <c r="K14" i="1"/>
  <c r="K2" i="1"/>
  <c r="K17" i="1"/>
  <c r="K4" i="1"/>
  <c r="P18" i="1" l="1"/>
  <c r="P14" i="1"/>
  <c r="P12" i="1"/>
  <c r="P7" i="1"/>
  <c r="P16" i="1"/>
  <c r="P13" i="1"/>
  <c r="P3" i="1"/>
  <c r="P15" i="1"/>
  <c r="P8" i="1"/>
  <c r="P11" i="1"/>
  <c r="P10" i="1"/>
  <c r="P5" i="1"/>
  <c r="P9" i="1"/>
  <c r="P6" i="1"/>
  <c r="P4" i="1" l="1"/>
  <c r="P17" i="1"/>
  <c r="P2" i="1"/>
</calcChain>
</file>

<file path=xl/sharedStrings.xml><?xml version="1.0" encoding="utf-8"?>
<sst xmlns="http://schemas.openxmlformats.org/spreadsheetml/2006/main" count="102" uniqueCount="40">
  <si>
    <t>MOVIE</t>
  </si>
  <si>
    <t>Batman Forever</t>
  </si>
  <si>
    <t>Independence Day</t>
  </si>
  <si>
    <t>Men in Black</t>
  </si>
  <si>
    <t>Titanic</t>
  </si>
  <si>
    <t>Star Wars Ep. I: The Phantom Menace</t>
  </si>
  <si>
    <t>How the Grinch Stole Christmas</t>
  </si>
  <si>
    <t>Harry Potter and the Sorcerer’s Stone</t>
  </si>
  <si>
    <t>Spider-Man</t>
  </si>
  <si>
    <t>Finding Nemo</t>
  </si>
  <si>
    <t>Shrek 2</t>
  </si>
  <si>
    <t>Star Wars Ep. III: Revenge of the Sith</t>
  </si>
  <si>
    <t>Pirates of the Caribbean: Dead Man’s Chest</t>
  </si>
  <si>
    <t>Spider-Man 3</t>
  </si>
  <si>
    <t>The Dark Knight</t>
  </si>
  <si>
    <t>Transformers: Revenge of the Fallen</t>
  </si>
  <si>
    <t>Toy Story 3</t>
  </si>
  <si>
    <t>GENRE</t>
  </si>
  <si>
    <t>Drama</t>
  </si>
  <si>
    <t>Adventure</t>
  </si>
  <si>
    <t>Action</t>
  </si>
  <si>
    <t>DISTRIBUTOR</t>
  </si>
  <si>
    <t>Warner Bros.</t>
  </si>
  <si>
    <t>20th Century Fox</t>
  </si>
  <si>
    <t>Sony Pictures</t>
  </si>
  <si>
    <t>Paramount Pictures</t>
  </si>
  <si>
    <t>Universal</t>
  </si>
  <si>
    <t>Walt Disney</t>
  </si>
  <si>
    <t>Dreamworks SKG</t>
  </si>
  <si>
    <t>Total</t>
  </si>
  <si>
    <t>Avg</t>
  </si>
  <si>
    <t>Min</t>
  </si>
  <si>
    <t>Max</t>
  </si>
  <si>
    <t>Month Over Month</t>
  </si>
  <si>
    <t>Above or Below Average</t>
  </si>
  <si>
    <t>DISTRIBUTORS</t>
  </si>
  <si>
    <t>Row Labels</t>
  </si>
  <si>
    <t>Grand Total</t>
  </si>
  <si>
    <t>Sum of Total</t>
  </si>
  <si>
    <t>Average of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</si>
</sst>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horizontal="center"/>
    </xf>
    <xf numFmtId="17" fontId="2" fillId="0" borderId="1" xfId="0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0" xfId="0" applyNumberFormat="1"/>
    <xf numFmtId="164" fontId="0" fillId="0" borderId="1" xfId="0" applyNumberFormat="1" applyBorder="1"/>
    <xf numFmtId="10" fontId="0" fillId="0" borderId="1" xfId="2" applyNumberFormat="1" applyFont="1" applyBorder="1"/>
    <xf numFmtId="0" fontId="0" fillId="0" borderId="0" xfId="0" pivotButton="1"/>
    <xf numFmtId="0" fontId="0" fillId="0" borderId="0" xfId="0" applyAlignment="1">
      <alignment horizontal="left"/>
    </xf>
    <xf numFmtId="164" fontId="2" fillId="0" borderId="1" xfId="0" applyNumberFormat="1" applyFont="1" applyBorder="1"/>
    <xf numFmtId="164" fontId="3" fillId="0" borderId="1" xfId="0" applyNumberFormat="1" applyFont="1" applyBorder="1"/>
    <xf numFmtId="10" fontId="3" fillId="0" borderId="1" xfId="2" applyNumberFormat="1" applyFont="1" applyBorder="1"/>
    <xf numFmtId="17" fontId="2" fillId="2" borderId="1" xfId="0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  <dxf>
      <numFmt numFmtId="164" formatCode="_(&quot;$&quot;* #,##0_);_(&quot;$&quot;* \(#,##0\);_(&quot;$&quot;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Total</a:t>
            </a:r>
            <a:r>
              <a:rPr lang="en-US" sz="1400" baseline="0"/>
              <a:t> Revenue by Movie</a:t>
            </a:r>
            <a:endParaRPr 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'Dataset 1'!$K$1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'Dataset 1'!$A$2:$A$17</c:f>
              <c:strCache>
                <c:ptCount val="16"/>
                <c:pt idx="0">
                  <c:v>Transformers: Revenge of the Fallen</c:v>
                </c:pt>
                <c:pt idx="1">
                  <c:v>Finding Nemo</c:v>
                </c:pt>
                <c:pt idx="2">
                  <c:v>Batman Forever</c:v>
                </c:pt>
                <c:pt idx="3">
                  <c:v>Titanic</c:v>
                </c:pt>
                <c:pt idx="4">
                  <c:v>Independence Day</c:v>
                </c:pt>
                <c:pt idx="5">
                  <c:v>Pirates of the Caribbean: Dead Man’s Chest</c:v>
                </c:pt>
                <c:pt idx="6">
                  <c:v>Harry Potter and the Sorcerer’s Stone</c:v>
                </c:pt>
                <c:pt idx="7">
                  <c:v>Men in Black</c:v>
                </c:pt>
                <c:pt idx="8">
                  <c:v>Star Wars Ep. I: The Phantom Menace</c:v>
                </c:pt>
                <c:pt idx="9">
                  <c:v>How the Grinch Stole Christmas</c:v>
                </c:pt>
                <c:pt idx="10">
                  <c:v>Spider-Man 3</c:v>
                </c:pt>
                <c:pt idx="11">
                  <c:v>Shrek 2</c:v>
                </c:pt>
                <c:pt idx="12">
                  <c:v>The Dark Knight</c:v>
                </c:pt>
                <c:pt idx="13">
                  <c:v>Spider-Man</c:v>
                </c:pt>
                <c:pt idx="14">
                  <c:v>Star Wars Ep. III: Revenge of the Sith</c:v>
                </c:pt>
                <c:pt idx="15">
                  <c:v>Toy Story 3</c:v>
                </c:pt>
              </c:strCache>
            </c:strRef>
          </c:cat>
          <c:val>
            <c:numRef>
              <c:f>'Dataset 1'!$K$2:$K$17</c:f>
              <c:numCache>
                <c:formatCode>_("$"* #,##0_);_("$"* \(#,##0\);_("$"* "-"??_);_(@_)</c:formatCode>
                <c:ptCount val="16"/>
                <c:pt idx="0">
                  <c:v>7591992</c:v>
                </c:pt>
                <c:pt idx="1">
                  <c:v>4507412</c:v>
                </c:pt>
                <c:pt idx="2">
                  <c:v>2240742</c:v>
                </c:pt>
                <c:pt idx="3">
                  <c:v>731267</c:v>
                </c:pt>
                <c:pt idx="4">
                  <c:v>55927</c:v>
                </c:pt>
                <c:pt idx="5">
                  <c:v>44797</c:v>
                </c:pt>
                <c:pt idx="6">
                  <c:v>38707</c:v>
                </c:pt>
                <c:pt idx="7">
                  <c:v>22657</c:v>
                </c:pt>
                <c:pt idx="8">
                  <c:v>10767</c:v>
                </c:pt>
                <c:pt idx="9">
                  <c:v>9117</c:v>
                </c:pt>
                <c:pt idx="10">
                  <c:v>8897</c:v>
                </c:pt>
                <c:pt idx="11">
                  <c:v>8877</c:v>
                </c:pt>
                <c:pt idx="12">
                  <c:v>8767</c:v>
                </c:pt>
                <c:pt idx="13">
                  <c:v>8722</c:v>
                </c:pt>
                <c:pt idx="14">
                  <c:v>8722</c:v>
                </c:pt>
                <c:pt idx="15">
                  <c:v>8722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6-4F56-8633-C3EA814BD7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397400975"/>
        <c:axId val="1314956687"/>
      </c:barChart>
      <c:catAx>
        <c:axId val="139740097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56687"/>
        <c:crosses val="autoZero"/>
        <c:auto val="1"/>
        <c:lblAlgn val="ctr"/>
        <c:lblOffset val="100"/>
        <c:noMultiLvlLbl val="0"/>
      </c:catAx>
      <c:valAx>
        <c:axId val="1314956687"/>
        <c:scaling>
          <c:orientation val="minMax"/>
        </c:scaling>
        <c:delete val="1"/>
        <c:axPos val="b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97400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Analysis.xlsx]Pivot Tables!PivotTable7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Revenue by Genre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Tables'!$A$13:$A$16</c:f>
              <c:strCache>
                <c:ptCount val="3"/>
                <c:pt idx="0">
                  <c:v>Action</c:v>
                </c:pt>
                <c:pt idx="1">
                  <c:v>Adventure</c:v>
                </c:pt>
                <c:pt idx="2">
                  <c:v>Drama</c:v>
                </c:pt>
              </c:strCache>
            </c:strRef>
          </c:cat>
          <c:val>
            <c:numRef>
              <c:f>'Pivot Tables'!$B$13:$B$16</c:f>
              <c:numCache>
                <c:formatCode>_("$"* #,##0_);_("$"* \(#,##0\);_("$"* "-"??_);_(@_)</c:formatCode>
                <c:ptCount val="3"/>
                <c:pt idx="0">
                  <c:v>273365.46428571426</c:v>
                </c:pt>
                <c:pt idx="1">
                  <c:v>70274.246753246756</c:v>
                </c:pt>
                <c:pt idx="2">
                  <c:v>320106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60-42CA-AC83-FCFABDAB3D7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309776623"/>
        <c:axId val="1314960527"/>
      </c:barChart>
      <c:catAx>
        <c:axId val="13097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960527"/>
        <c:crosses val="autoZero"/>
        <c:auto val="1"/>
        <c:lblAlgn val="ctr"/>
        <c:lblOffset val="100"/>
        <c:noMultiLvlLbl val="0"/>
      </c:catAx>
      <c:valAx>
        <c:axId val="1314960527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30977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[Revenue Analysis.xlsx]Pivot Tables!PivotTable8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Revenue by Distributors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1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2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3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4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5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rgbClr val="00B0F0"/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88E-49DA-AFFE-9590E8BED2D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88E-49DA-AFFE-9590E8BED2D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88E-49DA-AFFE-9590E8BED2D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88E-49DA-AFFE-9590E8BED2D1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88E-49DA-AFFE-9590E8BED2D1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88E-49DA-AFFE-9590E8BED2D1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88E-49DA-AFFE-9590E8BED2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Tables'!$A$19:$A$26</c:f>
              <c:strCache>
                <c:ptCount val="7"/>
                <c:pt idx="0">
                  <c:v>20th Century Fox</c:v>
                </c:pt>
                <c:pt idx="1">
                  <c:v>Dreamworks SKG</c:v>
                </c:pt>
                <c:pt idx="2">
                  <c:v>Paramount Pictures</c:v>
                </c:pt>
                <c:pt idx="3">
                  <c:v>Sony Pictures</c:v>
                </c:pt>
                <c:pt idx="4">
                  <c:v>Universal</c:v>
                </c:pt>
                <c:pt idx="5">
                  <c:v>Walt Disney</c:v>
                </c:pt>
                <c:pt idx="6">
                  <c:v>Warner Bros.</c:v>
                </c:pt>
              </c:strCache>
            </c:strRef>
          </c:cat>
          <c:val>
            <c:numRef>
              <c:f>'Pivot Tables'!$B$19:$B$26</c:f>
              <c:numCache>
                <c:formatCode>_("$"* #,##0_);_("$"* \(#,##0\);_("$"* "-"??_);_(@_)</c:formatCode>
                <c:ptCount val="7"/>
                <c:pt idx="0">
                  <c:v>3591.2380952380954</c:v>
                </c:pt>
                <c:pt idx="1">
                  <c:v>1268.1428571428571</c:v>
                </c:pt>
                <c:pt idx="2">
                  <c:v>594518.5</c:v>
                </c:pt>
                <c:pt idx="3">
                  <c:v>1917.9047619047622</c:v>
                </c:pt>
                <c:pt idx="4">
                  <c:v>1302.4285714285713</c:v>
                </c:pt>
                <c:pt idx="5">
                  <c:v>217187.1904761905</c:v>
                </c:pt>
                <c:pt idx="6">
                  <c:v>108962.66666666667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88E-49DA-AFFE-9590E8BED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603849584"/>
        <c:axId val="1600075952"/>
      </c:barChart>
      <c:catAx>
        <c:axId val="160384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075952"/>
        <c:auto val="1"/>
        <c:lblAlgn val="ctr"/>
        <c:lblOffset val="100"/>
        <c:noMultiLvlLbl val="0"/>
      </c:catAx>
      <c:valAx>
        <c:axId val="1600075952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out"/>
        <c:minorTickMark val="none"/>
        <c:tickLblPos val="nextTo"/>
        <c:crossAx val="1603849584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133351</xdr:rowOff>
    </xdr:from>
    <xdr:to>
      <xdr:col>7</xdr:col>
      <xdr:colOff>485775</xdr:colOff>
      <xdr:row>26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343425-63B1-470B-B038-F73C1CE00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514349</xdr:colOff>
      <xdr:row>1</xdr:row>
      <xdr:rowOff>133350</xdr:rowOff>
    </xdr:from>
    <xdr:to>
      <xdr:col>20</xdr:col>
      <xdr:colOff>9524</xdr:colOff>
      <xdr:row>13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B2C5CE-C531-4CB9-AABC-41BD318DAE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514351</xdr:colOff>
      <xdr:row>13</xdr:row>
      <xdr:rowOff>104775</xdr:rowOff>
    </xdr:from>
    <xdr:to>
      <xdr:col>20</xdr:col>
      <xdr:colOff>19051</xdr:colOff>
      <xdr:row>26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8EB346-99E9-4A24-947E-41CBDB5B68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38099</xdr:colOff>
      <xdr:row>0</xdr:row>
      <xdr:rowOff>38100</xdr:rowOff>
    </xdr:from>
    <xdr:to>
      <xdr:col>20</xdr:col>
      <xdr:colOff>9524</xdr:colOff>
      <xdr:row>1</xdr:row>
      <xdr:rowOff>104775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DBEC9EA-7320-6ACA-198B-20D389EB5F4A}"/>
            </a:ext>
          </a:extLst>
        </xdr:cNvPr>
        <xdr:cNvSpPr txBox="1"/>
      </xdr:nvSpPr>
      <xdr:spPr>
        <a:xfrm>
          <a:off x="38099" y="38100"/>
          <a:ext cx="12163425" cy="257175"/>
        </a:xfrm>
        <a:prstGeom prst="rect">
          <a:avLst/>
        </a:prstGeom>
        <a:solidFill>
          <a:srgbClr val="00B0F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Movie Revenue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vind Bala" refreshedDate="45186.607500694445" createdVersion="8" refreshedVersion="8" minRefreshableVersion="3" recordCount="16" xr:uid="{7CB461E4-7079-48E7-9FCF-71FA59A25CB3}">
  <cacheSource type="worksheet">
    <worksheetSource ref="A1:P17" sheet="Dataset 1"/>
  </cacheSource>
  <cacheFields count="16">
    <cacheField name="MOVIE" numFmtId="0">
      <sharedItems/>
    </cacheField>
    <cacheField name="DISTRIBUTORS" numFmtId="0">
      <sharedItems count="7">
        <s v="Paramount Pictures"/>
        <s v="Walt Disney"/>
        <s v="Warner Bros."/>
        <s v="20th Century Fox"/>
        <s v="Sony Pictures"/>
        <s v="Universal"/>
        <s v="Dreamworks SKG"/>
      </sharedItems>
    </cacheField>
    <cacheField name="GENRE" numFmtId="0">
      <sharedItems count="3">
        <s v="Action"/>
        <s v="Adventure"/>
        <s v="Drama"/>
      </sharedItems>
    </cacheField>
    <cacheField name="Jul-21" numFmtId="164">
      <sharedItems containsSemiMixedTypes="0" containsString="0" containsNumber="1" containsInteger="1" minValue="1246" maxValue="908851"/>
    </cacheField>
    <cacheField name="Aug-21" numFmtId="164">
      <sharedItems containsSemiMixedTypes="0" containsString="0" containsNumber="1" containsInteger="1" minValue="1246" maxValue="953741"/>
    </cacheField>
    <cacheField name="Sep-21" numFmtId="164">
      <sharedItems containsSemiMixedTypes="0" containsString="0" containsNumber="1" containsInteger="1" minValue="1246" maxValue="924366"/>
    </cacheField>
    <cacheField name="Oct-21" numFmtId="164">
      <sharedItems containsSemiMixedTypes="0" containsString="0" containsNumber="1" containsInteger="1" minValue="1246" maxValue="907576"/>
    </cacheField>
    <cacheField name="Nov-21" numFmtId="164">
      <sharedItems containsSemiMixedTypes="0" containsString="0" containsNumber="1" containsInteger="1" minValue="1246" maxValue="945771"/>
    </cacheField>
    <cacheField name="Dec-21" numFmtId="164">
      <sharedItems containsSemiMixedTypes="0" containsString="0" containsNumber="1" containsInteger="1" minValue="1246" maxValue="1928656"/>
    </cacheField>
    <cacheField name="Jan-22" numFmtId="164">
      <sharedItems containsSemiMixedTypes="0" containsString="0" containsNumber="1" containsInteger="1" minValue="1246" maxValue="1023031"/>
    </cacheField>
    <cacheField name="Total" numFmtId="164">
      <sharedItems containsSemiMixedTypes="0" containsString="0" containsNumber="1" containsInteger="1" minValue="8722" maxValue="7591992"/>
    </cacheField>
    <cacheField name="Avg" numFmtId="164">
      <sharedItems containsSemiMixedTypes="0" containsString="0" containsNumber="1" minValue="1246" maxValue="1084570.2857142857"/>
    </cacheField>
    <cacheField name="Min" numFmtId="164">
      <sharedItems containsSemiMixedTypes="0" containsString="0" containsNumber="1" containsInteger="1" minValue="1246" maxValue="907576"/>
    </cacheField>
    <cacheField name="Max" numFmtId="164">
      <sharedItems containsSemiMixedTypes="0" containsString="0" containsNumber="1" containsInteger="1" minValue="1246" maxValue="1928656"/>
    </cacheField>
    <cacheField name="Month Over Month" numFmtId="10">
      <sharedItems containsSemiMixedTypes="0" containsString="0" containsNumber="1" minValue="-0.49047717434747562" maxValue="3.6115569823435001E-2"/>
    </cacheField>
    <cacheField name="Above or Below Averag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s v="Transformers: Revenge of the Fallen"/>
    <x v="0"/>
    <x v="0"/>
    <n v="908851"/>
    <n v="953741"/>
    <n v="924366"/>
    <n v="907576"/>
    <n v="945771"/>
    <n v="1928656"/>
    <n v="1023031"/>
    <n v="7591992"/>
    <n v="1084570.2857142857"/>
    <n v="907576"/>
    <n v="1928656"/>
    <n v="-0.46956274213753002"/>
    <s v="Above Average"/>
  </r>
  <r>
    <s v="Finding Nemo"/>
    <x v="1"/>
    <x v="1"/>
    <n v="544951"/>
    <n v="576636"/>
    <n v="564851"/>
    <n v="516416"/>
    <n v="558496"/>
    <n v="1139066"/>
    <n v="606996"/>
    <n v="4507412"/>
    <n v="643916"/>
    <n v="516416"/>
    <n v="1139066"/>
    <n v="-0.46711077321243899"/>
    <s v="Above Average"/>
  </r>
  <r>
    <s v="Batman Forever"/>
    <x v="2"/>
    <x v="2"/>
    <n v="259311"/>
    <n v="263611"/>
    <n v="263801"/>
    <n v="279256"/>
    <n v="283426"/>
    <n v="590476"/>
    <n v="300861"/>
    <n v="2240742"/>
    <n v="320106"/>
    <n v="259311"/>
    <n v="590476"/>
    <n v="-0.49047717434747562"/>
    <s v="Above Average"/>
  </r>
  <r>
    <s v="Titanic"/>
    <x v="0"/>
    <x v="1"/>
    <n v="81641"/>
    <n v="86581"/>
    <n v="78091"/>
    <n v="92076"/>
    <n v="94381"/>
    <n v="187256"/>
    <n v="111241"/>
    <n v="731267"/>
    <n v="104466.71428571429"/>
    <n v="78091"/>
    <n v="187256"/>
    <n v="-0.40594159866706536"/>
    <s v="Below Average"/>
  </r>
  <r>
    <s v="Independence Day"/>
    <x v="3"/>
    <x v="1"/>
    <n v="14506"/>
    <n v="18876"/>
    <n v="8641"/>
    <n v="5236"/>
    <n v="5066"/>
    <n v="2286"/>
    <n v="1316"/>
    <n v="55927"/>
    <n v="7989.5714285714284"/>
    <n v="1316"/>
    <n v="18876"/>
    <n v="-0.42432195975503062"/>
    <s v="Below Average"/>
  </r>
  <r>
    <s v="Pirates of the Caribbean: Dead Man’s Chest"/>
    <x v="1"/>
    <x v="0"/>
    <n v="5746"/>
    <n v="5816"/>
    <n v="5836"/>
    <n v="5671"/>
    <n v="5841"/>
    <n v="10066"/>
    <n v="5821"/>
    <n v="44797"/>
    <n v="6399.5714285714284"/>
    <n v="5671"/>
    <n v="10066"/>
    <n v="-0.42171666997814428"/>
    <s v="Below Average"/>
  </r>
  <r>
    <s v="Harry Potter and the Sorcerer’s Stone"/>
    <x v="2"/>
    <x v="1"/>
    <n v="7586"/>
    <n v="7081"/>
    <n v="8006"/>
    <n v="12296"/>
    <n v="1246"/>
    <n v="1246"/>
    <n v="1246"/>
    <n v="38707"/>
    <n v="5529.5714285714284"/>
    <n v="1246"/>
    <n v="12296"/>
    <n v="0"/>
    <s v="Below Average"/>
  </r>
  <r>
    <s v="Men in Black"/>
    <x v="4"/>
    <x v="1"/>
    <n v="2251"/>
    <n v="2286"/>
    <n v="2286"/>
    <n v="3756"/>
    <n v="4451"/>
    <n v="4956"/>
    <n v="2671"/>
    <n v="22657"/>
    <n v="3236.7142857142858"/>
    <n v="2251"/>
    <n v="4956"/>
    <n v="-0.46105730427764324"/>
    <s v="Below Average"/>
  </r>
  <r>
    <s v="Star Wars Ep. I: The Phantom Menace"/>
    <x v="3"/>
    <x v="1"/>
    <n v="1506"/>
    <n v="1501"/>
    <n v="1501"/>
    <n v="1516"/>
    <n v="1501"/>
    <n v="1746"/>
    <n v="1496"/>
    <n v="10767"/>
    <n v="1538.1428571428571"/>
    <n v="1496"/>
    <n v="1746"/>
    <n v="-0.14318442153493705"/>
    <s v="Below Average"/>
  </r>
  <r>
    <s v="How the Grinch Stole Christmas"/>
    <x v="5"/>
    <x v="1"/>
    <n v="1296"/>
    <n v="1296"/>
    <n v="1296"/>
    <n v="1291"/>
    <n v="1296"/>
    <n v="1346"/>
    <n v="1296"/>
    <n v="9117"/>
    <n v="1302.4285714285713"/>
    <n v="1291"/>
    <n v="1346"/>
    <n v="-3.7147102526002951E-2"/>
    <s v="Below Average"/>
  </r>
  <r>
    <s v="Spider-Man 3"/>
    <x v="4"/>
    <x v="1"/>
    <n v="1246"/>
    <n v="1246"/>
    <n v="1246"/>
    <n v="1251"/>
    <n v="1256"/>
    <n v="1396"/>
    <n v="1256"/>
    <n v="8897"/>
    <n v="1271"/>
    <n v="1246"/>
    <n v="1396"/>
    <n v="-0.10028653295128942"/>
    <s v="Below Average"/>
  </r>
  <r>
    <s v="Shrek 2"/>
    <x v="6"/>
    <x v="1"/>
    <n v="1271"/>
    <n v="1271"/>
    <n v="1271"/>
    <n v="1271"/>
    <n v="1271"/>
    <n v="1276"/>
    <n v="1246"/>
    <n v="8877"/>
    <n v="1268.1428571428571"/>
    <n v="1246"/>
    <n v="1276"/>
    <n v="-2.3510971786833812E-2"/>
    <s v="Below Average"/>
  </r>
  <r>
    <s v="The Dark Knight"/>
    <x v="2"/>
    <x v="1"/>
    <n v="1246"/>
    <n v="1246"/>
    <n v="1246"/>
    <n v="1246"/>
    <n v="1246"/>
    <n v="1246"/>
    <n v="1291"/>
    <n v="8767"/>
    <n v="1252.4285714285713"/>
    <n v="1246"/>
    <n v="1291"/>
    <n v="3.6115569823435001E-2"/>
    <s v="Below Average"/>
  </r>
  <r>
    <s v="Spider-Man"/>
    <x v="4"/>
    <x v="1"/>
    <n v="1246"/>
    <n v="1246"/>
    <n v="1246"/>
    <n v="1246"/>
    <n v="1246"/>
    <n v="1246"/>
    <n v="1246"/>
    <n v="8722"/>
    <n v="1246"/>
    <n v="1246"/>
    <n v="1246"/>
    <n v="0"/>
    <s v="Below Average"/>
  </r>
  <r>
    <s v="Star Wars Ep. III: Revenge of the Sith"/>
    <x v="3"/>
    <x v="0"/>
    <n v="1246"/>
    <n v="1246"/>
    <n v="1246"/>
    <n v="1246"/>
    <n v="1246"/>
    <n v="1246"/>
    <n v="1246"/>
    <n v="8722"/>
    <n v="1246"/>
    <n v="1246"/>
    <n v="1246"/>
    <n v="0"/>
    <s v="Below Average"/>
  </r>
  <r>
    <s v="Toy Story 3"/>
    <x v="1"/>
    <x v="0"/>
    <n v="1246"/>
    <n v="1246"/>
    <n v="1246"/>
    <n v="1246"/>
    <n v="1246"/>
    <n v="1246"/>
    <n v="1246"/>
    <n v="8722"/>
    <n v="1246"/>
    <n v="1246"/>
    <n v="1246"/>
    <n v="0"/>
    <s v="Below Averag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4048D-637C-40A1-A67F-D733EE1C2E1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18:B26" firstHeaderRow="1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Average of Avg" fld="11" subtotal="average" baseField="1" baseItem="0"/>
  </dataFields>
  <formats count="1">
    <format dxfId="3">
      <pivotArea outline="0" collapsedLevelsAreSubtotals="1" fieldPosition="0"/>
    </format>
  </formats>
  <chartFormats count="2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5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5" format="4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5" format="5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5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5" format="7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5" format="8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6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6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7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0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1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1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13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7" format="14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7" format="15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7" format="16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7CC88A-4615-4427-9290-DFA7BFDDD466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2:B16" firstHeaderRow="1" firstDataRow="1" firstDataCol="1"/>
  <pivotFields count="16">
    <pivotField showAll="0"/>
    <pivotField showAll="0">
      <items count="8">
        <item x="3"/>
        <item x="6"/>
        <item x="0"/>
        <item x="4"/>
        <item x="5"/>
        <item x="1"/>
        <item x="2"/>
        <item t="default"/>
      </items>
    </pivotField>
    <pivotField axis="axisRow" showAll="0">
      <items count="4">
        <item x="0"/>
        <item x="1"/>
        <item x="2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Average of Avg" fld="11" subtotal="average" baseField="1" baseItem="0"/>
  </dataFields>
  <formats count="1">
    <format dxfId="4">
      <pivotArea outline="0" collapsedLevelsAreSubtotals="1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C79C71-C156-4EA6-926F-0A3FAECD364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10" firstHeaderRow="0" firstDataRow="1" firstDataCol="1"/>
  <pivotFields count="16">
    <pivotField showAll="0"/>
    <pivotField axis="axisRow" showAll="0">
      <items count="8">
        <item x="3"/>
        <item x="6"/>
        <item x="0"/>
        <item x="4"/>
        <item x="5"/>
        <item x="1"/>
        <item x="2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numFmtId="164" showAll="0"/>
    <pivotField numFmtId="164" showAll="0"/>
    <pivotField numFmtId="10" showAll="0"/>
    <pivotField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Total" fld="10" baseField="0" baseItem="0"/>
    <dataField name="Average of Avg" fld="11" subtotal="average" baseField="1" baseItem="0"/>
  </dataFields>
  <formats count="1">
    <format dxfId="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67243-9D87-4D99-8358-0E5EC460A079}">
  <dimension ref="A1"/>
  <sheetViews>
    <sheetView showGridLines="0"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C865-ECBC-4451-85EC-41BAB236E52D}">
  <dimension ref="A1:P18"/>
  <sheetViews>
    <sheetView zoomScaleNormal="100" workbookViewId="0"/>
  </sheetViews>
  <sheetFormatPr defaultRowHeight="15" x14ac:dyDescent="0.25"/>
  <cols>
    <col min="1" max="1" width="40" bestFit="1" customWidth="1"/>
    <col min="2" max="2" width="18.5703125" bestFit="1" customWidth="1"/>
    <col min="3" max="3" width="10.42578125" bestFit="1" customWidth="1"/>
    <col min="4" max="10" width="12.7109375" bestFit="1" customWidth="1"/>
    <col min="11" max="11" width="14" bestFit="1" customWidth="1"/>
    <col min="12" max="14" width="12.7109375" bestFit="1" customWidth="1"/>
    <col min="15" max="15" width="18.5703125" bestFit="1" customWidth="1"/>
    <col min="16" max="16" width="23.28515625" bestFit="1" customWidth="1"/>
  </cols>
  <sheetData>
    <row r="1" spans="1:16" ht="14.25" customHeight="1" x14ac:dyDescent="0.25">
      <c r="A1" s="2" t="s">
        <v>0</v>
      </c>
      <c r="B1" s="2" t="s">
        <v>35</v>
      </c>
      <c r="C1" s="2" t="s">
        <v>17</v>
      </c>
      <c r="D1" s="3">
        <v>44378</v>
      </c>
      <c r="E1" s="3">
        <v>44409</v>
      </c>
      <c r="F1" s="3">
        <v>44440</v>
      </c>
      <c r="G1" s="3">
        <v>44470</v>
      </c>
      <c r="H1" s="3">
        <v>44501</v>
      </c>
      <c r="I1" s="3">
        <v>44531</v>
      </c>
      <c r="J1" s="3">
        <v>44562</v>
      </c>
      <c r="K1" s="13" t="s">
        <v>29</v>
      </c>
      <c r="L1" s="3" t="s">
        <v>30</v>
      </c>
      <c r="M1" s="3" t="s">
        <v>31</v>
      </c>
      <c r="N1" s="3" t="s">
        <v>32</v>
      </c>
      <c r="O1" s="3" t="s">
        <v>33</v>
      </c>
      <c r="P1" s="3" t="s">
        <v>34</v>
      </c>
    </row>
    <row r="2" spans="1:16" x14ac:dyDescent="0.25">
      <c r="A2" s="1" t="s">
        <v>15</v>
      </c>
      <c r="B2" s="1" t="str">
        <f>VLOOKUP(A2,'Dataset 2'!$A$2:$B$17,2,)</f>
        <v>Paramount Pictures</v>
      </c>
      <c r="C2" s="1" t="s">
        <v>20</v>
      </c>
      <c r="D2" s="4">
        <v>908851</v>
      </c>
      <c r="E2" s="4">
        <v>953741</v>
      </c>
      <c r="F2" s="4">
        <v>924366</v>
      </c>
      <c r="G2" s="4">
        <v>907576</v>
      </c>
      <c r="H2" s="4">
        <v>945771</v>
      </c>
      <c r="I2" s="4">
        <v>1928656</v>
      </c>
      <c r="J2" s="4">
        <v>1023031</v>
      </c>
      <c r="K2" s="10">
        <f t="shared" ref="K2:K17" si="0">SUM(D2:J2)</f>
        <v>7591992</v>
      </c>
      <c r="L2" s="6">
        <f t="shared" ref="L2:L17" si="1">AVERAGE(D2:J2)</f>
        <v>1084570.2857142857</v>
      </c>
      <c r="M2" s="6">
        <f t="shared" ref="M2:M17" si="2">MIN(D2:J2)</f>
        <v>907576</v>
      </c>
      <c r="N2" s="6">
        <f t="shared" ref="N2:N17" si="3">MAX(D2:J2)</f>
        <v>1928656</v>
      </c>
      <c r="O2" s="7">
        <f t="shared" ref="O2:O17" si="4">J2/I2-1</f>
        <v>-0.46956274213753002</v>
      </c>
      <c r="P2" s="1" t="str">
        <f>IF(K2&gt;$P$18,"Above Average","Below Average")</f>
        <v>Above Average</v>
      </c>
    </row>
    <row r="3" spans="1:16" x14ac:dyDescent="0.25">
      <c r="A3" s="1" t="s">
        <v>9</v>
      </c>
      <c r="B3" s="1" t="str">
        <f>VLOOKUP(A3,'Dataset 2'!$A$2:$B$17,2,)</f>
        <v>Walt Disney</v>
      </c>
      <c r="C3" s="1" t="s">
        <v>19</v>
      </c>
      <c r="D3" s="4">
        <v>544951</v>
      </c>
      <c r="E3" s="4">
        <v>576636</v>
      </c>
      <c r="F3" s="4">
        <v>564851</v>
      </c>
      <c r="G3" s="4">
        <v>516416</v>
      </c>
      <c r="H3" s="4">
        <v>558496</v>
      </c>
      <c r="I3" s="4">
        <v>1139066</v>
      </c>
      <c r="J3" s="4">
        <v>606996</v>
      </c>
      <c r="K3" s="10">
        <f t="shared" si="0"/>
        <v>4507412</v>
      </c>
      <c r="L3" s="6">
        <f t="shared" si="1"/>
        <v>643916</v>
      </c>
      <c r="M3" s="6">
        <f t="shared" si="2"/>
        <v>516416</v>
      </c>
      <c r="N3" s="6">
        <f t="shared" si="3"/>
        <v>1139066</v>
      </c>
      <c r="O3" s="7">
        <f t="shared" si="4"/>
        <v>-0.46711077321243899</v>
      </c>
      <c r="P3" s="1" t="str">
        <f t="shared" ref="P3:P17" si="5">IF(K3&gt;$P$18,"Above Average","Below Average")</f>
        <v>Above Average</v>
      </c>
    </row>
    <row r="4" spans="1:16" x14ac:dyDescent="0.25">
      <c r="A4" s="1" t="s">
        <v>1</v>
      </c>
      <c r="B4" s="1" t="str">
        <f>VLOOKUP(A4,'Dataset 2'!$A$2:$B$17,2,)</f>
        <v>Warner Bros.</v>
      </c>
      <c r="C4" s="1" t="s">
        <v>18</v>
      </c>
      <c r="D4" s="4">
        <v>259311</v>
      </c>
      <c r="E4" s="4">
        <v>263611</v>
      </c>
      <c r="F4" s="4">
        <v>263801</v>
      </c>
      <c r="G4" s="4">
        <v>279256</v>
      </c>
      <c r="H4" s="4">
        <v>283426</v>
      </c>
      <c r="I4" s="4">
        <v>590476</v>
      </c>
      <c r="J4" s="4">
        <v>300861</v>
      </c>
      <c r="K4" s="10">
        <f t="shared" si="0"/>
        <v>2240742</v>
      </c>
      <c r="L4" s="6">
        <f t="shared" si="1"/>
        <v>320106</v>
      </c>
      <c r="M4" s="6">
        <f t="shared" si="2"/>
        <v>259311</v>
      </c>
      <c r="N4" s="6">
        <f t="shared" si="3"/>
        <v>590476</v>
      </c>
      <c r="O4" s="7">
        <f t="shared" si="4"/>
        <v>-0.49047717434747562</v>
      </c>
      <c r="P4" s="1" t="str">
        <f t="shared" si="5"/>
        <v>Above Average</v>
      </c>
    </row>
    <row r="5" spans="1:16" x14ac:dyDescent="0.25">
      <c r="A5" s="1" t="s">
        <v>4</v>
      </c>
      <c r="B5" s="1" t="str">
        <f>VLOOKUP(A5,'Dataset 2'!$A$2:$B$17,2,)</f>
        <v>Paramount Pictures</v>
      </c>
      <c r="C5" s="1" t="s">
        <v>19</v>
      </c>
      <c r="D5" s="4">
        <v>81641</v>
      </c>
      <c r="E5" s="4">
        <v>86581</v>
      </c>
      <c r="F5" s="4">
        <v>78091</v>
      </c>
      <c r="G5" s="4">
        <v>92076</v>
      </c>
      <c r="H5" s="4">
        <v>94381</v>
      </c>
      <c r="I5" s="4">
        <v>187256</v>
      </c>
      <c r="J5" s="4">
        <v>111241</v>
      </c>
      <c r="K5" s="10">
        <f t="shared" si="0"/>
        <v>731267</v>
      </c>
      <c r="L5" s="6">
        <f t="shared" si="1"/>
        <v>104466.71428571429</v>
      </c>
      <c r="M5" s="6">
        <f t="shared" si="2"/>
        <v>78091</v>
      </c>
      <c r="N5" s="6">
        <f t="shared" si="3"/>
        <v>187256</v>
      </c>
      <c r="O5" s="7">
        <f t="shared" si="4"/>
        <v>-0.40594159866706536</v>
      </c>
      <c r="P5" s="1" t="str">
        <f t="shared" si="5"/>
        <v>Below Average</v>
      </c>
    </row>
    <row r="6" spans="1:16" x14ac:dyDescent="0.25">
      <c r="A6" s="1" t="s">
        <v>2</v>
      </c>
      <c r="B6" s="1" t="str">
        <f>VLOOKUP(A6,'Dataset 2'!$A$2:$B$17,2,)</f>
        <v>20th Century Fox</v>
      </c>
      <c r="C6" s="1" t="s">
        <v>19</v>
      </c>
      <c r="D6" s="4">
        <v>14506</v>
      </c>
      <c r="E6" s="4">
        <v>18876</v>
      </c>
      <c r="F6" s="4">
        <v>8641</v>
      </c>
      <c r="G6" s="4">
        <v>5236</v>
      </c>
      <c r="H6" s="4">
        <v>5066</v>
      </c>
      <c r="I6" s="4">
        <v>2286</v>
      </c>
      <c r="J6" s="4">
        <v>1316</v>
      </c>
      <c r="K6" s="10">
        <f t="shared" si="0"/>
        <v>55927</v>
      </c>
      <c r="L6" s="6">
        <f t="shared" si="1"/>
        <v>7989.5714285714284</v>
      </c>
      <c r="M6" s="6">
        <f t="shared" si="2"/>
        <v>1316</v>
      </c>
      <c r="N6" s="6">
        <f t="shared" si="3"/>
        <v>18876</v>
      </c>
      <c r="O6" s="7">
        <f t="shared" si="4"/>
        <v>-0.42432195975503062</v>
      </c>
      <c r="P6" s="1" t="str">
        <f t="shared" si="5"/>
        <v>Below Average</v>
      </c>
    </row>
    <row r="7" spans="1:16" x14ac:dyDescent="0.25">
      <c r="A7" s="1" t="s">
        <v>12</v>
      </c>
      <c r="B7" s="1" t="str">
        <f>VLOOKUP(A7,'Dataset 2'!$A$2:$B$17,2,)</f>
        <v>Walt Disney</v>
      </c>
      <c r="C7" s="1" t="s">
        <v>20</v>
      </c>
      <c r="D7" s="4">
        <v>5746</v>
      </c>
      <c r="E7" s="4">
        <v>5816</v>
      </c>
      <c r="F7" s="4">
        <v>5836</v>
      </c>
      <c r="G7" s="4">
        <v>5671</v>
      </c>
      <c r="H7" s="4">
        <v>5841</v>
      </c>
      <c r="I7" s="4">
        <v>10066</v>
      </c>
      <c r="J7" s="4">
        <v>5821</v>
      </c>
      <c r="K7" s="10">
        <f t="shared" si="0"/>
        <v>44797</v>
      </c>
      <c r="L7" s="6">
        <f t="shared" si="1"/>
        <v>6399.5714285714284</v>
      </c>
      <c r="M7" s="6">
        <f t="shared" si="2"/>
        <v>5671</v>
      </c>
      <c r="N7" s="6">
        <f t="shared" si="3"/>
        <v>10066</v>
      </c>
      <c r="O7" s="7">
        <f t="shared" si="4"/>
        <v>-0.42171666997814428</v>
      </c>
      <c r="P7" s="1" t="str">
        <f t="shared" si="5"/>
        <v>Below Average</v>
      </c>
    </row>
    <row r="8" spans="1:16" x14ac:dyDescent="0.25">
      <c r="A8" s="1" t="s">
        <v>7</v>
      </c>
      <c r="B8" s="1" t="str">
        <f>VLOOKUP(A8,'Dataset 2'!$A$2:$B$17,2,)</f>
        <v>Warner Bros.</v>
      </c>
      <c r="C8" s="1" t="s">
        <v>19</v>
      </c>
      <c r="D8" s="4">
        <v>7586</v>
      </c>
      <c r="E8" s="4">
        <v>7081</v>
      </c>
      <c r="F8" s="4">
        <v>8006</v>
      </c>
      <c r="G8" s="4">
        <v>12296</v>
      </c>
      <c r="H8" s="4">
        <v>1246</v>
      </c>
      <c r="I8" s="4">
        <v>1246</v>
      </c>
      <c r="J8" s="4">
        <v>1246</v>
      </c>
      <c r="K8" s="10">
        <f t="shared" si="0"/>
        <v>38707</v>
      </c>
      <c r="L8" s="6">
        <f t="shared" si="1"/>
        <v>5529.5714285714284</v>
      </c>
      <c r="M8" s="6">
        <f t="shared" si="2"/>
        <v>1246</v>
      </c>
      <c r="N8" s="6">
        <f t="shared" si="3"/>
        <v>12296</v>
      </c>
      <c r="O8" s="7">
        <f t="shared" si="4"/>
        <v>0</v>
      </c>
      <c r="P8" s="1" t="str">
        <f t="shared" si="5"/>
        <v>Below Average</v>
      </c>
    </row>
    <row r="9" spans="1:16" x14ac:dyDescent="0.25">
      <c r="A9" s="1" t="s">
        <v>3</v>
      </c>
      <c r="B9" s="1" t="str">
        <f>VLOOKUP(A9,'Dataset 2'!$A$2:$B$17,2,)</f>
        <v>Sony Pictures</v>
      </c>
      <c r="C9" s="1" t="s">
        <v>19</v>
      </c>
      <c r="D9" s="4">
        <v>2251</v>
      </c>
      <c r="E9" s="4">
        <v>2286</v>
      </c>
      <c r="F9" s="4">
        <v>2286</v>
      </c>
      <c r="G9" s="4">
        <v>3756</v>
      </c>
      <c r="H9" s="4">
        <v>4451</v>
      </c>
      <c r="I9" s="4">
        <v>4956</v>
      </c>
      <c r="J9" s="4">
        <v>2671</v>
      </c>
      <c r="K9" s="10">
        <f t="shared" si="0"/>
        <v>22657</v>
      </c>
      <c r="L9" s="6">
        <f t="shared" si="1"/>
        <v>3236.7142857142858</v>
      </c>
      <c r="M9" s="6">
        <f t="shared" si="2"/>
        <v>2251</v>
      </c>
      <c r="N9" s="6">
        <f t="shared" si="3"/>
        <v>4956</v>
      </c>
      <c r="O9" s="7">
        <f t="shared" si="4"/>
        <v>-0.46105730427764324</v>
      </c>
      <c r="P9" s="1" t="str">
        <f t="shared" si="5"/>
        <v>Below Average</v>
      </c>
    </row>
    <row r="10" spans="1:16" x14ac:dyDescent="0.25">
      <c r="A10" s="1" t="s">
        <v>5</v>
      </c>
      <c r="B10" s="1" t="str">
        <f>VLOOKUP(A10,'Dataset 2'!$A$2:$B$17,2,)</f>
        <v>20th Century Fox</v>
      </c>
      <c r="C10" s="1" t="s">
        <v>19</v>
      </c>
      <c r="D10" s="4">
        <v>1506</v>
      </c>
      <c r="E10" s="4">
        <v>1501</v>
      </c>
      <c r="F10" s="4">
        <v>1501</v>
      </c>
      <c r="G10" s="4">
        <v>1516</v>
      </c>
      <c r="H10" s="4">
        <v>1501</v>
      </c>
      <c r="I10" s="4">
        <v>1746</v>
      </c>
      <c r="J10" s="4">
        <v>1496</v>
      </c>
      <c r="K10" s="10">
        <f t="shared" si="0"/>
        <v>10767</v>
      </c>
      <c r="L10" s="6">
        <f t="shared" si="1"/>
        <v>1538.1428571428571</v>
      </c>
      <c r="M10" s="6">
        <f t="shared" si="2"/>
        <v>1496</v>
      </c>
      <c r="N10" s="6">
        <f t="shared" si="3"/>
        <v>1746</v>
      </c>
      <c r="O10" s="7">
        <f t="shared" si="4"/>
        <v>-0.14318442153493705</v>
      </c>
      <c r="P10" s="1" t="str">
        <f t="shared" si="5"/>
        <v>Below Average</v>
      </c>
    </row>
    <row r="11" spans="1:16" x14ac:dyDescent="0.25">
      <c r="A11" s="1" t="s">
        <v>6</v>
      </c>
      <c r="B11" s="1" t="str">
        <f>VLOOKUP(A11,'Dataset 2'!$A$2:$B$17,2,)</f>
        <v>Universal</v>
      </c>
      <c r="C11" s="1" t="s">
        <v>19</v>
      </c>
      <c r="D11" s="4">
        <v>1296</v>
      </c>
      <c r="E11" s="4">
        <v>1296</v>
      </c>
      <c r="F11" s="4">
        <v>1296</v>
      </c>
      <c r="G11" s="4">
        <v>1291</v>
      </c>
      <c r="H11" s="4">
        <v>1296</v>
      </c>
      <c r="I11" s="4">
        <v>1346</v>
      </c>
      <c r="J11" s="4">
        <v>1296</v>
      </c>
      <c r="K11" s="10">
        <f t="shared" si="0"/>
        <v>9117</v>
      </c>
      <c r="L11" s="6">
        <f t="shared" si="1"/>
        <v>1302.4285714285713</v>
      </c>
      <c r="M11" s="6">
        <f t="shared" si="2"/>
        <v>1291</v>
      </c>
      <c r="N11" s="6">
        <f t="shared" si="3"/>
        <v>1346</v>
      </c>
      <c r="O11" s="7">
        <f t="shared" si="4"/>
        <v>-3.7147102526002951E-2</v>
      </c>
      <c r="P11" s="1" t="str">
        <f t="shared" si="5"/>
        <v>Below Average</v>
      </c>
    </row>
    <row r="12" spans="1:16" x14ac:dyDescent="0.25">
      <c r="A12" s="1" t="s">
        <v>13</v>
      </c>
      <c r="B12" s="1" t="str">
        <f>VLOOKUP(A12,'Dataset 2'!$A$2:$B$17,2,)</f>
        <v>Sony Pictures</v>
      </c>
      <c r="C12" s="1" t="s">
        <v>19</v>
      </c>
      <c r="D12" s="4">
        <v>1246</v>
      </c>
      <c r="E12" s="4">
        <v>1246</v>
      </c>
      <c r="F12" s="4">
        <v>1246</v>
      </c>
      <c r="G12" s="4">
        <v>1251</v>
      </c>
      <c r="H12" s="4">
        <v>1256</v>
      </c>
      <c r="I12" s="4">
        <v>1396</v>
      </c>
      <c r="J12" s="4">
        <v>1256</v>
      </c>
      <c r="K12" s="10">
        <f t="shared" si="0"/>
        <v>8897</v>
      </c>
      <c r="L12" s="6">
        <f t="shared" si="1"/>
        <v>1271</v>
      </c>
      <c r="M12" s="6">
        <f t="shared" si="2"/>
        <v>1246</v>
      </c>
      <c r="N12" s="6">
        <f t="shared" si="3"/>
        <v>1396</v>
      </c>
      <c r="O12" s="7">
        <f t="shared" si="4"/>
        <v>-0.10028653295128942</v>
      </c>
      <c r="P12" s="1" t="str">
        <f t="shared" si="5"/>
        <v>Below Average</v>
      </c>
    </row>
    <row r="13" spans="1:16" x14ac:dyDescent="0.25">
      <c r="A13" s="1" t="s">
        <v>10</v>
      </c>
      <c r="B13" s="1" t="str">
        <f>VLOOKUP(A13,'Dataset 2'!$A$2:$B$17,2,)</f>
        <v>Dreamworks SKG</v>
      </c>
      <c r="C13" s="1" t="s">
        <v>19</v>
      </c>
      <c r="D13" s="4">
        <v>1271</v>
      </c>
      <c r="E13" s="4">
        <v>1271</v>
      </c>
      <c r="F13" s="4">
        <v>1271</v>
      </c>
      <c r="G13" s="4">
        <v>1271</v>
      </c>
      <c r="H13" s="4">
        <v>1271</v>
      </c>
      <c r="I13" s="4">
        <v>1276</v>
      </c>
      <c r="J13" s="4">
        <v>1246</v>
      </c>
      <c r="K13" s="10">
        <f t="shared" si="0"/>
        <v>8877</v>
      </c>
      <c r="L13" s="6">
        <f t="shared" si="1"/>
        <v>1268.1428571428571</v>
      </c>
      <c r="M13" s="6">
        <f t="shared" si="2"/>
        <v>1246</v>
      </c>
      <c r="N13" s="6">
        <f t="shared" si="3"/>
        <v>1276</v>
      </c>
      <c r="O13" s="7">
        <f t="shared" si="4"/>
        <v>-2.3510971786833812E-2</v>
      </c>
      <c r="P13" s="1" t="str">
        <f t="shared" si="5"/>
        <v>Below Average</v>
      </c>
    </row>
    <row r="14" spans="1:16" x14ac:dyDescent="0.25">
      <c r="A14" s="1" t="s">
        <v>14</v>
      </c>
      <c r="B14" s="1" t="str">
        <f>VLOOKUP(A14,'Dataset 2'!$A$2:$B$17,2,)</f>
        <v>Warner Bros.</v>
      </c>
      <c r="C14" s="1" t="s">
        <v>19</v>
      </c>
      <c r="D14" s="4">
        <v>1246</v>
      </c>
      <c r="E14" s="4">
        <v>1246</v>
      </c>
      <c r="F14" s="4">
        <v>1246</v>
      </c>
      <c r="G14" s="4">
        <v>1246</v>
      </c>
      <c r="H14" s="4">
        <v>1246</v>
      </c>
      <c r="I14" s="4">
        <v>1246</v>
      </c>
      <c r="J14" s="4">
        <v>1291</v>
      </c>
      <c r="K14" s="10">
        <f t="shared" si="0"/>
        <v>8767</v>
      </c>
      <c r="L14" s="6">
        <f t="shared" si="1"/>
        <v>1252.4285714285713</v>
      </c>
      <c r="M14" s="6">
        <f t="shared" si="2"/>
        <v>1246</v>
      </c>
      <c r="N14" s="6">
        <f t="shared" si="3"/>
        <v>1291</v>
      </c>
      <c r="O14" s="7">
        <f t="shared" si="4"/>
        <v>3.6115569823435001E-2</v>
      </c>
      <c r="P14" s="1" t="str">
        <f t="shared" si="5"/>
        <v>Below Average</v>
      </c>
    </row>
    <row r="15" spans="1:16" x14ac:dyDescent="0.25">
      <c r="A15" s="1" t="s">
        <v>8</v>
      </c>
      <c r="B15" s="1" t="str">
        <f>VLOOKUP(A15,'Dataset 2'!$A$2:$B$17,2,)</f>
        <v>Sony Pictures</v>
      </c>
      <c r="C15" s="1" t="s">
        <v>19</v>
      </c>
      <c r="D15" s="4">
        <v>1246</v>
      </c>
      <c r="E15" s="4">
        <v>1246</v>
      </c>
      <c r="F15" s="4">
        <v>1246</v>
      </c>
      <c r="G15" s="4">
        <v>1246</v>
      </c>
      <c r="H15" s="4">
        <v>1246</v>
      </c>
      <c r="I15" s="4">
        <v>1246</v>
      </c>
      <c r="J15" s="4">
        <v>1246</v>
      </c>
      <c r="K15" s="10">
        <f t="shared" si="0"/>
        <v>8722</v>
      </c>
      <c r="L15" s="6">
        <f t="shared" si="1"/>
        <v>1246</v>
      </c>
      <c r="M15" s="6">
        <f t="shared" si="2"/>
        <v>1246</v>
      </c>
      <c r="N15" s="6">
        <f t="shared" si="3"/>
        <v>1246</v>
      </c>
      <c r="O15" s="7">
        <f t="shared" si="4"/>
        <v>0</v>
      </c>
      <c r="P15" s="1" t="str">
        <f t="shared" si="5"/>
        <v>Below Average</v>
      </c>
    </row>
    <row r="16" spans="1:16" x14ac:dyDescent="0.25">
      <c r="A16" s="1" t="s">
        <v>11</v>
      </c>
      <c r="B16" s="1" t="str">
        <f>VLOOKUP(A16,'Dataset 2'!$A$2:$B$17,2,)</f>
        <v>20th Century Fox</v>
      </c>
      <c r="C16" s="1" t="s">
        <v>20</v>
      </c>
      <c r="D16" s="4">
        <v>1246</v>
      </c>
      <c r="E16" s="4">
        <v>1246</v>
      </c>
      <c r="F16" s="4">
        <v>1246</v>
      </c>
      <c r="G16" s="4">
        <v>1246</v>
      </c>
      <c r="H16" s="4">
        <v>1246</v>
      </c>
      <c r="I16" s="4">
        <v>1246</v>
      </c>
      <c r="J16" s="4">
        <v>1246</v>
      </c>
      <c r="K16" s="10">
        <f t="shared" si="0"/>
        <v>8722</v>
      </c>
      <c r="L16" s="6">
        <f t="shared" si="1"/>
        <v>1246</v>
      </c>
      <c r="M16" s="6">
        <f t="shared" si="2"/>
        <v>1246</v>
      </c>
      <c r="N16" s="6">
        <f t="shared" si="3"/>
        <v>1246</v>
      </c>
      <c r="O16" s="7">
        <f t="shared" si="4"/>
        <v>0</v>
      </c>
      <c r="P16" s="1" t="str">
        <f t="shared" si="5"/>
        <v>Below Average</v>
      </c>
    </row>
    <row r="17" spans="1:16" x14ac:dyDescent="0.25">
      <c r="A17" s="1" t="s">
        <v>16</v>
      </c>
      <c r="B17" s="1" t="str">
        <f>VLOOKUP(A17,'Dataset 2'!$A$2:$B$17,2,)</f>
        <v>Walt Disney</v>
      </c>
      <c r="C17" s="1" t="s">
        <v>20</v>
      </c>
      <c r="D17" s="4">
        <v>1246</v>
      </c>
      <c r="E17" s="4">
        <v>1246</v>
      </c>
      <c r="F17" s="4">
        <v>1246</v>
      </c>
      <c r="G17" s="4">
        <v>1246</v>
      </c>
      <c r="H17" s="4">
        <v>1246</v>
      </c>
      <c r="I17" s="4">
        <v>1246</v>
      </c>
      <c r="J17" s="4">
        <v>1246</v>
      </c>
      <c r="K17" s="10">
        <f t="shared" si="0"/>
        <v>8722</v>
      </c>
      <c r="L17" s="6">
        <f t="shared" si="1"/>
        <v>1246</v>
      </c>
      <c r="M17" s="6">
        <f t="shared" si="2"/>
        <v>1246</v>
      </c>
      <c r="N17" s="6">
        <f t="shared" si="3"/>
        <v>1246</v>
      </c>
      <c r="O17" s="7">
        <f t="shared" si="4"/>
        <v>0</v>
      </c>
      <c r="P17" s="1" t="str">
        <f t="shared" si="5"/>
        <v>Below Average</v>
      </c>
    </row>
    <row r="18" spans="1:16" ht="15.75" x14ac:dyDescent="0.25">
      <c r="A18" s="1"/>
      <c r="B18" s="1"/>
      <c r="C18" s="1"/>
      <c r="D18" s="11">
        <v>1835146</v>
      </c>
      <c r="E18" s="11">
        <v>1924926</v>
      </c>
      <c r="F18" s="11">
        <v>1866176</v>
      </c>
      <c r="G18" s="11">
        <v>1832596</v>
      </c>
      <c r="H18" s="11">
        <v>1908986</v>
      </c>
      <c r="I18" s="11">
        <v>3874756</v>
      </c>
      <c r="J18" s="11">
        <v>2063506</v>
      </c>
      <c r="K18" s="11">
        <v>15306092</v>
      </c>
      <c r="L18" s="11">
        <v>2186584.5714285714</v>
      </c>
      <c r="M18" s="11">
        <v>1782141</v>
      </c>
      <c r="N18" s="11">
        <v>3902441</v>
      </c>
      <c r="O18" s="12">
        <v>-0.46744878903342557</v>
      </c>
      <c r="P18" s="11">
        <f>AVERAGE(K2:K17)</f>
        <v>956630.75</v>
      </c>
    </row>
  </sheetData>
  <sortState xmlns:xlrd2="http://schemas.microsoft.com/office/spreadsheetml/2017/richdata2" ref="A2:O17">
    <sortCondition descending="1" ref="K1:K17"/>
  </sortState>
  <conditionalFormatting sqref="O2:O16 O18">
    <cfRule type="cellIs" dxfId="2" priority="1" operator="greaterThan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F41D0-CD6F-43A6-9D50-52BE6B9FAC29}">
  <dimension ref="A1:B17"/>
  <sheetViews>
    <sheetView workbookViewId="0"/>
  </sheetViews>
  <sheetFormatPr defaultRowHeight="15" x14ac:dyDescent="0.25"/>
  <cols>
    <col min="1" max="1" width="40" bestFit="1" customWidth="1"/>
    <col min="2" max="2" width="18.5703125" bestFit="1" customWidth="1"/>
  </cols>
  <sheetData>
    <row r="1" spans="1:2" x14ac:dyDescent="0.25">
      <c r="A1" t="s">
        <v>0</v>
      </c>
      <c r="B1" t="s">
        <v>21</v>
      </c>
    </row>
    <row r="2" spans="1:2" x14ac:dyDescent="0.25">
      <c r="A2" t="s">
        <v>1</v>
      </c>
      <c r="B2" t="s">
        <v>22</v>
      </c>
    </row>
    <row r="3" spans="1:2" x14ac:dyDescent="0.25">
      <c r="A3" t="s">
        <v>2</v>
      </c>
      <c r="B3" t="s">
        <v>23</v>
      </c>
    </row>
    <row r="4" spans="1:2" x14ac:dyDescent="0.25">
      <c r="A4" t="s">
        <v>3</v>
      </c>
      <c r="B4" t="s">
        <v>24</v>
      </c>
    </row>
    <row r="5" spans="1:2" x14ac:dyDescent="0.25">
      <c r="A5" t="s">
        <v>4</v>
      </c>
      <c r="B5" t="s">
        <v>25</v>
      </c>
    </row>
    <row r="6" spans="1:2" x14ac:dyDescent="0.25">
      <c r="A6" t="s">
        <v>5</v>
      </c>
      <c r="B6" t="s">
        <v>23</v>
      </c>
    </row>
    <row r="7" spans="1:2" x14ac:dyDescent="0.25">
      <c r="A7" t="s">
        <v>6</v>
      </c>
      <c r="B7" t="s">
        <v>26</v>
      </c>
    </row>
    <row r="8" spans="1:2" x14ac:dyDescent="0.25">
      <c r="A8" t="s">
        <v>7</v>
      </c>
      <c r="B8" t="s">
        <v>22</v>
      </c>
    </row>
    <row r="9" spans="1:2" x14ac:dyDescent="0.25">
      <c r="A9" t="s">
        <v>8</v>
      </c>
      <c r="B9" t="s">
        <v>24</v>
      </c>
    </row>
    <row r="10" spans="1:2" x14ac:dyDescent="0.25">
      <c r="A10" t="s">
        <v>9</v>
      </c>
      <c r="B10" t="s">
        <v>27</v>
      </c>
    </row>
    <row r="11" spans="1:2" x14ac:dyDescent="0.25">
      <c r="A11" t="s">
        <v>10</v>
      </c>
      <c r="B11" t="s">
        <v>28</v>
      </c>
    </row>
    <row r="12" spans="1:2" x14ac:dyDescent="0.25">
      <c r="A12" t="s">
        <v>11</v>
      </c>
      <c r="B12" t="s">
        <v>23</v>
      </c>
    </row>
    <row r="13" spans="1:2" x14ac:dyDescent="0.25">
      <c r="A13" t="s">
        <v>12</v>
      </c>
      <c r="B13" t="s">
        <v>27</v>
      </c>
    </row>
    <row r="14" spans="1:2" x14ac:dyDescent="0.25">
      <c r="A14" t="s">
        <v>13</v>
      </c>
      <c r="B14" t="s">
        <v>24</v>
      </c>
    </row>
    <row r="15" spans="1:2" x14ac:dyDescent="0.25">
      <c r="A15" t="s">
        <v>14</v>
      </c>
      <c r="B15" t="s">
        <v>22</v>
      </c>
    </row>
    <row r="16" spans="1:2" x14ac:dyDescent="0.25">
      <c r="A16" t="s">
        <v>15</v>
      </c>
      <c r="B16" t="s">
        <v>25</v>
      </c>
    </row>
    <row r="17" spans="1:2" x14ac:dyDescent="0.25">
      <c r="A17" t="s">
        <v>16</v>
      </c>
      <c r="B1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33E0-97C2-4C39-814B-791738AAC67A}">
  <dimension ref="A2:C26"/>
  <sheetViews>
    <sheetView workbookViewId="0"/>
  </sheetViews>
  <sheetFormatPr defaultRowHeight="15" x14ac:dyDescent="0.25"/>
  <cols>
    <col min="1" max="1" width="18.5703125" bestFit="1" customWidth="1"/>
    <col min="2" max="3" width="14.42578125" bestFit="1" customWidth="1"/>
  </cols>
  <sheetData>
    <row r="2" spans="1:3" x14ac:dyDescent="0.25">
      <c r="A2" s="8" t="s">
        <v>36</v>
      </c>
      <c r="B2" t="s">
        <v>38</v>
      </c>
      <c r="C2" t="s">
        <v>39</v>
      </c>
    </row>
    <row r="3" spans="1:3" x14ac:dyDescent="0.25">
      <c r="A3" s="9" t="s">
        <v>23</v>
      </c>
      <c r="B3" s="5">
        <v>75416</v>
      </c>
      <c r="C3" s="5">
        <v>3591.2380952380954</v>
      </c>
    </row>
    <row r="4" spans="1:3" x14ac:dyDescent="0.25">
      <c r="A4" s="9" t="s">
        <v>28</v>
      </c>
      <c r="B4" s="5">
        <v>8877</v>
      </c>
      <c r="C4" s="5">
        <v>1268.1428571428571</v>
      </c>
    </row>
    <row r="5" spans="1:3" x14ac:dyDescent="0.25">
      <c r="A5" s="9" t="s">
        <v>25</v>
      </c>
      <c r="B5" s="5">
        <v>8323259</v>
      </c>
      <c r="C5" s="5">
        <v>594518.5</v>
      </c>
    </row>
    <row r="6" spans="1:3" x14ac:dyDescent="0.25">
      <c r="A6" s="9" t="s">
        <v>24</v>
      </c>
      <c r="B6" s="5">
        <v>40276</v>
      </c>
      <c r="C6" s="5">
        <v>1917.9047619047622</v>
      </c>
    </row>
    <row r="7" spans="1:3" x14ac:dyDescent="0.25">
      <c r="A7" s="9" t="s">
        <v>26</v>
      </c>
      <c r="B7" s="5">
        <v>9117</v>
      </c>
      <c r="C7" s="5">
        <v>1302.4285714285713</v>
      </c>
    </row>
    <row r="8" spans="1:3" x14ac:dyDescent="0.25">
      <c r="A8" s="9" t="s">
        <v>27</v>
      </c>
      <c r="B8" s="5">
        <v>4560931</v>
      </c>
      <c r="C8" s="5">
        <v>217187.1904761905</v>
      </c>
    </row>
    <row r="9" spans="1:3" x14ac:dyDescent="0.25">
      <c r="A9" s="9" t="s">
        <v>22</v>
      </c>
      <c r="B9" s="5">
        <v>2288216</v>
      </c>
      <c r="C9" s="5">
        <v>108962.66666666667</v>
      </c>
    </row>
    <row r="10" spans="1:3" x14ac:dyDescent="0.25">
      <c r="A10" s="9" t="s">
        <v>37</v>
      </c>
      <c r="B10" s="5">
        <v>15306092</v>
      </c>
      <c r="C10" s="5">
        <v>136661.53571428571</v>
      </c>
    </row>
    <row r="12" spans="1:3" x14ac:dyDescent="0.25">
      <c r="A12" s="8" t="s">
        <v>36</v>
      </c>
      <c r="B12" t="s">
        <v>39</v>
      </c>
    </row>
    <row r="13" spans="1:3" x14ac:dyDescent="0.25">
      <c r="A13" s="9" t="s">
        <v>20</v>
      </c>
      <c r="B13" s="5">
        <v>273365.46428571426</v>
      </c>
    </row>
    <row r="14" spans="1:3" x14ac:dyDescent="0.25">
      <c r="A14" s="9" t="s">
        <v>19</v>
      </c>
      <c r="B14" s="5">
        <v>70274.246753246756</v>
      </c>
    </row>
    <row r="15" spans="1:3" x14ac:dyDescent="0.25">
      <c r="A15" s="9" t="s">
        <v>18</v>
      </c>
      <c r="B15" s="5">
        <v>320106</v>
      </c>
    </row>
    <row r="16" spans="1:3" x14ac:dyDescent="0.25">
      <c r="A16" s="9" t="s">
        <v>37</v>
      </c>
      <c r="B16" s="5">
        <v>136661.53571428574</v>
      </c>
    </row>
    <row r="18" spans="1:2" x14ac:dyDescent="0.25">
      <c r="A18" s="8" t="s">
        <v>36</v>
      </c>
      <c r="B18" t="s">
        <v>39</v>
      </c>
    </row>
    <row r="19" spans="1:2" x14ac:dyDescent="0.25">
      <c r="A19" s="9" t="s">
        <v>23</v>
      </c>
      <c r="B19" s="5">
        <v>3591.2380952380954</v>
      </c>
    </row>
    <row r="20" spans="1:2" x14ac:dyDescent="0.25">
      <c r="A20" s="9" t="s">
        <v>28</v>
      </c>
      <c r="B20" s="5">
        <v>1268.1428571428571</v>
      </c>
    </row>
    <row r="21" spans="1:2" x14ac:dyDescent="0.25">
      <c r="A21" s="9" t="s">
        <v>25</v>
      </c>
      <c r="B21" s="5">
        <v>594518.5</v>
      </c>
    </row>
    <row r="22" spans="1:2" x14ac:dyDescent="0.25">
      <c r="A22" s="9" t="s">
        <v>24</v>
      </c>
      <c r="B22" s="5">
        <v>1917.9047619047622</v>
      </c>
    </row>
    <row r="23" spans="1:2" x14ac:dyDescent="0.25">
      <c r="A23" s="9" t="s">
        <v>26</v>
      </c>
      <c r="B23" s="5">
        <v>1302.4285714285713</v>
      </c>
    </row>
    <row r="24" spans="1:2" x14ac:dyDescent="0.25">
      <c r="A24" s="9" t="s">
        <v>27</v>
      </c>
      <c r="B24" s="5">
        <v>217187.1904761905</v>
      </c>
    </row>
    <row r="25" spans="1:2" x14ac:dyDescent="0.25">
      <c r="A25" s="9" t="s">
        <v>22</v>
      </c>
      <c r="B25" s="5">
        <v>108962.66666666667</v>
      </c>
    </row>
    <row r="26" spans="1:2" x14ac:dyDescent="0.25">
      <c r="A26" s="9" t="s">
        <v>37</v>
      </c>
      <c r="B26" s="5">
        <v>136661.53571428571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</vt:lpstr>
      <vt:lpstr>Dataset 1</vt:lpstr>
      <vt:lpstr>Dataset 2</vt:lpstr>
      <vt:lpstr>Pivot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Ioannis Pitsillides</dc:creator>
  <cp:lastModifiedBy>Aravind Bala</cp:lastModifiedBy>
  <dcterms:created xsi:type="dcterms:W3CDTF">2022-01-22T13:01:58Z</dcterms:created>
  <dcterms:modified xsi:type="dcterms:W3CDTF">2023-09-23T08:50:59Z</dcterms:modified>
</cp:coreProperties>
</file>