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E:\Work\Projects\Data Analysis Projects\Excel\Coca-Cola Interactive Dashboard\"/>
    </mc:Choice>
  </mc:AlternateContent>
  <xr:revisionPtr revIDLastSave="0" documentId="13_ncr:1_{BF835826-AF57-4E99-ADD8-C8262BC4D8DD}" xr6:coauthVersionLast="47" xr6:coauthVersionMax="47" xr10:uidLastSave="{00000000-0000-0000-0000-000000000000}"/>
  <bookViews>
    <workbookView xWindow="-120" yWindow="-120" windowWidth="20730" windowHeight="11040" xr2:uid="{00000000-000D-0000-FFFF-FFFF00000000}"/>
  </bookViews>
  <sheets>
    <sheet name="Dashboard" sheetId="3" r:id="rId1"/>
    <sheet name="Data" sheetId="2" r:id="rId2"/>
    <sheet name="Pivot Tables" sheetId="6" r:id="rId3"/>
  </sheets>
  <definedNames>
    <definedName name="_xlchart.v5.0" hidden="1">'Pivot Tables'!$D$23</definedName>
    <definedName name="_xlchart.v5.1" hidden="1">'Pivot Tables'!$D$24:$D$73</definedName>
    <definedName name="_xlchart.v5.10" hidden="1">'Pivot Tables'!$E$23</definedName>
    <definedName name="_xlchart.v5.11" hidden="1">'Pivot Tables'!$E$24:$E$73</definedName>
    <definedName name="_xlchart.v5.12" hidden="1">'Pivot Tables'!$D$23</definedName>
    <definedName name="_xlchart.v5.13" hidden="1">'Pivot Tables'!$D$24:$D$73</definedName>
    <definedName name="_xlchart.v5.14" hidden="1">'Pivot Tables'!$E$23</definedName>
    <definedName name="_xlchart.v5.15" hidden="1">'Pivot Tables'!$E$24:$E$73</definedName>
    <definedName name="_xlchart.v5.16" hidden="1">'Pivot Tables'!$D$23</definedName>
    <definedName name="_xlchart.v5.17" hidden="1">'Pivot Tables'!$D$24:$D$73</definedName>
    <definedName name="_xlchart.v5.18" hidden="1">'Pivot Tables'!$E$23</definedName>
    <definedName name="_xlchart.v5.19" hidden="1">'Pivot Tables'!$E$24:$E$73</definedName>
    <definedName name="_xlchart.v5.2" hidden="1">'Pivot Tables'!$E$23</definedName>
    <definedName name="_xlchart.v5.3" hidden="1">'Pivot Tables'!$E$24:$E$73</definedName>
    <definedName name="_xlchart.v5.4" hidden="1">'Pivot Tables'!$D$23</definedName>
    <definedName name="_xlchart.v5.5" hidden="1">'Pivot Tables'!$D$24:$D$73</definedName>
    <definedName name="_xlchart.v5.6" hidden="1">'Pivot Tables'!$E$23</definedName>
    <definedName name="_xlchart.v5.7" hidden="1">'Pivot Tables'!$E$24:$E$73</definedName>
    <definedName name="_xlchart.v5.8" hidden="1">'Pivot Tables'!$D$23</definedName>
    <definedName name="_xlchart.v5.9" hidden="1">'Pivot Tables'!$D$24:$D$73</definedName>
    <definedName name="NativeTimeline_Invoice_Date">#N/A</definedName>
    <definedName name="Slicer_Beverage_Brand">#N/A</definedName>
    <definedName name="Slicer_Region">#N/A</definedName>
    <definedName name="Slicer_Retailer">#N/A</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uri="GoogleSheetsCustomDataVersion1">
      <go:sheetsCustomData xmlns:go="http://customooxmlschemas.google.com/" r:id="rId9" roundtripDataSignature="AMtx7mhwl5n/6E4JEifg9kWlAttRGuttmA=="/>
    </ext>
  </extLst>
</workbook>
</file>

<file path=xl/calcChain.xml><?xml version="1.0" encoding="utf-8"?>
<calcChain xmlns="http://schemas.openxmlformats.org/spreadsheetml/2006/main">
  <c r="E24" i="6" l="1"/>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24" i="6"/>
  <c r="V2" i="3"/>
  <c r="S2" i="3"/>
  <c r="P2" i="3"/>
  <c r="M2" i="3"/>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L3889" i="2"/>
  <c r="K3889" i="2"/>
  <c r="R3888" i="2"/>
  <c r="Q3888" i="2"/>
  <c r="P3888" i="2"/>
  <c r="L3888" i="2"/>
  <c r="K3888" i="2"/>
  <c r="R3887" i="2"/>
  <c r="Q3887" i="2"/>
  <c r="P3887" i="2"/>
  <c r="K3887" i="2"/>
  <c r="L3887" i="2" s="1"/>
  <c r="R3886" i="2"/>
  <c r="Q3886" i="2"/>
  <c r="P3886" i="2"/>
  <c r="L3886" i="2"/>
  <c r="K3886" i="2"/>
  <c r="R3885" i="2"/>
  <c r="Q3885" i="2"/>
  <c r="P3885" i="2"/>
  <c r="K3885" i="2"/>
  <c r="L3885" i="2" s="1"/>
  <c r="R3884" i="2"/>
  <c r="Q3884" i="2"/>
  <c r="P3884" i="2"/>
  <c r="K3884" i="2"/>
  <c r="L3884" i="2" s="1"/>
  <c r="R3883" i="2"/>
  <c r="Q3883" i="2"/>
  <c r="P3883" i="2"/>
  <c r="L3883" i="2"/>
  <c r="K3883" i="2"/>
  <c r="R3882" i="2"/>
  <c r="Q3882" i="2"/>
  <c r="P3882" i="2"/>
  <c r="K3882" i="2"/>
  <c r="L3882" i="2" s="1"/>
  <c r="R3881" i="2"/>
  <c r="Q3881" i="2"/>
  <c r="P3881" i="2"/>
  <c r="K3881" i="2"/>
  <c r="L3881" i="2" s="1"/>
  <c r="R3880" i="2"/>
  <c r="Q3880" i="2"/>
  <c r="P3880" i="2"/>
  <c r="L3880" i="2"/>
  <c r="K3880" i="2"/>
  <c r="R3879" i="2"/>
  <c r="Q3879" i="2"/>
  <c r="P3879" i="2"/>
  <c r="K3879" i="2"/>
  <c r="L3879" i="2" s="1"/>
  <c r="R3878" i="2"/>
  <c r="Q3878" i="2"/>
  <c r="P3878" i="2"/>
  <c r="K3878" i="2"/>
  <c r="L3878" i="2" s="1"/>
  <c r="R3877" i="2"/>
  <c r="Q3877" i="2"/>
  <c r="P3877" i="2"/>
  <c r="L3877" i="2"/>
  <c r="K3877" i="2"/>
  <c r="R3876" i="2"/>
  <c r="Q3876" i="2"/>
  <c r="P3876" i="2"/>
  <c r="L3876" i="2"/>
  <c r="K3876" i="2"/>
  <c r="R3875" i="2"/>
  <c r="Q3875" i="2"/>
  <c r="P3875" i="2"/>
  <c r="L3875" i="2"/>
  <c r="K3875" i="2"/>
  <c r="R3874" i="2"/>
  <c r="Q3874" i="2"/>
  <c r="P3874" i="2"/>
  <c r="L3874" i="2"/>
  <c r="K3874" i="2"/>
  <c r="R3873" i="2"/>
  <c r="Q3873" i="2"/>
  <c r="P3873" i="2"/>
  <c r="K3873" i="2"/>
  <c r="L3873" i="2" s="1"/>
  <c r="R3872" i="2"/>
  <c r="Q3872" i="2"/>
  <c r="P3872" i="2"/>
  <c r="K3872" i="2"/>
  <c r="L3872" i="2" s="1"/>
  <c r="R3871" i="2"/>
  <c r="Q3871" i="2"/>
  <c r="P3871" i="2"/>
  <c r="L3871" i="2"/>
  <c r="K3871" i="2"/>
  <c r="R3870" i="2"/>
  <c r="Q3870" i="2"/>
  <c r="P3870" i="2"/>
  <c r="L3870" i="2"/>
  <c r="K3870" i="2"/>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L3865" i="2"/>
  <c r="K3865" i="2"/>
  <c r="R3864" i="2"/>
  <c r="Q3864" i="2"/>
  <c r="P3864" i="2"/>
  <c r="K3864" i="2"/>
  <c r="L3864" i="2" s="1"/>
  <c r="R3863" i="2"/>
  <c r="Q3863" i="2"/>
  <c r="P3863" i="2"/>
  <c r="K3863" i="2"/>
  <c r="L3863" i="2" s="1"/>
  <c r="R3862" i="2"/>
  <c r="Q3862" i="2"/>
  <c r="P3862" i="2"/>
  <c r="L3862" i="2"/>
  <c r="K3862" i="2"/>
  <c r="R3861" i="2"/>
  <c r="Q3861" i="2"/>
  <c r="P3861" i="2"/>
  <c r="L3861" i="2"/>
  <c r="K3861" i="2"/>
  <c r="R3860" i="2"/>
  <c r="Q3860" i="2"/>
  <c r="P3860" i="2"/>
  <c r="K3860" i="2"/>
  <c r="L3860" i="2" s="1"/>
  <c r="R3859" i="2"/>
  <c r="Q3859" i="2"/>
  <c r="P3859" i="2"/>
  <c r="L3859" i="2"/>
  <c r="K3859" i="2"/>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L3853" i="2"/>
  <c r="K3853" i="2"/>
  <c r="R3852" i="2"/>
  <c r="Q3852" i="2"/>
  <c r="P3852" i="2"/>
  <c r="K3852" i="2"/>
  <c r="L3852" i="2" s="1"/>
  <c r="R3851" i="2"/>
  <c r="Q3851" i="2"/>
  <c r="P3851" i="2"/>
  <c r="K3851" i="2"/>
  <c r="L3851" i="2" s="1"/>
  <c r="R3850" i="2"/>
  <c r="Q3850" i="2"/>
  <c r="P3850" i="2"/>
  <c r="L3850" i="2"/>
  <c r="K3850" i="2"/>
  <c r="R3849" i="2"/>
  <c r="Q3849" i="2"/>
  <c r="P3849" i="2"/>
  <c r="K3849" i="2"/>
  <c r="L3849" i="2" s="1"/>
  <c r="R3848" i="2"/>
  <c r="Q3848" i="2"/>
  <c r="P3848" i="2"/>
  <c r="K3848" i="2"/>
  <c r="L3848" i="2" s="1"/>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L3841" i="2"/>
  <c r="K3841" i="2"/>
  <c r="R3840" i="2"/>
  <c r="Q3840" i="2"/>
  <c r="P3840" i="2"/>
  <c r="K3840" i="2"/>
  <c r="L3840" i="2" s="1"/>
  <c r="R3839" i="2"/>
  <c r="Q3839" i="2"/>
  <c r="P3839" i="2"/>
  <c r="L3839" i="2"/>
  <c r="K3839" i="2"/>
  <c r="R3838" i="2"/>
  <c r="Q3838" i="2"/>
  <c r="P3838" i="2"/>
  <c r="L3838" i="2"/>
  <c r="K3838" i="2"/>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L3832" i="2"/>
  <c r="K3832" i="2"/>
  <c r="R3831" i="2"/>
  <c r="Q3831" i="2"/>
  <c r="P3831" i="2"/>
  <c r="K3831" i="2"/>
  <c r="L3831" i="2" s="1"/>
  <c r="R3830" i="2"/>
  <c r="Q3830" i="2"/>
  <c r="P3830" i="2"/>
  <c r="L3830" i="2"/>
  <c r="K3830" i="2"/>
  <c r="R3829" i="2"/>
  <c r="Q3829" i="2"/>
  <c r="P3829" i="2"/>
  <c r="L3829" i="2"/>
  <c r="K3829" i="2"/>
  <c r="R3828" i="2"/>
  <c r="Q3828" i="2"/>
  <c r="P3828" i="2"/>
  <c r="K3828" i="2"/>
  <c r="L3828" i="2" s="1"/>
  <c r="R3827" i="2"/>
  <c r="Q3827" i="2"/>
  <c r="P3827" i="2"/>
  <c r="K3827" i="2"/>
  <c r="L3827" i="2" s="1"/>
  <c r="R3826" i="2"/>
  <c r="Q3826" i="2"/>
  <c r="P3826" i="2"/>
  <c r="L3826" i="2"/>
  <c r="K3826" i="2"/>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L3820" i="2"/>
  <c r="K3820" i="2"/>
  <c r="L3819" i="2"/>
  <c r="K3819" i="2"/>
  <c r="K3818" i="2"/>
  <c r="L3818" i="2" s="1"/>
  <c r="L3817" i="2"/>
  <c r="K3817" i="2"/>
  <c r="L3816" i="2"/>
  <c r="K3816" i="2"/>
  <c r="K3815" i="2"/>
  <c r="L3815" i="2" s="1"/>
  <c r="L3814" i="2"/>
  <c r="K3814" i="2"/>
  <c r="K3813" i="2"/>
  <c r="L3813" i="2" s="1"/>
  <c r="L3812" i="2"/>
  <c r="K3812" i="2"/>
  <c r="K3811" i="2"/>
  <c r="L3811" i="2" s="1"/>
  <c r="K3810" i="2"/>
  <c r="L3810" i="2" s="1"/>
  <c r="K3809" i="2"/>
  <c r="L3809" i="2" s="1"/>
  <c r="L3808" i="2"/>
  <c r="K3808" i="2"/>
  <c r="L3807" i="2"/>
  <c r="K3807" i="2"/>
  <c r="L3806" i="2"/>
  <c r="K3806" i="2"/>
  <c r="K3805" i="2"/>
  <c r="L3805" i="2" s="1"/>
  <c r="L3804" i="2"/>
  <c r="K3804" i="2"/>
  <c r="K3803" i="2"/>
  <c r="L3803" i="2" s="1"/>
  <c r="L3802" i="2"/>
  <c r="K3802" i="2"/>
  <c r="L3801" i="2"/>
  <c r="K3801" i="2"/>
  <c r="L3800" i="2"/>
  <c r="K3800" i="2"/>
  <c r="L3799" i="2"/>
  <c r="K3799" i="2"/>
  <c r="K3798" i="2"/>
  <c r="L3798" i="2" s="1"/>
  <c r="K3797" i="2"/>
  <c r="L3797" i="2" s="1"/>
  <c r="L3796" i="2"/>
  <c r="K3796" i="2"/>
  <c r="K3795" i="2"/>
  <c r="L3795" i="2" s="1"/>
  <c r="K3794" i="2"/>
  <c r="L3794" i="2" s="1"/>
  <c r="L3793" i="2"/>
  <c r="K3793" i="2"/>
  <c r="K3792" i="2"/>
  <c r="L3792" i="2" s="1"/>
  <c r="K3791" i="2"/>
  <c r="L3791" i="2" s="1"/>
  <c r="L3790" i="2"/>
  <c r="K3790" i="2"/>
  <c r="L3789" i="2"/>
  <c r="K3789" i="2"/>
  <c r="K3788" i="2"/>
  <c r="L3788" i="2" s="1"/>
  <c r="K3787" i="2"/>
  <c r="L3787" i="2" s="1"/>
  <c r="L3786" i="2"/>
  <c r="K3786" i="2"/>
  <c r="K3785" i="2"/>
  <c r="L3785" i="2" s="1"/>
  <c r="L3784" i="2"/>
  <c r="K3784" i="2"/>
  <c r="L3783" i="2"/>
  <c r="K3783" i="2"/>
  <c r="K3782" i="2"/>
  <c r="L3782" i="2" s="1"/>
  <c r="K3781" i="2"/>
  <c r="L3781" i="2" s="1"/>
  <c r="K3780" i="2"/>
  <c r="L3780" i="2" s="1"/>
  <c r="K3779" i="2"/>
  <c r="L3779" i="2" s="1"/>
  <c r="L3778" i="2"/>
  <c r="K3778" i="2"/>
  <c r="K3777" i="2"/>
  <c r="L3777" i="2" s="1"/>
  <c r="L3776" i="2"/>
  <c r="K3776" i="2"/>
  <c r="K3775" i="2"/>
  <c r="L3775" i="2" s="1"/>
  <c r="K3774" i="2"/>
  <c r="L3774" i="2" s="1"/>
  <c r="K3773" i="2"/>
  <c r="L3773" i="2" s="1"/>
  <c r="L3772" i="2"/>
  <c r="K3772" i="2"/>
  <c r="L3771" i="2"/>
  <c r="K3771" i="2"/>
  <c r="L3770" i="2"/>
  <c r="K3770" i="2"/>
  <c r="K3769" i="2"/>
  <c r="L3769" i="2" s="1"/>
  <c r="K3768" i="2"/>
  <c r="L3768" i="2" s="1"/>
  <c r="K3767" i="2"/>
  <c r="L3767" i="2" s="1"/>
  <c r="L3766" i="2"/>
  <c r="K3766" i="2"/>
  <c r="K3765" i="2"/>
  <c r="L3765" i="2" s="1"/>
  <c r="K3764" i="2"/>
  <c r="L3764" i="2" s="1"/>
  <c r="L3763" i="2"/>
  <c r="K3763" i="2"/>
  <c r="L3762" i="2"/>
  <c r="K3762" i="2"/>
  <c r="K3761" i="2"/>
  <c r="L3761" i="2" s="1"/>
  <c r="K3760" i="2"/>
  <c r="L3760" i="2" s="1"/>
  <c r="K3759" i="2"/>
  <c r="L3759" i="2" s="1"/>
  <c r="L3758" i="2"/>
  <c r="K3758" i="2"/>
  <c r="L3757" i="2"/>
  <c r="K3757" i="2"/>
  <c r="K3756" i="2"/>
  <c r="L3756" i="2" s="1"/>
  <c r="K3755" i="2"/>
  <c r="L3755" i="2" s="1"/>
  <c r="L3754" i="2"/>
  <c r="K3754" i="2"/>
  <c r="L3753" i="2"/>
  <c r="K3753" i="2"/>
  <c r="K3752" i="2"/>
  <c r="L3752" i="2" s="1"/>
  <c r="K3751" i="2"/>
  <c r="L3751" i="2" s="1"/>
  <c r="L3750" i="2"/>
  <c r="K3750" i="2"/>
  <c r="K3749" i="2"/>
  <c r="L3749" i="2" s="1"/>
  <c r="K3748" i="2"/>
  <c r="L3748" i="2" s="1"/>
  <c r="K3747" i="2"/>
  <c r="L3747" i="2" s="1"/>
  <c r="K3746" i="2"/>
  <c r="L3746" i="2" s="1"/>
  <c r="L3745" i="2"/>
  <c r="K3745" i="2"/>
  <c r="L3744" i="2"/>
  <c r="K3744" i="2"/>
  <c r="K3743" i="2"/>
  <c r="L3743" i="2" s="1"/>
  <c r="K3742" i="2"/>
  <c r="L3742" i="2" s="1"/>
  <c r="K3741" i="2"/>
  <c r="L3741" i="2" s="1"/>
  <c r="L3740" i="2"/>
  <c r="K3740" i="2"/>
  <c r="K3739" i="2"/>
  <c r="L3739" i="2" s="1"/>
  <c r="K3738" i="2"/>
  <c r="L3738" i="2" s="1"/>
  <c r="K3737" i="2"/>
  <c r="L3737" i="2" s="1"/>
  <c r="K3736" i="2"/>
  <c r="L3736" i="2" s="1"/>
  <c r="K3735" i="2"/>
  <c r="L3735" i="2" s="1"/>
  <c r="K3734" i="2"/>
  <c r="L3734" i="2" s="1"/>
  <c r="K3733" i="2"/>
  <c r="L3733" i="2" s="1"/>
  <c r="L3732" i="2"/>
  <c r="K3732" i="2"/>
  <c r="K3731" i="2"/>
  <c r="L3731" i="2" s="1"/>
  <c r="L3730" i="2"/>
  <c r="K3730" i="2"/>
  <c r="K3729" i="2"/>
  <c r="L3729" i="2" s="1"/>
  <c r="K3728" i="2"/>
  <c r="L3728" i="2" s="1"/>
  <c r="L3727" i="2"/>
  <c r="K3727" i="2"/>
  <c r="K3726" i="2"/>
  <c r="L3726" i="2" s="1"/>
  <c r="K3725" i="2"/>
  <c r="L3725" i="2" s="1"/>
  <c r="L3724" i="2"/>
  <c r="K3724" i="2"/>
  <c r="K3723" i="2"/>
  <c r="L3723" i="2" s="1"/>
  <c r="K3722" i="2"/>
  <c r="L3722" i="2" s="1"/>
  <c r="K3721" i="2"/>
  <c r="L3721" i="2" s="1"/>
  <c r="K3720" i="2"/>
  <c r="L3720" i="2" s="1"/>
  <c r="K3719" i="2"/>
  <c r="L3719" i="2" s="1"/>
  <c r="K3718" i="2"/>
  <c r="L3718" i="2" s="1"/>
  <c r="L3717" i="2"/>
  <c r="K3717" i="2"/>
  <c r="K3716" i="2"/>
  <c r="L3716" i="2" s="1"/>
  <c r="K3715" i="2"/>
  <c r="L3715" i="2" s="1"/>
  <c r="L3714" i="2"/>
  <c r="K3714" i="2"/>
  <c r="K3713" i="2"/>
  <c r="L3713" i="2" s="1"/>
  <c r="L3712" i="2"/>
  <c r="K3712" i="2"/>
  <c r="L3711" i="2"/>
  <c r="K3711" i="2"/>
  <c r="K3710" i="2"/>
  <c r="L3710" i="2" s="1"/>
  <c r="K3709" i="2"/>
  <c r="L3709" i="2" s="1"/>
  <c r="K3708" i="2"/>
  <c r="L3708" i="2" s="1"/>
  <c r="K3707" i="2"/>
  <c r="L3707" i="2" s="1"/>
  <c r="K3706" i="2"/>
  <c r="L3706" i="2" s="1"/>
  <c r="K3705" i="2"/>
  <c r="L3705" i="2" s="1"/>
  <c r="L3704" i="2"/>
  <c r="K3704" i="2"/>
  <c r="K3703" i="2"/>
  <c r="L3703" i="2" s="1"/>
  <c r="L3702" i="2"/>
  <c r="K3702" i="2"/>
  <c r="K3701" i="2"/>
  <c r="L3701" i="2" s="1"/>
  <c r="K3700" i="2"/>
  <c r="L3700" i="2" s="1"/>
  <c r="L3699" i="2"/>
  <c r="K3699" i="2"/>
  <c r="L3698" i="2"/>
  <c r="K3698" i="2"/>
  <c r="K3697" i="2"/>
  <c r="L3697" i="2" s="1"/>
  <c r="K3696" i="2"/>
  <c r="L3696" i="2" s="1"/>
  <c r="K3695" i="2"/>
  <c r="L3695" i="2" s="1"/>
  <c r="L3694" i="2"/>
  <c r="K3694" i="2"/>
  <c r="K3693" i="2"/>
  <c r="L3693" i="2" s="1"/>
  <c r="K3692" i="2"/>
  <c r="L3692" i="2" s="1"/>
  <c r="L3691" i="2"/>
  <c r="K3691" i="2"/>
  <c r="K3690" i="2"/>
  <c r="L3690" i="2" s="1"/>
  <c r="K3689" i="2"/>
  <c r="L3689" i="2" s="1"/>
  <c r="K3688" i="2"/>
  <c r="L3688" i="2" s="1"/>
  <c r="K3687" i="2"/>
  <c r="L3687" i="2" s="1"/>
  <c r="L3686" i="2"/>
  <c r="K3686" i="2"/>
  <c r="L3685" i="2"/>
  <c r="K3685" i="2"/>
  <c r="K3684" i="2"/>
  <c r="L3684" i="2" s="1"/>
  <c r="K3683" i="2"/>
  <c r="L3683" i="2" s="1"/>
  <c r="K3682" i="2"/>
  <c r="L3682" i="2" s="1"/>
  <c r="L3681" i="2"/>
  <c r="K3681" i="2"/>
  <c r="K3680" i="2"/>
  <c r="L3680" i="2" s="1"/>
  <c r="K3679" i="2"/>
  <c r="L3679" i="2" s="1"/>
  <c r="L3678" i="2"/>
  <c r="K3678" i="2"/>
  <c r="K3677" i="2"/>
  <c r="L3677" i="2" s="1"/>
  <c r="K3676" i="2"/>
  <c r="L3676" i="2" s="1"/>
  <c r="K3675" i="2"/>
  <c r="L3675" i="2" s="1"/>
  <c r="K3674" i="2"/>
  <c r="L3674" i="2" s="1"/>
  <c r="L3673" i="2"/>
  <c r="K3673" i="2"/>
  <c r="L3672" i="2"/>
  <c r="K3672" i="2"/>
  <c r="K3671" i="2"/>
  <c r="L3671" i="2" s="1"/>
  <c r="K3670" i="2"/>
  <c r="L3670" i="2" s="1"/>
  <c r="K3669" i="2"/>
  <c r="L3669" i="2" s="1"/>
  <c r="L3668" i="2"/>
  <c r="K3668" i="2"/>
  <c r="K3667" i="2"/>
  <c r="L3667" i="2" s="1"/>
  <c r="K3666" i="2"/>
  <c r="L3666" i="2" s="1"/>
  <c r="K3665" i="2"/>
  <c r="L3665" i="2" s="1"/>
  <c r="K3664" i="2"/>
  <c r="L3664" i="2" s="1"/>
  <c r="K3663" i="2"/>
  <c r="L3663" i="2" s="1"/>
  <c r="K3662" i="2"/>
  <c r="L3662" i="2" s="1"/>
  <c r="K3661" i="2"/>
  <c r="L3661" i="2" s="1"/>
  <c r="L3660" i="2"/>
  <c r="K3660" i="2"/>
  <c r="K3659" i="2"/>
  <c r="L3659" i="2" s="1"/>
  <c r="L3658" i="2"/>
  <c r="K3658" i="2"/>
  <c r="K3657" i="2"/>
  <c r="L3657" i="2" s="1"/>
  <c r="K3656" i="2"/>
  <c r="L3656" i="2" s="1"/>
  <c r="L3655" i="2"/>
  <c r="K3655" i="2"/>
  <c r="K3654" i="2"/>
  <c r="L3654" i="2" s="1"/>
  <c r="K3653" i="2"/>
  <c r="L3653" i="2" s="1"/>
  <c r="L3652" i="2"/>
  <c r="K3652" i="2"/>
  <c r="K3651" i="2"/>
  <c r="L3651" i="2" s="1"/>
  <c r="L3650" i="2"/>
  <c r="K3650" i="2"/>
  <c r="L3649" i="2"/>
  <c r="K3649" i="2"/>
  <c r="K3648" i="2"/>
  <c r="L3648" i="2" s="1"/>
  <c r="K3647" i="2"/>
  <c r="L3647" i="2" s="1"/>
  <c r="K3646" i="2"/>
  <c r="L3646" i="2" s="1"/>
  <c r="L3645" i="2"/>
  <c r="K3645" i="2"/>
  <c r="K3644" i="2"/>
  <c r="L3644" i="2" s="1"/>
  <c r="K3643" i="2"/>
  <c r="L3643" i="2" s="1"/>
  <c r="L3642" i="2"/>
  <c r="K3642" i="2"/>
  <c r="K3641" i="2"/>
  <c r="L3641" i="2" s="1"/>
  <c r="L3640" i="2"/>
  <c r="K3640" i="2"/>
  <c r="L3639" i="2"/>
  <c r="K3639" i="2"/>
  <c r="K3638" i="2"/>
  <c r="L3638" i="2" s="1"/>
  <c r="K3637" i="2"/>
  <c r="L3637" i="2" s="1"/>
  <c r="K3636" i="2"/>
  <c r="L3636" i="2" s="1"/>
  <c r="K3635" i="2"/>
  <c r="L3635" i="2" s="1"/>
  <c r="K3634" i="2"/>
  <c r="L3634" i="2" s="1"/>
  <c r="K3633" i="2"/>
  <c r="L3633" i="2" s="1"/>
  <c r="L3632" i="2"/>
  <c r="K3632" i="2"/>
  <c r="L3631" i="2"/>
  <c r="K3631" i="2"/>
  <c r="L3630" i="2"/>
  <c r="K3630" i="2"/>
  <c r="K3629" i="2"/>
  <c r="L3629" i="2" s="1"/>
  <c r="K3628" i="2"/>
  <c r="L3628" i="2" s="1"/>
  <c r="L3627" i="2"/>
  <c r="K3627" i="2"/>
  <c r="L3626" i="2"/>
  <c r="K3626" i="2"/>
  <c r="K3625" i="2"/>
  <c r="L3625" i="2" s="1"/>
  <c r="K3624" i="2"/>
  <c r="L3624" i="2" s="1"/>
  <c r="K3623" i="2"/>
  <c r="L3623" i="2" s="1"/>
  <c r="L3622" i="2"/>
  <c r="K3622" i="2"/>
  <c r="K3621" i="2"/>
  <c r="L3621" i="2" s="1"/>
  <c r="K3620" i="2"/>
  <c r="L3620" i="2" s="1"/>
  <c r="K3619" i="2"/>
  <c r="L3619" i="2" s="1"/>
  <c r="K3618" i="2"/>
  <c r="L3618" i="2" s="1"/>
  <c r="K3617" i="2"/>
  <c r="L3617" i="2" s="1"/>
  <c r="L3616" i="2"/>
  <c r="K3616" i="2"/>
  <c r="K3615" i="2"/>
  <c r="L3615" i="2" s="1"/>
  <c r="L3614" i="2"/>
  <c r="K3614" i="2"/>
  <c r="L3613" i="2"/>
  <c r="K3613" i="2"/>
  <c r="K3612" i="2"/>
  <c r="L3612" i="2" s="1"/>
  <c r="K3611" i="2"/>
  <c r="L3611" i="2" s="1"/>
  <c r="K3610" i="2"/>
  <c r="L3610" i="2" s="1"/>
  <c r="L3609" i="2"/>
  <c r="K3609" i="2"/>
  <c r="K3608" i="2"/>
  <c r="L3608" i="2" s="1"/>
  <c r="K3607" i="2"/>
  <c r="L3607" i="2" s="1"/>
  <c r="K3606" i="2"/>
  <c r="L3606" i="2" s="1"/>
  <c r="K3605" i="2"/>
  <c r="L3605" i="2" s="1"/>
  <c r="K3604" i="2"/>
  <c r="L3604" i="2" s="1"/>
  <c r="K3603" i="2"/>
  <c r="L3603" i="2" s="1"/>
  <c r="K3602" i="2"/>
  <c r="L3602" i="2" s="1"/>
  <c r="L3601" i="2"/>
  <c r="K3601" i="2"/>
  <c r="L3600" i="2"/>
  <c r="K3600" i="2"/>
  <c r="K3599" i="2"/>
  <c r="L3599" i="2" s="1"/>
  <c r="K3598" i="2"/>
  <c r="L3598" i="2" s="1"/>
  <c r="K3597" i="2"/>
  <c r="L3597" i="2" s="1"/>
  <c r="L3596" i="2"/>
  <c r="K3596" i="2"/>
  <c r="K3595" i="2"/>
  <c r="L3595" i="2" s="1"/>
  <c r="K3594" i="2"/>
  <c r="L3594" i="2" s="1"/>
  <c r="K3593" i="2"/>
  <c r="L3593" i="2" s="1"/>
  <c r="K3592" i="2"/>
  <c r="L3592" i="2" s="1"/>
  <c r="K3591" i="2"/>
  <c r="L3591" i="2" s="1"/>
  <c r="K3590" i="2"/>
  <c r="L3590" i="2" s="1"/>
  <c r="K3589" i="2"/>
  <c r="L3589" i="2" s="1"/>
  <c r="L3588" i="2"/>
  <c r="K3588" i="2"/>
  <c r="K3587" i="2"/>
  <c r="L3587" i="2" s="1"/>
  <c r="K3586" i="2"/>
  <c r="L3586" i="2" s="1"/>
  <c r="K3585" i="2"/>
  <c r="L3585" i="2" s="1"/>
  <c r="L3584" i="2"/>
  <c r="K3584" i="2"/>
  <c r="L3583" i="2"/>
  <c r="K3583" i="2"/>
  <c r="K3582" i="2"/>
  <c r="L3582" i="2" s="1"/>
  <c r="K3581" i="2"/>
  <c r="L3581" i="2" s="1"/>
  <c r="L3580" i="2"/>
  <c r="K3580" i="2"/>
  <c r="K3579" i="2"/>
  <c r="L3579" i="2" s="1"/>
  <c r="K3578" i="2"/>
  <c r="L3578" i="2" s="1"/>
  <c r="K3577" i="2"/>
  <c r="L3577" i="2" s="1"/>
  <c r="K3576" i="2"/>
  <c r="L3576" i="2" s="1"/>
  <c r="K3575" i="2"/>
  <c r="L3575" i="2" s="1"/>
  <c r="K3574" i="2"/>
  <c r="L3574" i="2" s="1"/>
  <c r="K3573" i="2"/>
  <c r="L3573" i="2" s="1"/>
  <c r="K3572" i="2"/>
  <c r="L3572" i="2" s="1"/>
  <c r="K3571" i="2"/>
  <c r="L3571" i="2" s="1"/>
  <c r="L3570" i="2"/>
  <c r="K3570" i="2"/>
  <c r="K3569" i="2"/>
  <c r="L3569" i="2" s="1"/>
  <c r="L3568" i="2"/>
  <c r="K3568" i="2"/>
  <c r="L3567" i="2"/>
  <c r="K3567" i="2"/>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L3555" i="2"/>
  <c r="K3555" i="2"/>
  <c r="L3554" i="2"/>
  <c r="K3554" i="2"/>
  <c r="K3553" i="2"/>
  <c r="L3553" i="2" s="1"/>
  <c r="L3552" i="2"/>
  <c r="K3552" i="2"/>
  <c r="K3551" i="2"/>
  <c r="L3551" i="2" s="1"/>
  <c r="L3550" i="2"/>
  <c r="K3550" i="2"/>
  <c r="K3549" i="2"/>
  <c r="L3549" i="2" s="1"/>
  <c r="K3548" i="2"/>
  <c r="L3548" i="2" s="1"/>
  <c r="K3547" i="2"/>
  <c r="L3547" i="2" s="1"/>
  <c r="L3546" i="2"/>
  <c r="K3546" i="2"/>
  <c r="K3545" i="2"/>
  <c r="L3545" i="2" s="1"/>
  <c r="K3544" i="2"/>
  <c r="L3544" i="2" s="1"/>
  <c r="K3543" i="2"/>
  <c r="L3543" i="2" s="1"/>
  <c r="L3542" i="2"/>
  <c r="K3542" i="2"/>
  <c r="L3541" i="2"/>
  <c r="K3541" i="2"/>
  <c r="K3540" i="2"/>
  <c r="L3540" i="2" s="1"/>
  <c r="K3539" i="2"/>
  <c r="L3539" i="2" s="1"/>
  <c r="L3538" i="2"/>
  <c r="K3538" i="2"/>
  <c r="L3537" i="2"/>
  <c r="K3537" i="2"/>
  <c r="K3536" i="2"/>
  <c r="L3536" i="2" s="1"/>
  <c r="K3535" i="2"/>
  <c r="L3535" i="2" s="1"/>
  <c r="K3534" i="2"/>
  <c r="L3534" i="2" s="1"/>
  <c r="K3533" i="2"/>
  <c r="L3533" i="2" s="1"/>
  <c r="L3532" i="2"/>
  <c r="K3532" i="2"/>
  <c r="K3531" i="2"/>
  <c r="L3531" i="2" s="1"/>
  <c r="K3530" i="2"/>
  <c r="L3530" i="2" s="1"/>
  <c r="L3529" i="2"/>
  <c r="K3529" i="2"/>
  <c r="L3528" i="2"/>
  <c r="K3528" i="2"/>
  <c r="K3527" i="2"/>
  <c r="L3527" i="2" s="1"/>
  <c r="L3526" i="2"/>
  <c r="K3526" i="2"/>
  <c r="L3525" i="2"/>
  <c r="K3525" i="2"/>
  <c r="L3524" i="2"/>
  <c r="K3524" i="2"/>
  <c r="K3523" i="2"/>
  <c r="L3523" i="2" s="1"/>
  <c r="K3522" i="2"/>
  <c r="L3522" i="2" s="1"/>
  <c r="K3521" i="2"/>
  <c r="L3521" i="2" s="1"/>
  <c r="K3520" i="2"/>
  <c r="L3520" i="2" s="1"/>
  <c r="L3519" i="2"/>
  <c r="K3519" i="2"/>
  <c r="L3518" i="2"/>
  <c r="K3518" i="2"/>
  <c r="K3517" i="2"/>
  <c r="L3517" i="2" s="1"/>
  <c r="L3516" i="2"/>
  <c r="K3516" i="2"/>
  <c r="K3515" i="2"/>
  <c r="L3515" i="2" s="1"/>
  <c r="K3514" i="2"/>
  <c r="L3514" i="2" s="1"/>
  <c r="K3513" i="2"/>
  <c r="L3513" i="2" s="1"/>
  <c r="K3512" i="2"/>
  <c r="L3512" i="2" s="1"/>
  <c r="L3511" i="2"/>
  <c r="K3511" i="2"/>
  <c r="K3510" i="2"/>
  <c r="L3510" i="2" s="1"/>
  <c r="K3509" i="2"/>
  <c r="L3509" i="2" s="1"/>
  <c r="L3508" i="2"/>
  <c r="K3508" i="2"/>
  <c r="K3507" i="2"/>
  <c r="L3507" i="2" s="1"/>
  <c r="L3506" i="2"/>
  <c r="K3506" i="2"/>
  <c r="L3505" i="2"/>
  <c r="K3505" i="2"/>
  <c r="K3504" i="2"/>
  <c r="L3504" i="2" s="1"/>
  <c r="K3503" i="2"/>
  <c r="L3503" i="2" s="1"/>
  <c r="K3502" i="2"/>
  <c r="L3502" i="2" s="1"/>
  <c r="K3501" i="2"/>
  <c r="L3501" i="2" s="1"/>
  <c r="L3500" i="2"/>
  <c r="K3500" i="2"/>
  <c r="K3499" i="2"/>
  <c r="L3499" i="2" s="1"/>
  <c r="L3498" i="2"/>
  <c r="K3498" i="2"/>
  <c r="K3497" i="2"/>
  <c r="L3497" i="2" s="1"/>
  <c r="L3496" i="2"/>
  <c r="K3496" i="2"/>
  <c r="L3495" i="2"/>
  <c r="K3495" i="2"/>
  <c r="K3494" i="2"/>
  <c r="L3494" i="2" s="1"/>
  <c r="L3493" i="2"/>
  <c r="K3493" i="2"/>
  <c r="K3492" i="2"/>
  <c r="L3492" i="2" s="1"/>
  <c r="K3491" i="2"/>
  <c r="L3491" i="2" s="1"/>
  <c r="K3490" i="2"/>
  <c r="L3490" i="2" s="1"/>
  <c r="K3489" i="2"/>
  <c r="L3489" i="2" s="1"/>
  <c r="K3488" i="2"/>
  <c r="L3488" i="2" s="1"/>
  <c r="L3487" i="2"/>
  <c r="K3487" i="2"/>
  <c r="K3486" i="2"/>
  <c r="L3486" i="2" s="1"/>
  <c r="K3485" i="2"/>
  <c r="L3485" i="2" s="1"/>
  <c r="K3484" i="2"/>
  <c r="L3484" i="2" s="1"/>
  <c r="L3483" i="2"/>
  <c r="K3483" i="2"/>
  <c r="L3482" i="2"/>
  <c r="K3482" i="2"/>
  <c r="K3481" i="2"/>
  <c r="L3481" i="2" s="1"/>
  <c r="L3480" i="2"/>
  <c r="K3480" i="2"/>
  <c r="K3479" i="2"/>
  <c r="L3479" i="2" s="1"/>
  <c r="L3478" i="2"/>
  <c r="K3478" i="2"/>
  <c r="K3477" i="2"/>
  <c r="L3477" i="2" s="1"/>
  <c r="K3476" i="2"/>
  <c r="L3476" i="2" s="1"/>
  <c r="K3475" i="2"/>
  <c r="L3475" i="2" s="1"/>
  <c r="K3474" i="2"/>
  <c r="L3474" i="2" s="1"/>
  <c r="K3473" i="2"/>
  <c r="L3473" i="2" s="1"/>
  <c r="K3472" i="2"/>
  <c r="L3472" i="2" s="1"/>
  <c r="K3471" i="2"/>
  <c r="L3471" i="2" s="1"/>
  <c r="L3470" i="2"/>
  <c r="K3470" i="2"/>
  <c r="L3469" i="2"/>
  <c r="K3469" i="2"/>
  <c r="K3468" i="2"/>
  <c r="L3468" i="2" s="1"/>
  <c r="K3467" i="2"/>
  <c r="L3467" i="2" s="1"/>
  <c r="K3466" i="2"/>
  <c r="L3466" i="2" s="1"/>
  <c r="L3465" i="2"/>
  <c r="K3465" i="2"/>
  <c r="K3464" i="2"/>
  <c r="L3464" i="2" s="1"/>
  <c r="K3463" i="2"/>
  <c r="L3463" i="2" s="1"/>
  <c r="K3462" i="2"/>
  <c r="L3462" i="2" s="1"/>
  <c r="K3461" i="2"/>
  <c r="L3461" i="2" s="1"/>
  <c r="K3460" i="2"/>
  <c r="L3460" i="2" s="1"/>
  <c r="L3459" i="2"/>
  <c r="K3459" i="2"/>
  <c r="K3458" i="2"/>
  <c r="L3458" i="2" s="1"/>
  <c r="L3457" i="2"/>
  <c r="K3457" i="2"/>
  <c r="L3456" i="2"/>
  <c r="K3456" i="2"/>
  <c r="K3455" i="2"/>
  <c r="L3455" i="2" s="1"/>
  <c r="K3454" i="2"/>
  <c r="L3454" i="2" s="1"/>
  <c r="K3453" i="2"/>
  <c r="L3453" i="2" s="1"/>
  <c r="L3452" i="2"/>
  <c r="K3452" i="2"/>
  <c r="K3451" i="2"/>
  <c r="L3451" i="2" s="1"/>
  <c r="K3450" i="2"/>
  <c r="L3450" i="2" s="1"/>
  <c r="K3449" i="2"/>
  <c r="L3449" i="2" s="1"/>
  <c r="K3448" i="2"/>
  <c r="L3448" i="2" s="1"/>
  <c r="L3447" i="2"/>
  <c r="K3447" i="2"/>
  <c r="K3446" i="2"/>
  <c r="L3446" i="2" s="1"/>
  <c r="K3445" i="2"/>
  <c r="L3445" i="2" s="1"/>
  <c r="L3444" i="2"/>
  <c r="K3444" i="2"/>
  <c r="K3443" i="2"/>
  <c r="L3443" i="2" s="1"/>
  <c r="K3442" i="2"/>
  <c r="L3442" i="2" s="1"/>
  <c r="L3441" i="2"/>
  <c r="K3441" i="2"/>
  <c r="K3440" i="2"/>
  <c r="L3440" i="2" s="1"/>
  <c r="L3439" i="2"/>
  <c r="K3439" i="2"/>
  <c r="K3438" i="2"/>
  <c r="L3438" i="2" s="1"/>
  <c r="K3437" i="2"/>
  <c r="L3437" i="2" s="1"/>
  <c r="L3436" i="2"/>
  <c r="K3436" i="2"/>
  <c r="K3435" i="2"/>
  <c r="L3435" i="2" s="1"/>
  <c r="K3434" i="2"/>
  <c r="L3434" i="2" s="1"/>
  <c r="K3433" i="2"/>
  <c r="L3433" i="2" s="1"/>
  <c r="K3432" i="2"/>
  <c r="L3432" i="2" s="1"/>
  <c r="K3431" i="2"/>
  <c r="L3431" i="2" s="1"/>
  <c r="K3430" i="2"/>
  <c r="L3430" i="2" s="1"/>
  <c r="K3429" i="2"/>
  <c r="L3429" i="2" s="1"/>
  <c r="K3428" i="2"/>
  <c r="L3428" i="2" s="1"/>
  <c r="K3427" i="2"/>
  <c r="L3427" i="2" s="1"/>
  <c r="L3426" i="2"/>
  <c r="K3426" i="2"/>
  <c r="K3425" i="2"/>
  <c r="L3425" i="2" s="1"/>
  <c r="L3424" i="2"/>
  <c r="K3424" i="2"/>
  <c r="L3423" i="2"/>
  <c r="K3423" i="2"/>
  <c r="K3422" i="2"/>
  <c r="L3422" i="2" s="1"/>
  <c r="K3421" i="2"/>
  <c r="L3421" i="2" s="1"/>
  <c r="K3420" i="2"/>
  <c r="L3420" i="2" s="1"/>
  <c r="K3419" i="2"/>
  <c r="L3419" i="2" s="1"/>
  <c r="K3418" i="2"/>
  <c r="L3418" i="2" s="1"/>
  <c r="K3417" i="2"/>
  <c r="L3417" i="2" s="1"/>
  <c r="L3416" i="2"/>
  <c r="K3416" i="2"/>
  <c r="L3415" i="2"/>
  <c r="K3415" i="2"/>
  <c r="L3414" i="2"/>
  <c r="K3414" i="2"/>
  <c r="K3413" i="2"/>
  <c r="L3413" i="2" s="1"/>
  <c r="K3412" i="2"/>
  <c r="L3412" i="2" s="1"/>
  <c r="L3411" i="2"/>
  <c r="K3411" i="2"/>
  <c r="L3410" i="2"/>
  <c r="K3410" i="2"/>
  <c r="K3409" i="2"/>
  <c r="L3409" i="2" s="1"/>
  <c r="L3408" i="2"/>
  <c r="K3408" i="2"/>
  <c r="K3407" i="2"/>
  <c r="L3407" i="2" s="1"/>
  <c r="L3406" i="2"/>
  <c r="K3406" i="2"/>
  <c r="K3405" i="2"/>
  <c r="L3405" i="2" s="1"/>
  <c r="K3404" i="2"/>
  <c r="L3404" i="2" s="1"/>
  <c r="L3403" i="2"/>
  <c r="K3403" i="2"/>
  <c r="L3402" i="2"/>
  <c r="K3402" i="2"/>
  <c r="K3401" i="2"/>
  <c r="L3401" i="2" s="1"/>
  <c r="L3400" i="2"/>
  <c r="K3400" i="2"/>
  <c r="K3399" i="2"/>
  <c r="L3399" i="2" s="1"/>
  <c r="L3398" i="2"/>
  <c r="K3398" i="2"/>
  <c r="L3397" i="2"/>
  <c r="K3397" i="2"/>
  <c r="K3396" i="2"/>
  <c r="L3396" i="2" s="1"/>
  <c r="K3395" i="2"/>
  <c r="L3395" i="2" s="1"/>
  <c r="L3394" i="2"/>
  <c r="K3394" i="2"/>
  <c r="L3393" i="2"/>
  <c r="K3393" i="2"/>
  <c r="K3392" i="2"/>
  <c r="L3392" i="2" s="1"/>
  <c r="K3391" i="2"/>
  <c r="L3391" i="2" s="1"/>
  <c r="L3390" i="2"/>
  <c r="K3390" i="2"/>
  <c r="K3389" i="2"/>
  <c r="L3389" i="2" s="1"/>
  <c r="K3388" i="2"/>
  <c r="L3388" i="2" s="1"/>
  <c r="K3387" i="2"/>
  <c r="L3387" i="2" s="1"/>
  <c r="K3386" i="2"/>
  <c r="L3386" i="2" s="1"/>
  <c r="K3385" i="2"/>
  <c r="L3385" i="2" s="1"/>
  <c r="L3384" i="2"/>
  <c r="K3384" i="2"/>
  <c r="K3383" i="2"/>
  <c r="L3383" i="2" s="1"/>
  <c r="L3382" i="2"/>
  <c r="K3382" i="2"/>
  <c r="L3381" i="2"/>
  <c r="K3381" i="2"/>
  <c r="L3380" i="2"/>
  <c r="K3380" i="2"/>
  <c r="K3379" i="2"/>
  <c r="L3379" i="2" s="1"/>
  <c r="K3378" i="2"/>
  <c r="L3378" i="2" s="1"/>
  <c r="K3377" i="2"/>
  <c r="L3377" i="2" s="1"/>
  <c r="K3376" i="2"/>
  <c r="L3376" i="2" s="1"/>
  <c r="L3375" i="2"/>
  <c r="K3375" i="2"/>
  <c r="L3374" i="2"/>
  <c r="K3374" i="2"/>
  <c r="K3373" i="2"/>
  <c r="L3373" i="2" s="1"/>
  <c r="L3372" i="2"/>
  <c r="K3372" i="2"/>
  <c r="K3371" i="2"/>
  <c r="L3371" i="2" s="1"/>
  <c r="L3370" i="2"/>
  <c r="K3370" i="2"/>
  <c r="K3369" i="2"/>
  <c r="L3369" i="2" s="1"/>
  <c r="L3368" i="2"/>
  <c r="K3368" i="2"/>
  <c r="L3367" i="2"/>
  <c r="K3367" i="2"/>
  <c r="K3366" i="2"/>
  <c r="L3366" i="2" s="1"/>
  <c r="K3365" i="2"/>
  <c r="L3365" i="2" s="1"/>
  <c r="L3364" i="2"/>
  <c r="K3364" i="2"/>
  <c r="K3363" i="2"/>
  <c r="L3363" i="2" s="1"/>
  <c r="K3362" i="2"/>
  <c r="L3362" i="2" s="1"/>
  <c r="K3361" i="2"/>
  <c r="L3361" i="2" s="1"/>
  <c r="K3360" i="2"/>
  <c r="L3360" i="2" s="1"/>
  <c r="K3359" i="2"/>
  <c r="L3359" i="2" s="1"/>
  <c r="K3358" i="2"/>
  <c r="L3358" i="2" s="1"/>
  <c r="L3357" i="2"/>
  <c r="K3357" i="2"/>
  <c r="K3356" i="2"/>
  <c r="L3356" i="2" s="1"/>
  <c r="L3355" i="2"/>
  <c r="K3355" i="2"/>
  <c r="L3354" i="2"/>
  <c r="K3354" i="2"/>
  <c r="K3353" i="2"/>
  <c r="L3353" i="2" s="1"/>
  <c r="L3352" i="2"/>
  <c r="K3352" i="2"/>
  <c r="L3351" i="2"/>
  <c r="K3351" i="2"/>
  <c r="K3350" i="2"/>
  <c r="L3350" i="2" s="1"/>
  <c r="K3349" i="2"/>
  <c r="L3349" i="2" s="1"/>
  <c r="L3348" i="2"/>
  <c r="K3348" i="2"/>
  <c r="K3347" i="2"/>
  <c r="L3347" i="2" s="1"/>
  <c r="L3346" i="2"/>
  <c r="K3346" i="2"/>
  <c r="L3345" i="2"/>
  <c r="K3345" i="2"/>
  <c r="K3344" i="2"/>
  <c r="L3344" i="2" s="1"/>
  <c r="L3343" i="2"/>
  <c r="K3343" i="2"/>
  <c r="K3342" i="2"/>
  <c r="L3342" i="2" s="1"/>
  <c r="K3341" i="2"/>
  <c r="L3341" i="2" s="1"/>
  <c r="L3340" i="2"/>
  <c r="K3340" i="2"/>
  <c r="L3339" i="2"/>
  <c r="K3339" i="2"/>
  <c r="K3338" i="2"/>
  <c r="L3338" i="2" s="1"/>
  <c r="K3337" i="2"/>
  <c r="L3337" i="2" s="1"/>
  <c r="L3336" i="2"/>
  <c r="K3336" i="2"/>
  <c r="K3335" i="2"/>
  <c r="L3335" i="2" s="1"/>
  <c r="L3334" i="2"/>
  <c r="K3334" i="2"/>
  <c r="L3333" i="2"/>
  <c r="K3333" i="2"/>
  <c r="K3332" i="2"/>
  <c r="L3332" i="2" s="1"/>
  <c r="L3331" i="2"/>
  <c r="K3331" i="2"/>
  <c r="K3330" i="2"/>
  <c r="L3330" i="2" s="1"/>
  <c r="K3329" i="2"/>
  <c r="L3329" i="2" s="1"/>
  <c r="L3328" i="2"/>
  <c r="K3328" i="2"/>
  <c r="L3327" i="2"/>
  <c r="K3327" i="2"/>
  <c r="K3326" i="2"/>
  <c r="L3326" i="2" s="1"/>
  <c r="K3325" i="2"/>
  <c r="L3325" i="2" s="1"/>
  <c r="L3324" i="2"/>
  <c r="K3324" i="2"/>
  <c r="K3323" i="2"/>
  <c r="L3323" i="2" s="1"/>
  <c r="L3322" i="2"/>
  <c r="K3322" i="2"/>
  <c r="L3321" i="2"/>
  <c r="K3321" i="2"/>
  <c r="K3320" i="2"/>
  <c r="L3320" i="2" s="1"/>
  <c r="L3319" i="2"/>
  <c r="K3319" i="2"/>
  <c r="K3318" i="2"/>
  <c r="L3318" i="2" s="1"/>
  <c r="K3317" i="2"/>
  <c r="L3317" i="2" s="1"/>
  <c r="L3316" i="2"/>
  <c r="K3316" i="2"/>
  <c r="L3315" i="2"/>
  <c r="K3315" i="2"/>
  <c r="K3314" i="2"/>
  <c r="L3314" i="2" s="1"/>
  <c r="K3313" i="2"/>
  <c r="L3313" i="2" s="1"/>
  <c r="L3312" i="2"/>
  <c r="K3312" i="2"/>
  <c r="K3311" i="2"/>
  <c r="L3311" i="2" s="1"/>
  <c r="K3310" i="2"/>
  <c r="L3310" i="2" s="1"/>
  <c r="L3309" i="2"/>
  <c r="K3309" i="2"/>
  <c r="K3308" i="2"/>
  <c r="L3308" i="2" s="1"/>
  <c r="K3307" i="2"/>
  <c r="L3307" i="2" s="1"/>
  <c r="L3306" i="2"/>
  <c r="K3306" i="2"/>
  <c r="K3305" i="2"/>
  <c r="L3305" i="2" s="1"/>
  <c r="K3304" i="2"/>
  <c r="L3304" i="2" s="1"/>
  <c r="L3303" i="2"/>
  <c r="K3303" i="2"/>
  <c r="K3302" i="2"/>
  <c r="L3302" i="2" s="1"/>
  <c r="L3301" i="2"/>
  <c r="K3301" i="2"/>
  <c r="K3300" i="2"/>
  <c r="L3300" i="2" s="1"/>
  <c r="K3299" i="2"/>
  <c r="L3299" i="2" s="1"/>
  <c r="K3298" i="2"/>
  <c r="L3298" i="2" s="1"/>
  <c r="L3297" i="2"/>
  <c r="K3297" i="2"/>
  <c r="K3296" i="2"/>
  <c r="L3296" i="2" s="1"/>
  <c r="K3295" i="2"/>
  <c r="L3295" i="2" s="1"/>
  <c r="L3294" i="2"/>
  <c r="K3294" i="2"/>
  <c r="K3293" i="2"/>
  <c r="L3293" i="2" s="1"/>
  <c r="K3292" i="2"/>
  <c r="L3292" i="2" s="1"/>
  <c r="L3291" i="2"/>
  <c r="K3291" i="2"/>
  <c r="K3290" i="2"/>
  <c r="L3290" i="2" s="1"/>
  <c r="K3289" i="2"/>
  <c r="L3289" i="2" s="1"/>
  <c r="L3288" i="2"/>
  <c r="K3288" i="2"/>
  <c r="K3287" i="2"/>
  <c r="L3287" i="2" s="1"/>
  <c r="K3286" i="2"/>
  <c r="L3286" i="2" s="1"/>
  <c r="L3285" i="2"/>
  <c r="K3285" i="2"/>
  <c r="K3284" i="2"/>
  <c r="L3284" i="2" s="1"/>
  <c r="K3283" i="2"/>
  <c r="L3283" i="2" s="1"/>
  <c r="L3282" i="2"/>
  <c r="K3282" i="2"/>
  <c r="K3281" i="2"/>
  <c r="L3281" i="2" s="1"/>
  <c r="K3280" i="2"/>
  <c r="L3280" i="2" s="1"/>
  <c r="L3279" i="2"/>
  <c r="K3279" i="2"/>
  <c r="K3278" i="2"/>
  <c r="L3278" i="2" s="1"/>
  <c r="L3277" i="2"/>
  <c r="K3277" i="2"/>
  <c r="K3276" i="2"/>
  <c r="L3276" i="2" s="1"/>
  <c r="K3275" i="2"/>
  <c r="L3275" i="2" s="1"/>
  <c r="K3274" i="2"/>
  <c r="L3274" i="2" s="1"/>
  <c r="L3273" i="2"/>
  <c r="K3273" i="2"/>
  <c r="K3272" i="2"/>
  <c r="L3272" i="2" s="1"/>
  <c r="K3271" i="2"/>
  <c r="L3271" i="2" s="1"/>
  <c r="L3270" i="2"/>
  <c r="K3270" i="2"/>
  <c r="K3269" i="2"/>
  <c r="L3269" i="2" s="1"/>
  <c r="K3268" i="2"/>
  <c r="L3268" i="2" s="1"/>
  <c r="L3267" i="2"/>
  <c r="K3267" i="2"/>
  <c r="K3266" i="2"/>
  <c r="L3266" i="2" s="1"/>
  <c r="K3265" i="2"/>
  <c r="L3265" i="2" s="1"/>
  <c r="L3264" i="2"/>
  <c r="K3264" i="2"/>
  <c r="K3263" i="2"/>
  <c r="L3263" i="2" s="1"/>
  <c r="K3262" i="2"/>
  <c r="L3262" i="2" s="1"/>
  <c r="L3261" i="2"/>
  <c r="K3261" i="2"/>
  <c r="K3260" i="2"/>
  <c r="L3260" i="2" s="1"/>
  <c r="K3259" i="2"/>
  <c r="L3259" i="2" s="1"/>
  <c r="L3258" i="2"/>
  <c r="K3258" i="2"/>
  <c r="K3257" i="2"/>
  <c r="L3257" i="2" s="1"/>
  <c r="K3256" i="2"/>
  <c r="L3256" i="2" s="1"/>
  <c r="L3255" i="2"/>
  <c r="K3255" i="2"/>
  <c r="K3254" i="2"/>
  <c r="L3254" i="2" s="1"/>
  <c r="L3253" i="2"/>
  <c r="K3253" i="2"/>
  <c r="K3252" i="2"/>
  <c r="L3252" i="2" s="1"/>
  <c r="K3251" i="2"/>
  <c r="L3251" i="2" s="1"/>
  <c r="K3250" i="2"/>
  <c r="L3250" i="2" s="1"/>
  <c r="L3249" i="2"/>
  <c r="K3249" i="2"/>
  <c r="K3248" i="2"/>
  <c r="L3248" i="2" s="1"/>
  <c r="K3247" i="2"/>
  <c r="L3247" i="2" s="1"/>
  <c r="L3246" i="2"/>
  <c r="K3246" i="2"/>
  <c r="K3245" i="2"/>
  <c r="L3245" i="2" s="1"/>
  <c r="K3244" i="2"/>
  <c r="L3244" i="2" s="1"/>
  <c r="L3243" i="2"/>
  <c r="K3243" i="2"/>
  <c r="K3242" i="2"/>
  <c r="L3242" i="2" s="1"/>
  <c r="K3241" i="2"/>
  <c r="L3241" i="2" s="1"/>
  <c r="L3240" i="2"/>
  <c r="K3240" i="2"/>
  <c r="K3239" i="2"/>
  <c r="L3239" i="2" s="1"/>
  <c r="K3238" i="2"/>
  <c r="L3238" i="2" s="1"/>
  <c r="L3237" i="2"/>
  <c r="K3237" i="2"/>
  <c r="K3236" i="2"/>
  <c r="L3236" i="2" s="1"/>
  <c r="K3235" i="2"/>
  <c r="L3235" i="2" s="1"/>
  <c r="L3234" i="2"/>
  <c r="K3234" i="2"/>
  <c r="K3233" i="2"/>
  <c r="L3233" i="2" s="1"/>
  <c r="K3232" i="2"/>
  <c r="L3232" i="2" s="1"/>
  <c r="L3231" i="2"/>
  <c r="K3231" i="2"/>
  <c r="K3230" i="2"/>
  <c r="L3230" i="2" s="1"/>
  <c r="L3229" i="2"/>
  <c r="K3229" i="2"/>
  <c r="L3228" i="2"/>
  <c r="K3228" i="2"/>
  <c r="K3227" i="2"/>
  <c r="L3227" i="2" s="1"/>
  <c r="K3226" i="2"/>
  <c r="L3226" i="2" s="1"/>
  <c r="L3225" i="2"/>
  <c r="K3225" i="2"/>
  <c r="K3224" i="2"/>
  <c r="L3224" i="2" s="1"/>
  <c r="K3223" i="2"/>
  <c r="L3223" i="2" s="1"/>
  <c r="K3222" i="2"/>
  <c r="L3222" i="2" s="1"/>
  <c r="K3221" i="2"/>
  <c r="L3221" i="2" s="1"/>
  <c r="K3220" i="2"/>
  <c r="L3220" i="2" s="1"/>
  <c r="L3219" i="2"/>
  <c r="K3219" i="2"/>
  <c r="K3218" i="2"/>
  <c r="L3218" i="2" s="1"/>
  <c r="K3217" i="2"/>
  <c r="L3217" i="2" s="1"/>
  <c r="L3216" i="2"/>
  <c r="K3216" i="2"/>
  <c r="K3215" i="2"/>
  <c r="L3215" i="2" s="1"/>
  <c r="K3214" i="2"/>
  <c r="L3214" i="2" s="1"/>
  <c r="L3213" i="2"/>
  <c r="K3213" i="2"/>
  <c r="K3212" i="2"/>
  <c r="L3212" i="2" s="1"/>
  <c r="K3211" i="2"/>
  <c r="L3211" i="2" s="1"/>
  <c r="L3210" i="2"/>
  <c r="K3210" i="2"/>
  <c r="K3209" i="2"/>
  <c r="L3209" i="2" s="1"/>
  <c r="K3208" i="2"/>
  <c r="L3208" i="2" s="1"/>
  <c r="L3207" i="2"/>
  <c r="K3207" i="2"/>
  <c r="K3206" i="2"/>
  <c r="L3206" i="2" s="1"/>
  <c r="L3205" i="2"/>
  <c r="K3205" i="2"/>
  <c r="L3204" i="2"/>
  <c r="K3204" i="2"/>
  <c r="K3203" i="2"/>
  <c r="L3203" i="2" s="1"/>
  <c r="K3202" i="2"/>
  <c r="L3202" i="2" s="1"/>
  <c r="L3201" i="2"/>
  <c r="K3201" i="2"/>
  <c r="K3200" i="2"/>
  <c r="L3200" i="2" s="1"/>
  <c r="K3199" i="2"/>
  <c r="L3199" i="2" s="1"/>
  <c r="K3198" i="2"/>
  <c r="L3198" i="2" s="1"/>
  <c r="K3197" i="2"/>
  <c r="L3197" i="2" s="1"/>
  <c r="K3196" i="2"/>
  <c r="L3196" i="2" s="1"/>
  <c r="L3195" i="2"/>
  <c r="K3195" i="2"/>
  <c r="K3194" i="2"/>
  <c r="L3194" i="2" s="1"/>
  <c r="K3193" i="2"/>
  <c r="L3193" i="2" s="1"/>
  <c r="L3192" i="2"/>
  <c r="K3192" i="2"/>
  <c r="K3191" i="2"/>
  <c r="L3191" i="2" s="1"/>
  <c r="K3190" i="2"/>
  <c r="L3190" i="2" s="1"/>
  <c r="L3189" i="2"/>
  <c r="K3189" i="2"/>
  <c r="K3188" i="2"/>
  <c r="L3188" i="2" s="1"/>
  <c r="K3187" i="2"/>
  <c r="L3187" i="2" s="1"/>
  <c r="L3186" i="2"/>
  <c r="K3186" i="2"/>
  <c r="K3185" i="2"/>
  <c r="L3185" i="2" s="1"/>
  <c r="K3184" i="2"/>
  <c r="L3184" i="2" s="1"/>
  <c r="L3183" i="2"/>
  <c r="K3183" i="2"/>
  <c r="K3182" i="2"/>
  <c r="L3182" i="2" s="1"/>
  <c r="L3181" i="2"/>
  <c r="K3181" i="2"/>
  <c r="L3180" i="2"/>
  <c r="K3180" i="2"/>
  <c r="K3179" i="2"/>
  <c r="L3179" i="2" s="1"/>
  <c r="K3178" i="2"/>
  <c r="L3178" i="2" s="1"/>
  <c r="L3177" i="2"/>
  <c r="K3177" i="2"/>
  <c r="K3176" i="2"/>
  <c r="L3176" i="2" s="1"/>
  <c r="K3175" i="2"/>
  <c r="L3175" i="2" s="1"/>
  <c r="L3174" i="2"/>
  <c r="K3174" i="2"/>
  <c r="K3173" i="2"/>
  <c r="L3173" i="2" s="1"/>
  <c r="K3172" i="2"/>
  <c r="L3172" i="2" s="1"/>
  <c r="L3171" i="2"/>
  <c r="K3171" i="2"/>
  <c r="K3170" i="2"/>
  <c r="L3170" i="2" s="1"/>
  <c r="K3169" i="2"/>
  <c r="L3169" i="2" s="1"/>
  <c r="L3168" i="2"/>
  <c r="K3168" i="2"/>
  <c r="K3167" i="2"/>
  <c r="L3167" i="2" s="1"/>
  <c r="K3166" i="2"/>
  <c r="L3166" i="2" s="1"/>
  <c r="L3165" i="2"/>
  <c r="K3165" i="2"/>
  <c r="K3164" i="2"/>
  <c r="L3164" i="2" s="1"/>
  <c r="K3163" i="2"/>
  <c r="L3163" i="2" s="1"/>
  <c r="L3162" i="2"/>
  <c r="K3162" i="2"/>
  <c r="K3161" i="2"/>
  <c r="L3161" i="2" s="1"/>
  <c r="K3160" i="2"/>
  <c r="L3160" i="2" s="1"/>
  <c r="L3159" i="2"/>
  <c r="K3159" i="2"/>
  <c r="K3158" i="2"/>
  <c r="L3158" i="2" s="1"/>
  <c r="L3157" i="2"/>
  <c r="K3157" i="2"/>
  <c r="L3156" i="2"/>
  <c r="K3156" i="2"/>
  <c r="K3155" i="2"/>
  <c r="L3155" i="2" s="1"/>
  <c r="K3154" i="2"/>
  <c r="L3154" i="2" s="1"/>
  <c r="L3153" i="2"/>
  <c r="K3153" i="2"/>
  <c r="K3152" i="2"/>
  <c r="L3152" i="2" s="1"/>
  <c r="K3151" i="2"/>
  <c r="L3151" i="2" s="1"/>
  <c r="L3150" i="2"/>
  <c r="K3150" i="2"/>
  <c r="K3149" i="2"/>
  <c r="L3149" i="2" s="1"/>
  <c r="K3148" i="2"/>
  <c r="L3148" i="2" s="1"/>
  <c r="L3147" i="2"/>
  <c r="K3147" i="2"/>
  <c r="K3146" i="2"/>
  <c r="L3146" i="2" s="1"/>
  <c r="K3145" i="2"/>
  <c r="L3145" i="2" s="1"/>
  <c r="L3144" i="2"/>
  <c r="K3144" i="2"/>
  <c r="K3143" i="2"/>
  <c r="L3143" i="2" s="1"/>
  <c r="K3142" i="2"/>
  <c r="L3142" i="2" s="1"/>
  <c r="L3141" i="2"/>
  <c r="K3141" i="2"/>
  <c r="K3140" i="2"/>
  <c r="L3140" i="2" s="1"/>
  <c r="K3139" i="2"/>
  <c r="L3139" i="2" s="1"/>
  <c r="L3138" i="2"/>
  <c r="K3138" i="2"/>
  <c r="K3137" i="2"/>
  <c r="L3137" i="2" s="1"/>
  <c r="K3136" i="2"/>
  <c r="L3136" i="2" s="1"/>
  <c r="L3135" i="2"/>
  <c r="K3135" i="2"/>
  <c r="K3134" i="2"/>
  <c r="L3134" i="2" s="1"/>
  <c r="L3133" i="2"/>
  <c r="K3133" i="2"/>
  <c r="L3132" i="2"/>
  <c r="K3132" i="2"/>
  <c r="K3131" i="2"/>
  <c r="L3131" i="2" s="1"/>
  <c r="K3130" i="2"/>
  <c r="L3130" i="2" s="1"/>
  <c r="L3129" i="2"/>
  <c r="K3129" i="2"/>
  <c r="K3128" i="2"/>
  <c r="L3128" i="2" s="1"/>
  <c r="K3127" i="2"/>
  <c r="L3127" i="2" s="1"/>
  <c r="K3126" i="2"/>
  <c r="L3126" i="2" s="1"/>
  <c r="K3125" i="2"/>
  <c r="L3125" i="2" s="1"/>
  <c r="L3124" i="2"/>
  <c r="K3124" i="2"/>
  <c r="K3123" i="2"/>
  <c r="L3123" i="2" s="1"/>
  <c r="K3122" i="2"/>
  <c r="L3122" i="2" s="1"/>
  <c r="K3121" i="2"/>
  <c r="L3121" i="2" s="1"/>
  <c r="K3120" i="2"/>
  <c r="L3120" i="2" s="1"/>
  <c r="K3119" i="2"/>
  <c r="L3119" i="2" s="1"/>
  <c r="L3118" i="2"/>
  <c r="K3118" i="2"/>
  <c r="L3117" i="2"/>
  <c r="K3117" i="2"/>
  <c r="K3116" i="2"/>
  <c r="L3116" i="2" s="1"/>
  <c r="L3115" i="2"/>
  <c r="K3115" i="2"/>
  <c r="K3114" i="2"/>
  <c r="L3114" i="2" s="1"/>
  <c r="K3113" i="2"/>
  <c r="L3113" i="2" s="1"/>
  <c r="L3112" i="2"/>
  <c r="K3112" i="2"/>
  <c r="L3111" i="2"/>
  <c r="K3111" i="2"/>
  <c r="K3110" i="2"/>
  <c r="L3110" i="2" s="1"/>
  <c r="K3109" i="2"/>
  <c r="L3109" i="2" s="1"/>
  <c r="L3108" i="2"/>
  <c r="K3108" i="2"/>
  <c r="K3107" i="2"/>
  <c r="L3107" i="2" s="1"/>
  <c r="L3106" i="2"/>
  <c r="K3106" i="2"/>
  <c r="L3105" i="2"/>
  <c r="K3105" i="2"/>
  <c r="K3104" i="2"/>
  <c r="L3104" i="2" s="1"/>
  <c r="K3103" i="2"/>
  <c r="L3103" i="2" s="1"/>
  <c r="K3102" i="2"/>
  <c r="L3102" i="2" s="1"/>
  <c r="K3101" i="2"/>
  <c r="L3101" i="2" s="1"/>
  <c r="K3100" i="2"/>
  <c r="L3100" i="2" s="1"/>
  <c r="L3099" i="2"/>
  <c r="K3099" i="2"/>
  <c r="K3098" i="2"/>
  <c r="L3098" i="2" s="1"/>
  <c r="K3097" i="2"/>
  <c r="L3097" i="2" s="1"/>
  <c r="K3096" i="2"/>
  <c r="L3096" i="2" s="1"/>
  <c r="K3095" i="2"/>
  <c r="L3095" i="2" s="1"/>
  <c r="K3094" i="2"/>
  <c r="L3094" i="2" s="1"/>
  <c r="K3093" i="2"/>
  <c r="L3093" i="2" s="1"/>
  <c r="K3092" i="2"/>
  <c r="L3092" i="2" s="1"/>
  <c r="K3091" i="2"/>
  <c r="L3091" i="2" s="1"/>
  <c r="K3090" i="2"/>
  <c r="L3090" i="2" s="1"/>
  <c r="K3089" i="2"/>
  <c r="L3089" i="2" s="1"/>
  <c r="L3088" i="2"/>
  <c r="K3088" i="2"/>
  <c r="K3087" i="2"/>
  <c r="L3087" i="2" s="1"/>
  <c r="K3086" i="2"/>
  <c r="L3086" i="2" s="1"/>
  <c r="K3085" i="2"/>
  <c r="L3085" i="2" s="1"/>
  <c r="K3084" i="2"/>
  <c r="L3084" i="2" s="1"/>
  <c r="K3083" i="2"/>
  <c r="L3083" i="2" s="1"/>
  <c r="L3082" i="2"/>
  <c r="K3082" i="2"/>
  <c r="L3081" i="2"/>
  <c r="K3081" i="2"/>
  <c r="K3080" i="2"/>
  <c r="L3080" i="2" s="1"/>
  <c r="L3079" i="2"/>
  <c r="K3079" i="2"/>
  <c r="K3078" i="2"/>
  <c r="L3078" i="2" s="1"/>
  <c r="K3077" i="2"/>
  <c r="L3077" i="2" s="1"/>
  <c r="L3076" i="2"/>
  <c r="K3076" i="2"/>
  <c r="L3075" i="2"/>
  <c r="K3075" i="2"/>
  <c r="K3074" i="2"/>
  <c r="L3074" i="2" s="1"/>
  <c r="K3073" i="2"/>
  <c r="L3073" i="2" s="1"/>
  <c r="L3072" i="2"/>
  <c r="K3072" i="2"/>
  <c r="K3071" i="2"/>
  <c r="L3071" i="2" s="1"/>
  <c r="L3070" i="2"/>
  <c r="K3070" i="2"/>
  <c r="L3069" i="2"/>
  <c r="K3069" i="2"/>
  <c r="K3068" i="2"/>
  <c r="L3068" i="2" s="1"/>
  <c r="K3067" i="2"/>
  <c r="L3067" i="2" s="1"/>
  <c r="K3066" i="2"/>
  <c r="L3066" i="2" s="1"/>
  <c r="K3065" i="2"/>
  <c r="L3065" i="2" s="1"/>
  <c r="K3064" i="2"/>
  <c r="L3064" i="2" s="1"/>
  <c r="L3063" i="2"/>
  <c r="K3063" i="2"/>
  <c r="K3062" i="2"/>
  <c r="L3062" i="2" s="1"/>
  <c r="K3061" i="2"/>
  <c r="L3061" i="2" s="1"/>
  <c r="K3060" i="2"/>
  <c r="L3060" i="2" s="1"/>
  <c r="K3059" i="2"/>
  <c r="L3059" i="2" s="1"/>
  <c r="K3058" i="2"/>
  <c r="L3058" i="2" s="1"/>
  <c r="K3057" i="2"/>
  <c r="L3057" i="2" s="1"/>
  <c r="K3056" i="2"/>
  <c r="L3056" i="2" s="1"/>
  <c r="K3055" i="2"/>
  <c r="L3055" i="2" s="1"/>
  <c r="K3054" i="2"/>
  <c r="L3054" i="2" s="1"/>
  <c r="K3053" i="2"/>
  <c r="L3053" i="2" s="1"/>
  <c r="L3052" i="2"/>
  <c r="K3052" i="2"/>
  <c r="K3051" i="2"/>
  <c r="L3051" i="2" s="1"/>
  <c r="K3050" i="2"/>
  <c r="L3050" i="2" s="1"/>
  <c r="K3049" i="2"/>
  <c r="L3049" i="2" s="1"/>
  <c r="K3048" i="2"/>
  <c r="L3048" i="2" s="1"/>
  <c r="K3047" i="2"/>
  <c r="L3047" i="2" s="1"/>
  <c r="L3046" i="2"/>
  <c r="K3046" i="2"/>
  <c r="L3045" i="2"/>
  <c r="K3045" i="2"/>
  <c r="K3044" i="2"/>
  <c r="L3044" i="2" s="1"/>
  <c r="L3043" i="2"/>
  <c r="K3043" i="2"/>
  <c r="K3042" i="2"/>
  <c r="L3042" i="2" s="1"/>
  <c r="K3041" i="2"/>
  <c r="L3041" i="2" s="1"/>
  <c r="L3040" i="2"/>
  <c r="K3040" i="2"/>
  <c r="L3039" i="2"/>
  <c r="K3039" i="2"/>
  <c r="K3038" i="2"/>
  <c r="L3038" i="2" s="1"/>
  <c r="K3037" i="2"/>
  <c r="L3037" i="2" s="1"/>
  <c r="L3036" i="2"/>
  <c r="K3036" i="2"/>
  <c r="K3035" i="2"/>
  <c r="L3035" i="2" s="1"/>
  <c r="L3034" i="2"/>
  <c r="K3034" i="2"/>
  <c r="L3033" i="2"/>
  <c r="K3033" i="2"/>
  <c r="L3032" i="2"/>
  <c r="K3032" i="2"/>
  <c r="L3031" i="2"/>
  <c r="K3031" i="2"/>
  <c r="K3030" i="2"/>
  <c r="L3030" i="2" s="1"/>
  <c r="K3029" i="2"/>
  <c r="L3029" i="2" s="1"/>
  <c r="K3028" i="2"/>
  <c r="L3028" i="2" s="1"/>
  <c r="K3027" i="2"/>
  <c r="L3027" i="2" s="1"/>
  <c r="K3026" i="2"/>
  <c r="L3026" i="2" s="1"/>
  <c r="K3025" i="2"/>
  <c r="L3025" i="2" s="1"/>
  <c r="K3024" i="2"/>
  <c r="L3024" i="2" s="1"/>
  <c r="K3023" i="2"/>
  <c r="L3023" i="2" s="1"/>
  <c r="K3022" i="2"/>
  <c r="L3022" i="2" s="1"/>
  <c r="L3021" i="2"/>
  <c r="K3021" i="2"/>
  <c r="K3020" i="2"/>
  <c r="L3020" i="2" s="1"/>
  <c r="L3019" i="2"/>
  <c r="K3019" i="2"/>
  <c r="L3018" i="2"/>
  <c r="K3018" i="2"/>
  <c r="K3017" i="2"/>
  <c r="L3017" i="2" s="1"/>
  <c r="L3016" i="2"/>
  <c r="K3016" i="2"/>
  <c r="K3015" i="2"/>
  <c r="L3015" i="2" s="1"/>
  <c r="K3014" i="2"/>
  <c r="L3014" i="2" s="1"/>
  <c r="L3013" i="2"/>
  <c r="K3013" i="2"/>
  <c r="K3012" i="2"/>
  <c r="L3012" i="2" s="1"/>
  <c r="K3011" i="2"/>
  <c r="L3011" i="2" s="1"/>
  <c r="K3010" i="2"/>
  <c r="L3010" i="2" s="1"/>
  <c r="K3009" i="2"/>
  <c r="L3009" i="2" s="1"/>
  <c r="L3008" i="2"/>
  <c r="K3008" i="2"/>
  <c r="L3007" i="2"/>
  <c r="K3007" i="2"/>
  <c r="L3006" i="2"/>
  <c r="K3006" i="2"/>
  <c r="K3005" i="2"/>
  <c r="L3005" i="2" s="1"/>
  <c r="K3004" i="2"/>
  <c r="L3004" i="2" s="1"/>
  <c r="L3003" i="2"/>
  <c r="K3003" i="2"/>
  <c r="K3002" i="2"/>
  <c r="L3002" i="2" s="1"/>
  <c r="K3001" i="2"/>
  <c r="L3001" i="2" s="1"/>
  <c r="L3000" i="2"/>
  <c r="K3000" i="2"/>
  <c r="K2999" i="2"/>
  <c r="L2999" i="2" s="1"/>
  <c r="K2998" i="2"/>
  <c r="L2998" i="2" s="1"/>
  <c r="K2997" i="2"/>
  <c r="L2997" i="2" s="1"/>
  <c r="K2996" i="2"/>
  <c r="L2996" i="2" s="1"/>
  <c r="L2995" i="2"/>
  <c r="K2995" i="2"/>
  <c r="L2994" i="2"/>
  <c r="K2994" i="2"/>
  <c r="K2993" i="2"/>
  <c r="L2993" i="2" s="1"/>
  <c r="K2992" i="2"/>
  <c r="L2992" i="2" s="1"/>
  <c r="K2991" i="2"/>
  <c r="L2991" i="2" s="1"/>
  <c r="L2990" i="2"/>
  <c r="K2990" i="2"/>
  <c r="K2989" i="2"/>
  <c r="L2989" i="2" s="1"/>
  <c r="K2988" i="2"/>
  <c r="L2988" i="2" s="1"/>
  <c r="K2987" i="2"/>
  <c r="L2987" i="2" s="1"/>
  <c r="L2986" i="2"/>
  <c r="K2986" i="2"/>
  <c r="K2985" i="2"/>
  <c r="L2985" i="2" s="1"/>
  <c r="K2984" i="2"/>
  <c r="L2984" i="2" s="1"/>
  <c r="K2983" i="2"/>
  <c r="L2983" i="2" s="1"/>
  <c r="L2982" i="2"/>
  <c r="K2982" i="2"/>
  <c r="K2981" i="2"/>
  <c r="L2981" i="2" s="1"/>
  <c r="L2980" i="2"/>
  <c r="K2980" i="2"/>
  <c r="K2979" i="2"/>
  <c r="L2979" i="2" s="1"/>
  <c r="K2978" i="2"/>
  <c r="L2978" i="2" s="1"/>
  <c r="L2977" i="2"/>
  <c r="K2977" i="2"/>
  <c r="K2976" i="2"/>
  <c r="L2976" i="2" s="1"/>
  <c r="K2975" i="2"/>
  <c r="L2975" i="2" s="1"/>
  <c r="L2974" i="2"/>
  <c r="K2974" i="2"/>
  <c r="L2973" i="2"/>
  <c r="K2973" i="2"/>
  <c r="K2972" i="2"/>
  <c r="L2972" i="2" s="1"/>
  <c r="K2971" i="2"/>
  <c r="L2971" i="2" s="1"/>
  <c r="K2970" i="2"/>
  <c r="L2970" i="2" s="1"/>
  <c r="K2969" i="2"/>
  <c r="L2969" i="2" s="1"/>
  <c r="K2968" i="2"/>
  <c r="L2968" i="2" s="1"/>
  <c r="K2967" i="2"/>
  <c r="L2967" i="2" s="1"/>
  <c r="K2966" i="2"/>
  <c r="L2966" i="2" s="1"/>
  <c r="K2965" i="2"/>
  <c r="L2965" i="2" s="1"/>
  <c r="L2964" i="2"/>
  <c r="K2964" i="2"/>
  <c r="K2963" i="2"/>
  <c r="L2963" i="2" s="1"/>
  <c r="L2962" i="2"/>
  <c r="K2962" i="2"/>
  <c r="K2961" i="2"/>
  <c r="L2961" i="2" s="1"/>
  <c r="L2960" i="2"/>
  <c r="K2960" i="2"/>
  <c r="K2959" i="2"/>
  <c r="L2959" i="2" s="1"/>
  <c r="K2958" i="2"/>
  <c r="L2958" i="2" s="1"/>
  <c r="K2957" i="2"/>
  <c r="L2957" i="2" s="1"/>
  <c r="K2956" i="2"/>
  <c r="L2956" i="2" s="1"/>
  <c r="K2955" i="2"/>
  <c r="L2955" i="2" s="1"/>
  <c r="L2954" i="2"/>
  <c r="K2954" i="2"/>
  <c r="K2953" i="2"/>
  <c r="L2953" i="2" s="1"/>
  <c r="K2952" i="2"/>
  <c r="L2952" i="2" s="1"/>
  <c r="K2951" i="2"/>
  <c r="L2951" i="2" s="1"/>
  <c r="K2950" i="2"/>
  <c r="L2950" i="2" s="1"/>
  <c r="L2949" i="2"/>
  <c r="K2949" i="2"/>
  <c r="K2948" i="2"/>
  <c r="L2948" i="2" s="1"/>
  <c r="L2947" i="2"/>
  <c r="K2947" i="2"/>
  <c r="K2946" i="2"/>
  <c r="L2946" i="2" s="1"/>
  <c r="K2945" i="2"/>
  <c r="L2945" i="2" s="1"/>
  <c r="L2944" i="2"/>
  <c r="K2944" i="2"/>
  <c r="K2943" i="2"/>
  <c r="L2943" i="2" s="1"/>
  <c r="K2942" i="2"/>
  <c r="L2942" i="2" s="1"/>
  <c r="K2941" i="2"/>
  <c r="L2941" i="2" s="1"/>
  <c r="K2940" i="2"/>
  <c r="L2940" i="2" s="1"/>
  <c r="K2939" i="2"/>
  <c r="L2939" i="2" s="1"/>
  <c r="K2938" i="2"/>
  <c r="L2938" i="2" s="1"/>
  <c r="K2937" i="2"/>
  <c r="L2937" i="2" s="1"/>
  <c r="L2936" i="2"/>
  <c r="K2936" i="2"/>
  <c r="K2935" i="2"/>
  <c r="L2935" i="2" s="1"/>
  <c r="L2934" i="2"/>
  <c r="K2934" i="2"/>
  <c r="K2933" i="2"/>
  <c r="L2933" i="2" s="1"/>
  <c r="K2932" i="2"/>
  <c r="L2932" i="2" s="1"/>
  <c r="L2931" i="2"/>
  <c r="K2931" i="2"/>
  <c r="K2930" i="2"/>
  <c r="L2930" i="2" s="1"/>
  <c r="K2929" i="2"/>
  <c r="L2929" i="2" s="1"/>
  <c r="L2928" i="2"/>
  <c r="K2928" i="2"/>
  <c r="K2927" i="2"/>
  <c r="L2927" i="2" s="1"/>
  <c r="K2926" i="2"/>
  <c r="L2926" i="2" s="1"/>
  <c r="K2925" i="2"/>
  <c r="L2925" i="2" s="1"/>
  <c r="K2924" i="2"/>
  <c r="L2924" i="2" s="1"/>
  <c r="L2923" i="2"/>
  <c r="K2923" i="2"/>
  <c r="K2922" i="2"/>
  <c r="L2922" i="2" s="1"/>
  <c r="K2921" i="2"/>
  <c r="L2921" i="2" s="1"/>
  <c r="K2920" i="2"/>
  <c r="L2920" i="2" s="1"/>
  <c r="K2919" i="2"/>
  <c r="L2919" i="2" s="1"/>
  <c r="L2918" i="2"/>
  <c r="K2918" i="2"/>
  <c r="K2917" i="2"/>
  <c r="L2917" i="2" s="1"/>
  <c r="K2916" i="2"/>
  <c r="L2916" i="2" s="1"/>
  <c r="K2915" i="2"/>
  <c r="L2915" i="2" s="1"/>
  <c r="L2914" i="2"/>
  <c r="K2914" i="2"/>
  <c r="K2913" i="2"/>
  <c r="L2913" i="2" s="1"/>
  <c r="K2912" i="2"/>
  <c r="L2912" i="2" s="1"/>
  <c r="K2911" i="2"/>
  <c r="L2911" i="2" s="1"/>
  <c r="L2910" i="2"/>
  <c r="K2910" i="2"/>
  <c r="K2909" i="2"/>
  <c r="L2909" i="2" s="1"/>
  <c r="K2908" i="2"/>
  <c r="L2908" i="2" s="1"/>
  <c r="K2907" i="2"/>
  <c r="L2907" i="2" s="1"/>
  <c r="K2906" i="2"/>
  <c r="L2906" i="2" s="1"/>
  <c r="L2905" i="2"/>
  <c r="K2905" i="2"/>
  <c r="K2904" i="2"/>
  <c r="L2904" i="2" s="1"/>
  <c r="K2903" i="2"/>
  <c r="L2903" i="2" s="1"/>
  <c r="K2902" i="2"/>
  <c r="L2902" i="2" s="1"/>
  <c r="L2901" i="2"/>
  <c r="K2901" i="2"/>
  <c r="K2900" i="2"/>
  <c r="L2900" i="2" s="1"/>
  <c r="K2899" i="2"/>
  <c r="L2899" i="2" s="1"/>
  <c r="K2898" i="2"/>
  <c r="L2898" i="2" s="1"/>
  <c r="K2897" i="2"/>
  <c r="L2897" i="2" s="1"/>
  <c r="K2896" i="2"/>
  <c r="L2896" i="2" s="1"/>
  <c r="L2895" i="2"/>
  <c r="K2895" i="2"/>
  <c r="K2894" i="2"/>
  <c r="L2894" i="2" s="1"/>
  <c r="K2893" i="2"/>
  <c r="L2893" i="2" s="1"/>
  <c r="L2892" i="2"/>
  <c r="K2892" i="2"/>
  <c r="K2891" i="2"/>
  <c r="L2891" i="2" s="1"/>
  <c r="L2890" i="2"/>
  <c r="K2890" i="2"/>
  <c r="L2889" i="2"/>
  <c r="K2889" i="2"/>
  <c r="L2888" i="2"/>
  <c r="K2888" i="2"/>
  <c r="L2887" i="2"/>
  <c r="K2887" i="2"/>
  <c r="K2886" i="2"/>
  <c r="L2886" i="2" s="1"/>
  <c r="K2885" i="2"/>
  <c r="L2885" i="2" s="1"/>
  <c r="K2884" i="2"/>
  <c r="L2884" i="2" s="1"/>
  <c r="K2883" i="2"/>
  <c r="L2883" i="2" s="1"/>
  <c r="K2882" i="2"/>
  <c r="L2882" i="2" s="1"/>
  <c r="K2881" i="2"/>
  <c r="L2881" i="2" s="1"/>
  <c r="K2880" i="2"/>
  <c r="L2880" i="2" s="1"/>
  <c r="K2879" i="2"/>
  <c r="L2879" i="2" s="1"/>
  <c r="K2878" i="2"/>
  <c r="L2878" i="2" s="1"/>
  <c r="L2877" i="2"/>
  <c r="K2877" i="2"/>
  <c r="K2876" i="2"/>
  <c r="L2876" i="2" s="1"/>
  <c r="L2875" i="2"/>
  <c r="K2875" i="2"/>
  <c r="L2874" i="2"/>
  <c r="K2874" i="2"/>
  <c r="K2873" i="2"/>
  <c r="L2873" i="2" s="1"/>
  <c r="L2872" i="2"/>
  <c r="K2872" i="2"/>
  <c r="K2871" i="2"/>
  <c r="L2871" i="2" s="1"/>
  <c r="K2870" i="2"/>
  <c r="L2870" i="2" s="1"/>
  <c r="L2869" i="2"/>
  <c r="K2869" i="2"/>
  <c r="K2868" i="2"/>
  <c r="L2868" i="2" s="1"/>
  <c r="K2867" i="2"/>
  <c r="L2867" i="2" s="1"/>
  <c r="K2866" i="2"/>
  <c r="L2866" i="2" s="1"/>
  <c r="K2865" i="2"/>
  <c r="L2865" i="2" s="1"/>
  <c r="L2864" i="2"/>
  <c r="K2864" i="2"/>
  <c r="L2863" i="2"/>
  <c r="K2863" i="2"/>
  <c r="L2862" i="2"/>
  <c r="K2862" i="2"/>
  <c r="K2861" i="2"/>
  <c r="L2861" i="2" s="1"/>
  <c r="K2860" i="2"/>
  <c r="L2860" i="2" s="1"/>
  <c r="L2859" i="2"/>
  <c r="K2859" i="2"/>
  <c r="K2858" i="2"/>
  <c r="L2858" i="2" s="1"/>
  <c r="K2857" i="2"/>
  <c r="L2857" i="2" s="1"/>
  <c r="K2856" i="2"/>
  <c r="L2856" i="2" s="1"/>
  <c r="K2855" i="2"/>
  <c r="L2855" i="2" s="1"/>
  <c r="K2854" i="2"/>
  <c r="L2854" i="2" s="1"/>
  <c r="K2853" i="2"/>
  <c r="L2853" i="2" s="1"/>
  <c r="K2852" i="2"/>
  <c r="L2852" i="2" s="1"/>
  <c r="L2851" i="2"/>
  <c r="K2851" i="2"/>
  <c r="K2850" i="2"/>
  <c r="L2850" i="2" s="1"/>
  <c r="K2849" i="2"/>
  <c r="L2849" i="2" s="1"/>
  <c r="K2848" i="2"/>
  <c r="L2848" i="2" s="1"/>
  <c r="K2847" i="2"/>
  <c r="L2847" i="2" s="1"/>
  <c r="L2846" i="2"/>
  <c r="K2846" i="2"/>
  <c r="K2845" i="2"/>
  <c r="L2845" i="2" s="1"/>
  <c r="K2844" i="2"/>
  <c r="L2844" i="2" s="1"/>
  <c r="K2843" i="2"/>
  <c r="L2843" i="2" s="1"/>
  <c r="L2842" i="2"/>
  <c r="K2842" i="2"/>
  <c r="K2841" i="2"/>
  <c r="L2841" i="2" s="1"/>
  <c r="K2840" i="2"/>
  <c r="L2840" i="2" s="1"/>
  <c r="K2839" i="2"/>
  <c r="L2839" i="2" s="1"/>
  <c r="L2838" i="2"/>
  <c r="K2838" i="2"/>
  <c r="K2837" i="2"/>
  <c r="L2837" i="2" s="1"/>
  <c r="L2836" i="2"/>
  <c r="K2836" i="2"/>
  <c r="K2835" i="2"/>
  <c r="L2835" i="2" s="1"/>
  <c r="K2834" i="2"/>
  <c r="L2834" i="2" s="1"/>
  <c r="L2833" i="2"/>
  <c r="K2833" i="2"/>
  <c r="K2832" i="2"/>
  <c r="L2832" i="2" s="1"/>
  <c r="K2831" i="2"/>
  <c r="L2831" i="2" s="1"/>
  <c r="L2830" i="2"/>
  <c r="K2830" i="2"/>
  <c r="L2829" i="2"/>
  <c r="K2829" i="2"/>
  <c r="K2828" i="2"/>
  <c r="L2828" i="2" s="1"/>
  <c r="K2827" i="2"/>
  <c r="L2827" i="2" s="1"/>
  <c r="K2826" i="2"/>
  <c r="L2826" i="2" s="1"/>
  <c r="K2825" i="2"/>
  <c r="L2825" i="2" s="1"/>
  <c r="K2824" i="2"/>
  <c r="L2824" i="2" s="1"/>
  <c r="K2823" i="2"/>
  <c r="L2823" i="2" s="1"/>
  <c r="K2822" i="2"/>
  <c r="L2822" i="2" s="1"/>
  <c r="K2821" i="2"/>
  <c r="L2821" i="2" s="1"/>
  <c r="L2820" i="2"/>
  <c r="K2820" i="2"/>
  <c r="K2819" i="2"/>
  <c r="L2819" i="2" s="1"/>
  <c r="L2818" i="2"/>
  <c r="K2818" i="2"/>
  <c r="L2817" i="2"/>
  <c r="K2817" i="2"/>
  <c r="L2816" i="2"/>
  <c r="K2816" i="2"/>
  <c r="K2815" i="2"/>
  <c r="L2815" i="2" s="1"/>
  <c r="L2814" i="2"/>
  <c r="K2814" i="2"/>
  <c r="K2813" i="2"/>
  <c r="L2813" i="2" s="1"/>
  <c r="K2812" i="2"/>
  <c r="L2812" i="2" s="1"/>
  <c r="K2811" i="2"/>
  <c r="L2811" i="2" s="1"/>
  <c r="L2810" i="2"/>
  <c r="K2810" i="2"/>
  <c r="K2809" i="2"/>
  <c r="L2809" i="2" s="1"/>
  <c r="K2808" i="2"/>
  <c r="L2808" i="2" s="1"/>
  <c r="K2807" i="2"/>
  <c r="L2807" i="2" s="1"/>
  <c r="K2806" i="2"/>
  <c r="L2806" i="2" s="1"/>
  <c r="L2805" i="2"/>
  <c r="K2805" i="2"/>
  <c r="L2804" i="2"/>
  <c r="K2804" i="2"/>
  <c r="L2803" i="2"/>
  <c r="K2803" i="2"/>
  <c r="K2802" i="2"/>
  <c r="L2802" i="2" s="1"/>
  <c r="K2801" i="2"/>
  <c r="L2801" i="2" s="1"/>
  <c r="L2800" i="2"/>
  <c r="K2800" i="2"/>
  <c r="K2799" i="2"/>
  <c r="L2799" i="2" s="1"/>
  <c r="K2798" i="2"/>
  <c r="L2798" i="2" s="1"/>
  <c r="L2797" i="2"/>
  <c r="K2797" i="2"/>
  <c r="K2796" i="2"/>
  <c r="L2796" i="2" s="1"/>
  <c r="K2795" i="2"/>
  <c r="L2795" i="2" s="1"/>
  <c r="K2794" i="2"/>
  <c r="L2794" i="2" s="1"/>
  <c r="K2793" i="2"/>
  <c r="L2793" i="2" s="1"/>
  <c r="L2792" i="2"/>
  <c r="K2792" i="2"/>
  <c r="L2791" i="2"/>
  <c r="K2791" i="2"/>
  <c r="L2790" i="2"/>
  <c r="K2790" i="2"/>
  <c r="K2789" i="2"/>
  <c r="L2789" i="2" s="1"/>
  <c r="K2788" i="2"/>
  <c r="L2788" i="2" s="1"/>
  <c r="L2787" i="2"/>
  <c r="K2787" i="2"/>
  <c r="K2786" i="2"/>
  <c r="L2786" i="2" s="1"/>
  <c r="K2785" i="2"/>
  <c r="L2785" i="2" s="1"/>
  <c r="L2784" i="2"/>
  <c r="K2784" i="2"/>
  <c r="K2783" i="2"/>
  <c r="L2783" i="2" s="1"/>
  <c r="L2782" i="2"/>
  <c r="K2782" i="2"/>
  <c r="K2781" i="2"/>
  <c r="L2781" i="2" s="1"/>
  <c r="K2780" i="2"/>
  <c r="L2780" i="2" s="1"/>
  <c r="L2779" i="2"/>
  <c r="K2779" i="2"/>
  <c r="K2778" i="2"/>
  <c r="L2778" i="2" s="1"/>
  <c r="K2777" i="2"/>
  <c r="L2777" i="2" s="1"/>
  <c r="K2776" i="2"/>
  <c r="L2776" i="2" s="1"/>
  <c r="K2775" i="2"/>
  <c r="L2775" i="2" s="1"/>
  <c r="L2774" i="2"/>
  <c r="K2774" i="2"/>
  <c r="K2773" i="2"/>
  <c r="L2773" i="2" s="1"/>
  <c r="K2772" i="2"/>
  <c r="L2772" i="2" s="1"/>
  <c r="K2771" i="2"/>
  <c r="L2771" i="2" s="1"/>
  <c r="L2770" i="2"/>
  <c r="K2770" i="2"/>
  <c r="L2769" i="2"/>
  <c r="K2769" i="2"/>
  <c r="K2768" i="2"/>
  <c r="L2768" i="2" s="1"/>
  <c r="K2767" i="2"/>
  <c r="L2767" i="2" s="1"/>
  <c r="L2766" i="2"/>
  <c r="K2766" i="2"/>
  <c r="K2765" i="2"/>
  <c r="L2765" i="2" s="1"/>
  <c r="L2764" i="2"/>
  <c r="K2764" i="2"/>
  <c r="K2763" i="2"/>
  <c r="L2763" i="2" s="1"/>
  <c r="K2762" i="2"/>
  <c r="L2762" i="2" s="1"/>
  <c r="L2761" i="2"/>
  <c r="K2761" i="2"/>
  <c r="K2760" i="2"/>
  <c r="L2760" i="2" s="1"/>
  <c r="K2759" i="2"/>
  <c r="L2759" i="2" s="1"/>
  <c r="L2758" i="2"/>
  <c r="K2758" i="2"/>
  <c r="L2757" i="2"/>
  <c r="K2757" i="2"/>
  <c r="L2756" i="2"/>
  <c r="K2756" i="2"/>
  <c r="K2755" i="2"/>
  <c r="L2755" i="2" s="1"/>
  <c r="K2754" i="2"/>
  <c r="L2754" i="2" s="1"/>
  <c r="K2753" i="2"/>
  <c r="L2753" i="2" s="1"/>
  <c r="K2752" i="2"/>
  <c r="L2752" i="2" s="1"/>
  <c r="K2751" i="2"/>
  <c r="L2751" i="2" s="1"/>
  <c r="K2750" i="2"/>
  <c r="L2750" i="2" s="1"/>
  <c r="K2749" i="2"/>
  <c r="L2749" i="2" s="1"/>
  <c r="L2748" i="2"/>
  <c r="K2748" i="2"/>
  <c r="K2747" i="2"/>
  <c r="L2747" i="2" s="1"/>
  <c r="L2746" i="2"/>
  <c r="K2746" i="2"/>
  <c r="L2745" i="2"/>
  <c r="K2745" i="2"/>
  <c r="L2744" i="2"/>
  <c r="K2744" i="2"/>
  <c r="K2743" i="2"/>
  <c r="L2743" i="2" s="1"/>
  <c r="K2742" i="2"/>
  <c r="L2742" i="2" s="1"/>
  <c r="K2741" i="2"/>
  <c r="L2741" i="2" s="1"/>
  <c r="K2740" i="2"/>
  <c r="L2740" i="2" s="1"/>
  <c r="K2739" i="2"/>
  <c r="L2739" i="2" s="1"/>
  <c r="L2738" i="2"/>
  <c r="K2738" i="2"/>
  <c r="K2737" i="2"/>
  <c r="L2737" i="2" s="1"/>
  <c r="K2736" i="2"/>
  <c r="L2736" i="2" s="1"/>
  <c r="K2735" i="2"/>
  <c r="L2735" i="2" s="1"/>
  <c r="K2734" i="2"/>
  <c r="L2734" i="2" s="1"/>
  <c r="L2733" i="2"/>
  <c r="K2733" i="2"/>
  <c r="L2732" i="2"/>
  <c r="K2732" i="2"/>
  <c r="L2731" i="2"/>
  <c r="K2731" i="2"/>
  <c r="K2730" i="2"/>
  <c r="L2730" i="2" s="1"/>
  <c r="K2729" i="2"/>
  <c r="L2729" i="2" s="1"/>
  <c r="K2728" i="2"/>
  <c r="L2728" i="2" s="1"/>
  <c r="L2727" i="2"/>
  <c r="K2727" i="2"/>
  <c r="K2726" i="2"/>
  <c r="L2726" i="2" s="1"/>
  <c r="L2725" i="2"/>
  <c r="K2725" i="2"/>
  <c r="K2724" i="2"/>
  <c r="L2724" i="2" s="1"/>
  <c r="K2723" i="2"/>
  <c r="L2723" i="2" s="1"/>
  <c r="K2722" i="2"/>
  <c r="L2722" i="2" s="1"/>
  <c r="L2721" i="2"/>
  <c r="K2721" i="2"/>
  <c r="K2720" i="2"/>
  <c r="L2720" i="2" s="1"/>
  <c r="L2719" i="2"/>
  <c r="K2719" i="2"/>
  <c r="K2718" i="2"/>
  <c r="L2718" i="2" s="1"/>
  <c r="K2717" i="2"/>
  <c r="L2717" i="2" s="1"/>
  <c r="K2716" i="2"/>
  <c r="L2716" i="2" s="1"/>
  <c r="L2715" i="2"/>
  <c r="K2715" i="2"/>
  <c r="K2714" i="2"/>
  <c r="L2714" i="2" s="1"/>
  <c r="L2713" i="2"/>
  <c r="K2713" i="2"/>
  <c r="L2712" i="2"/>
  <c r="K2712" i="2"/>
  <c r="K2711" i="2"/>
  <c r="L2711" i="2" s="1"/>
  <c r="K2710" i="2"/>
  <c r="L2710" i="2" s="1"/>
  <c r="L2709" i="2"/>
  <c r="K2709" i="2"/>
  <c r="K2708" i="2"/>
  <c r="L2708" i="2" s="1"/>
  <c r="L2707" i="2"/>
  <c r="K2707" i="2"/>
  <c r="L2706" i="2"/>
  <c r="K2706" i="2"/>
  <c r="K2705" i="2"/>
  <c r="L2705" i="2" s="1"/>
  <c r="K2704" i="2"/>
  <c r="L2704" i="2" s="1"/>
  <c r="L2703" i="2"/>
  <c r="K2703" i="2"/>
  <c r="L2702" i="2"/>
  <c r="K2702" i="2"/>
  <c r="L2701" i="2"/>
  <c r="K2701" i="2"/>
  <c r="L2700" i="2"/>
  <c r="K2700" i="2"/>
  <c r="K2699" i="2"/>
  <c r="L2699" i="2" s="1"/>
  <c r="K2698" i="2"/>
  <c r="L2698" i="2" s="1"/>
  <c r="L2697" i="2"/>
  <c r="K2697" i="2"/>
  <c r="K2696" i="2"/>
  <c r="L2696" i="2" s="1"/>
  <c r="L2695" i="2"/>
  <c r="K2695" i="2"/>
  <c r="L2694" i="2"/>
  <c r="K2694" i="2"/>
  <c r="K2693" i="2"/>
  <c r="L2693" i="2" s="1"/>
  <c r="K2692" i="2"/>
  <c r="L2692" i="2" s="1"/>
  <c r="L2691" i="2"/>
  <c r="K2691" i="2"/>
  <c r="L2690" i="2"/>
  <c r="K2690" i="2"/>
  <c r="L2689" i="2"/>
  <c r="K2689" i="2"/>
  <c r="L2688" i="2"/>
  <c r="K2688" i="2"/>
  <c r="K2687" i="2"/>
  <c r="L2687" i="2" s="1"/>
  <c r="K2686" i="2"/>
  <c r="L2686" i="2" s="1"/>
  <c r="L2685" i="2"/>
  <c r="K2685" i="2"/>
  <c r="K2684" i="2"/>
  <c r="L2684" i="2" s="1"/>
  <c r="L2683" i="2"/>
  <c r="K2683" i="2"/>
  <c r="L2682" i="2"/>
  <c r="K2682" i="2"/>
  <c r="K2681" i="2"/>
  <c r="L2681" i="2" s="1"/>
  <c r="K2680" i="2"/>
  <c r="L2680" i="2" s="1"/>
  <c r="L2679" i="2"/>
  <c r="K2679" i="2"/>
  <c r="K2678" i="2"/>
  <c r="L2678" i="2" s="1"/>
  <c r="L2677" i="2"/>
  <c r="K2677" i="2"/>
  <c r="L2676" i="2"/>
  <c r="K2676" i="2"/>
  <c r="K2675" i="2"/>
  <c r="L2675" i="2" s="1"/>
  <c r="K2674" i="2"/>
  <c r="L2674" i="2" s="1"/>
  <c r="L2673" i="2"/>
  <c r="K2673" i="2"/>
  <c r="K2672" i="2"/>
  <c r="L2672" i="2" s="1"/>
  <c r="L2671" i="2"/>
  <c r="K2671" i="2"/>
  <c r="L2670" i="2"/>
  <c r="K2670" i="2"/>
  <c r="K2669" i="2"/>
  <c r="L2669" i="2" s="1"/>
  <c r="K2668" i="2"/>
  <c r="L2668" i="2" s="1"/>
  <c r="L2667" i="2"/>
  <c r="K2667" i="2"/>
  <c r="L2666" i="2"/>
  <c r="K2666" i="2"/>
  <c r="L2665" i="2"/>
  <c r="K2665" i="2"/>
  <c r="L2664" i="2"/>
  <c r="K2664" i="2"/>
  <c r="K2663" i="2"/>
  <c r="L2663" i="2" s="1"/>
  <c r="K2662" i="2"/>
  <c r="L2662" i="2" s="1"/>
  <c r="L2661" i="2"/>
  <c r="K2661" i="2"/>
  <c r="K2660" i="2"/>
  <c r="L2660" i="2" s="1"/>
  <c r="L2659" i="2"/>
  <c r="K2659" i="2"/>
  <c r="L2658" i="2"/>
  <c r="K2658" i="2"/>
  <c r="K2657" i="2"/>
  <c r="L2657" i="2" s="1"/>
  <c r="K2656" i="2"/>
  <c r="L2656" i="2" s="1"/>
  <c r="L2655" i="2"/>
  <c r="K2655" i="2"/>
  <c r="L2654" i="2"/>
  <c r="K2654" i="2"/>
  <c r="L2653" i="2"/>
  <c r="K2653" i="2"/>
  <c r="L2652" i="2"/>
  <c r="K2652" i="2"/>
  <c r="K2651" i="2"/>
  <c r="L2651" i="2" s="1"/>
  <c r="K2650" i="2"/>
  <c r="L2650" i="2" s="1"/>
  <c r="L2649" i="2"/>
  <c r="K2649" i="2"/>
  <c r="K2648" i="2"/>
  <c r="L2648" i="2" s="1"/>
  <c r="L2647" i="2"/>
  <c r="K2647" i="2"/>
  <c r="L2646" i="2"/>
  <c r="K2646" i="2"/>
  <c r="K2645" i="2"/>
  <c r="L2645" i="2" s="1"/>
  <c r="K2644" i="2"/>
  <c r="L2644" i="2" s="1"/>
  <c r="L2643" i="2"/>
  <c r="K2643" i="2"/>
  <c r="K2642" i="2"/>
  <c r="L2642" i="2" s="1"/>
  <c r="L2641" i="2"/>
  <c r="K2641" i="2"/>
  <c r="L2640" i="2"/>
  <c r="K2640" i="2"/>
  <c r="K2639" i="2"/>
  <c r="L2639" i="2" s="1"/>
  <c r="K2638" i="2"/>
  <c r="L2638" i="2" s="1"/>
  <c r="L2637" i="2"/>
  <c r="K2637" i="2"/>
  <c r="K2636" i="2"/>
  <c r="L2636" i="2" s="1"/>
  <c r="L2635" i="2"/>
  <c r="K2635" i="2"/>
  <c r="K2634" i="2"/>
  <c r="L2634" i="2" s="1"/>
  <c r="K2633" i="2"/>
  <c r="L2633" i="2" s="1"/>
  <c r="K2632" i="2"/>
  <c r="L2632" i="2" s="1"/>
  <c r="L2631" i="2"/>
  <c r="K2631" i="2"/>
  <c r="K2630" i="2"/>
  <c r="L2630" i="2" s="1"/>
  <c r="L2629" i="2"/>
  <c r="K2629" i="2"/>
  <c r="K2628" i="2"/>
  <c r="L2628" i="2" s="1"/>
  <c r="K2627" i="2"/>
  <c r="L2627" i="2" s="1"/>
  <c r="K2626" i="2"/>
  <c r="L2626" i="2" s="1"/>
  <c r="L2625" i="2"/>
  <c r="K2625" i="2"/>
  <c r="L2624" i="2"/>
  <c r="K2624" i="2"/>
  <c r="L2623" i="2"/>
  <c r="K2623" i="2"/>
  <c r="K2622" i="2"/>
  <c r="L2622" i="2" s="1"/>
  <c r="K2621" i="2"/>
  <c r="L2621" i="2" s="1"/>
  <c r="K2620" i="2"/>
  <c r="L2620" i="2" s="1"/>
  <c r="K2619" i="2"/>
  <c r="L2619" i="2" s="1"/>
  <c r="L2618" i="2"/>
  <c r="K2618" i="2"/>
  <c r="L2617" i="2"/>
  <c r="K2617" i="2"/>
  <c r="K2616" i="2"/>
  <c r="L2616" i="2" s="1"/>
  <c r="K2615" i="2"/>
  <c r="L2615" i="2" s="1"/>
  <c r="K2614" i="2"/>
  <c r="L2614" i="2" s="1"/>
  <c r="L2613" i="2"/>
  <c r="K2613" i="2"/>
  <c r="K2612" i="2"/>
  <c r="L2612" i="2" s="1"/>
  <c r="L2611" i="2"/>
  <c r="K2611" i="2"/>
  <c r="K2610" i="2"/>
  <c r="L2610" i="2" s="1"/>
  <c r="K2609" i="2"/>
  <c r="L2609" i="2" s="1"/>
  <c r="K2608" i="2"/>
  <c r="L2608" i="2" s="1"/>
  <c r="K2607" i="2"/>
  <c r="L2607" i="2" s="1"/>
  <c r="K2606" i="2"/>
  <c r="L2606" i="2" s="1"/>
  <c r="L2605" i="2"/>
  <c r="K2605" i="2"/>
  <c r="K2604" i="2"/>
  <c r="L2604" i="2" s="1"/>
  <c r="K2603" i="2"/>
  <c r="L2603" i="2" s="1"/>
  <c r="K2602" i="2"/>
  <c r="L2602" i="2" s="1"/>
  <c r="K2601" i="2"/>
  <c r="L2601" i="2" s="1"/>
  <c r="L2600" i="2"/>
  <c r="K2600" i="2"/>
  <c r="L2599" i="2"/>
  <c r="K2599" i="2"/>
  <c r="K2598" i="2"/>
  <c r="L2598" i="2" s="1"/>
  <c r="K2597" i="2"/>
  <c r="L2597" i="2" s="1"/>
  <c r="K2596" i="2"/>
  <c r="L2596" i="2" s="1"/>
  <c r="K2595" i="2"/>
  <c r="L2595" i="2" s="1"/>
  <c r="L2594" i="2"/>
  <c r="K2594" i="2"/>
  <c r="L2593" i="2"/>
  <c r="K2593" i="2"/>
  <c r="K2592" i="2"/>
  <c r="L2592" i="2" s="1"/>
  <c r="K2591" i="2"/>
  <c r="L2591" i="2" s="1"/>
  <c r="K2590" i="2"/>
  <c r="L2590" i="2" s="1"/>
  <c r="L2589" i="2"/>
  <c r="K2589" i="2"/>
  <c r="K2588" i="2"/>
  <c r="L2588" i="2" s="1"/>
  <c r="L2587" i="2"/>
  <c r="K2587" i="2"/>
  <c r="K2586" i="2"/>
  <c r="L2586" i="2" s="1"/>
  <c r="K2585" i="2"/>
  <c r="L2585" i="2" s="1"/>
  <c r="K2584" i="2"/>
  <c r="L2584" i="2" s="1"/>
  <c r="K2583" i="2"/>
  <c r="L2583" i="2" s="1"/>
  <c r="K2582" i="2"/>
  <c r="L2582" i="2" s="1"/>
  <c r="L2581" i="2"/>
  <c r="K2581" i="2"/>
  <c r="K2580" i="2"/>
  <c r="L2580" i="2" s="1"/>
  <c r="K2579" i="2"/>
  <c r="L2579" i="2" s="1"/>
  <c r="K2578" i="2"/>
  <c r="L2578" i="2" s="1"/>
  <c r="K2577" i="2"/>
  <c r="L2577" i="2" s="1"/>
  <c r="L2576" i="2"/>
  <c r="K2576" i="2"/>
  <c r="L2575" i="2"/>
  <c r="K2575" i="2"/>
  <c r="L2574" i="2"/>
  <c r="K2574" i="2"/>
  <c r="K2573" i="2"/>
  <c r="L2573" i="2" s="1"/>
  <c r="K2572" i="2"/>
  <c r="L2572" i="2" s="1"/>
  <c r="K2571" i="2"/>
  <c r="L2571" i="2" s="1"/>
  <c r="K2570" i="2"/>
  <c r="L2570" i="2" s="1"/>
  <c r="L2569" i="2"/>
  <c r="K2569" i="2"/>
  <c r="L2568" i="2"/>
  <c r="K2568" i="2"/>
  <c r="K2567" i="2"/>
  <c r="L2567" i="2" s="1"/>
  <c r="K2566" i="2"/>
  <c r="L2566" i="2" s="1"/>
  <c r="K2565" i="2"/>
  <c r="L2565" i="2" s="1"/>
  <c r="K2564" i="2"/>
  <c r="L2564" i="2" s="1"/>
  <c r="L2563" i="2"/>
  <c r="K2563" i="2"/>
  <c r="L2562" i="2"/>
  <c r="K2562" i="2"/>
  <c r="K2561" i="2"/>
  <c r="L2561" i="2" s="1"/>
  <c r="K2560" i="2"/>
  <c r="L2560" i="2" s="1"/>
  <c r="L2559" i="2"/>
  <c r="K2559" i="2"/>
  <c r="K2558" i="2"/>
  <c r="L2558" i="2" s="1"/>
  <c r="L2557" i="2"/>
  <c r="K2557" i="2"/>
  <c r="L2556" i="2"/>
  <c r="K2556" i="2"/>
  <c r="K2555" i="2"/>
  <c r="L2555" i="2" s="1"/>
  <c r="K2554" i="2"/>
  <c r="L2554" i="2" s="1"/>
  <c r="K2553" i="2"/>
  <c r="L2553" i="2" s="1"/>
  <c r="L2552" i="2"/>
  <c r="K2552" i="2"/>
  <c r="L2551" i="2"/>
  <c r="K2551" i="2"/>
  <c r="K2550" i="2"/>
  <c r="L2550" i="2" s="1"/>
  <c r="K2549" i="2"/>
  <c r="L2549" i="2" s="1"/>
  <c r="K2548" i="2"/>
  <c r="L2548" i="2" s="1"/>
  <c r="K2547" i="2"/>
  <c r="L2547" i="2" s="1"/>
  <c r="K2546" i="2"/>
  <c r="L2546" i="2" s="1"/>
  <c r="L2545" i="2"/>
  <c r="K2545" i="2"/>
  <c r="K2544" i="2"/>
  <c r="L2544" i="2" s="1"/>
  <c r="K2543" i="2"/>
  <c r="L2543" i="2" s="1"/>
  <c r="K2542" i="2"/>
  <c r="L2542" i="2" s="1"/>
  <c r="L2541" i="2"/>
  <c r="K2541" i="2"/>
  <c r="L2540" i="2"/>
  <c r="K2540" i="2"/>
  <c r="L2539" i="2"/>
  <c r="K2539" i="2"/>
  <c r="K2538" i="2"/>
  <c r="L2538" i="2" s="1"/>
  <c r="L2537" i="2"/>
  <c r="K2537" i="2"/>
  <c r="K2536" i="2"/>
  <c r="L2536" i="2" s="1"/>
  <c r="K2535" i="2"/>
  <c r="L2535" i="2" s="1"/>
  <c r="L2534" i="2"/>
  <c r="K2534" i="2"/>
  <c r="L2533" i="2"/>
  <c r="K2533" i="2"/>
  <c r="K2532" i="2"/>
  <c r="L2532" i="2" s="1"/>
  <c r="K2531" i="2"/>
  <c r="L2531" i="2" s="1"/>
  <c r="K2530" i="2"/>
  <c r="L2530" i="2" s="1"/>
  <c r="L2529" i="2"/>
  <c r="K2529" i="2"/>
  <c r="K2528" i="2"/>
  <c r="L2528" i="2" s="1"/>
  <c r="L2527" i="2"/>
  <c r="K2527" i="2"/>
  <c r="K2526" i="2"/>
  <c r="L2526" i="2" s="1"/>
  <c r="L2525" i="2"/>
  <c r="K2525" i="2"/>
  <c r="K2524" i="2"/>
  <c r="L2524" i="2" s="1"/>
  <c r="K2523" i="2"/>
  <c r="L2523" i="2" s="1"/>
  <c r="L2522" i="2"/>
  <c r="K2522" i="2"/>
  <c r="L2521" i="2"/>
  <c r="K2521" i="2"/>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L2509" i="2"/>
  <c r="K2509" i="2"/>
  <c r="K2508" i="2"/>
  <c r="L2508" i="2" s="1"/>
  <c r="K2507" i="2"/>
  <c r="L2507" i="2" s="1"/>
  <c r="K2506" i="2"/>
  <c r="L2506" i="2" s="1"/>
  <c r="L2505" i="2"/>
  <c r="K2505" i="2"/>
  <c r="K2504" i="2"/>
  <c r="L2504" i="2" s="1"/>
  <c r="L2503" i="2"/>
  <c r="K2503" i="2"/>
  <c r="K2502" i="2"/>
  <c r="L2502" i="2" s="1"/>
  <c r="L2501" i="2"/>
  <c r="K2501" i="2"/>
  <c r="K2500" i="2"/>
  <c r="L2500" i="2" s="1"/>
  <c r="K2499" i="2"/>
  <c r="L2499" i="2" s="1"/>
  <c r="L2498" i="2"/>
  <c r="K2498" i="2"/>
  <c r="L2497" i="2"/>
  <c r="K2497" i="2"/>
  <c r="K2496" i="2"/>
  <c r="L2496" i="2" s="1"/>
  <c r="K2495" i="2"/>
  <c r="L2495" i="2" s="1"/>
  <c r="K2494" i="2"/>
  <c r="L2494" i="2" s="1"/>
  <c r="L2493" i="2"/>
  <c r="K2493" i="2"/>
  <c r="K2492" i="2"/>
  <c r="L2492" i="2" s="1"/>
  <c r="L2491" i="2"/>
  <c r="K2491" i="2"/>
  <c r="K2490" i="2"/>
  <c r="L2490" i="2" s="1"/>
  <c r="L2489" i="2"/>
  <c r="K2489" i="2"/>
  <c r="K2488" i="2"/>
  <c r="L2488" i="2" s="1"/>
  <c r="K2487" i="2"/>
  <c r="L2487" i="2" s="1"/>
  <c r="L2486" i="2"/>
  <c r="K2486" i="2"/>
  <c r="L2485" i="2"/>
  <c r="K2485" i="2"/>
  <c r="K2484" i="2"/>
  <c r="L2484" i="2" s="1"/>
  <c r="K2483" i="2"/>
  <c r="L2483" i="2" s="1"/>
  <c r="K2482" i="2"/>
  <c r="L2482" i="2" s="1"/>
  <c r="K2481" i="2"/>
  <c r="L2481" i="2" s="1"/>
  <c r="K2480" i="2"/>
  <c r="L2480" i="2" s="1"/>
  <c r="L2479" i="2"/>
  <c r="K2479" i="2"/>
  <c r="K2478" i="2"/>
  <c r="L2478" i="2" s="1"/>
  <c r="K2477" i="2"/>
  <c r="L2477" i="2" s="1"/>
  <c r="K2476" i="2"/>
  <c r="L2476" i="2" s="1"/>
  <c r="L2475" i="2"/>
  <c r="K2475" i="2"/>
  <c r="K2474" i="2"/>
  <c r="L2474" i="2" s="1"/>
  <c r="L2473" i="2"/>
  <c r="K2473" i="2"/>
  <c r="K2472" i="2"/>
  <c r="L2472" i="2" s="1"/>
  <c r="L2471" i="2"/>
  <c r="K2471" i="2"/>
  <c r="L2470" i="2"/>
  <c r="K2470" i="2"/>
  <c r="K2469" i="2"/>
  <c r="L2469" i="2" s="1"/>
  <c r="K2468" i="2"/>
  <c r="L2468" i="2" s="1"/>
  <c r="L2467" i="2"/>
  <c r="K2467" i="2"/>
  <c r="K2466" i="2"/>
  <c r="L2466" i="2" s="1"/>
  <c r="K2465" i="2"/>
  <c r="L2465" i="2" s="1"/>
  <c r="K2464" i="2"/>
  <c r="L2464" i="2" s="1"/>
  <c r="K2463" i="2"/>
  <c r="L2463" i="2" s="1"/>
  <c r="L2462" i="2"/>
  <c r="K2462" i="2"/>
  <c r="L2461" i="2"/>
  <c r="K2461" i="2"/>
  <c r="K2460" i="2"/>
  <c r="L2460" i="2" s="1"/>
  <c r="L2459" i="2"/>
  <c r="K2459" i="2"/>
  <c r="L2458" i="2"/>
  <c r="K2458" i="2"/>
  <c r="L2457" i="2"/>
  <c r="K2457" i="2"/>
  <c r="L2456" i="2"/>
  <c r="K2456" i="2"/>
  <c r="L2455" i="2"/>
  <c r="K2455" i="2"/>
  <c r="K2454" i="2"/>
  <c r="L2454" i="2" s="1"/>
  <c r="L2453" i="2"/>
  <c r="K2453" i="2"/>
  <c r="K2452" i="2"/>
  <c r="L2452" i="2" s="1"/>
  <c r="K2451" i="2"/>
  <c r="L2451" i="2" s="1"/>
  <c r="K2450" i="2"/>
  <c r="L2450" i="2" s="1"/>
  <c r="L2449" i="2"/>
  <c r="K2449" i="2"/>
  <c r="K2448" i="2"/>
  <c r="L2448" i="2" s="1"/>
  <c r="K2447" i="2"/>
  <c r="L2447" i="2" s="1"/>
  <c r="L2446" i="2"/>
  <c r="K2446" i="2"/>
  <c r="L2445" i="2"/>
  <c r="K2445" i="2"/>
  <c r="L2444" i="2"/>
  <c r="K2444" i="2"/>
  <c r="L2443" i="2"/>
  <c r="K2443" i="2"/>
  <c r="K2442" i="2"/>
  <c r="L2442" i="2" s="1"/>
  <c r="K2441" i="2"/>
  <c r="L2441" i="2" s="1"/>
  <c r="L2440" i="2"/>
  <c r="K2440" i="2"/>
  <c r="K2439" i="2"/>
  <c r="L2439" i="2" s="1"/>
  <c r="K2438" i="2"/>
  <c r="L2438" i="2" s="1"/>
  <c r="L2437" i="2"/>
  <c r="K2437" i="2"/>
  <c r="K2436" i="2"/>
  <c r="L2436" i="2" s="1"/>
  <c r="K2435" i="2"/>
  <c r="L2435" i="2" s="1"/>
  <c r="K2434" i="2"/>
  <c r="L2434" i="2" s="1"/>
  <c r="L2433" i="2"/>
  <c r="K2433" i="2"/>
  <c r="L2432" i="2"/>
  <c r="K2432" i="2"/>
  <c r="L2431" i="2"/>
  <c r="K2431" i="2"/>
  <c r="L2430" i="2"/>
  <c r="K2430" i="2"/>
  <c r="K2429" i="2"/>
  <c r="L2429" i="2" s="1"/>
  <c r="K2428" i="2"/>
  <c r="L2428" i="2" s="1"/>
  <c r="L2427" i="2"/>
  <c r="K2427" i="2"/>
  <c r="L2426" i="2"/>
  <c r="K2426" i="2"/>
  <c r="L2425" i="2"/>
  <c r="K2425" i="2"/>
  <c r="L2424" i="2"/>
  <c r="K2424" i="2"/>
  <c r="K2423" i="2"/>
  <c r="L2423" i="2" s="1"/>
  <c r="K2422" i="2"/>
  <c r="L2422" i="2" s="1"/>
  <c r="L2421" i="2"/>
  <c r="K2421" i="2"/>
  <c r="K2420" i="2"/>
  <c r="L2420" i="2" s="1"/>
  <c r="L2419" i="2"/>
  <c r="K2419" i="2"/>
  <c r="L2418" i="2"/>
  <c r="K2418" i="2"/>
  <c r="K2417" i="2"/>
  <c r="L2417" i="2" s="1"/>
  <c r="K2416" i="2"/>
  <c r="L2416" i="2" s="1"/>
  <c r="L2415" i="2"/>
  <c r="K2415" i="2"/>
  <c r="K2414" i="2"/>
  <c r="L2414" i="2" s="1"/>
  <c r="L2413" i="2"/>
  <c r="K2413" i="2"/>
  <c r="L2412" i="2"/>
  <c r="K2412" i="2"/>
  <c r="K2411" i="2"/>
  <c r="L2411" i="2" s="1"/>
  <c r="K2410" i="2"/>
  <c r="L2410" i="2" s="1"/>
  <c r="L2409" i="2"/>
  <c r="K2409" i="2"/>
  <c r="K2408" i="2"/>
  <c r="L2408" i="2" s="1"/>
  <c r="L2407" i="2"/>
  <c r="K2407" i="2"/>
  <c r="L2406" i="2"/>
  <c r="K2406" i="2"/>
  <c r="K2405" i="2"/>
  <c r="L2405" i="2" s="1"/>
  <c r="K2404" i="2"/>
  <c r="L2404" i="2" s="1"/>
  <c r="L2403" i="2"/>
  <c r="K2403" i="2"/>
  <c r="K2402" i="2"/>
  <c r="L2402" i="2" s="1"/>
  <c r="L2401" i="2"/>
  <c r="K2401" i="2"/>
  <c r="L2400" i="2"/>
  <c r="K2400" i="2"/>
  <c r="K2399" i="2"/>
  <c r="L2399" i="2" s="1"/>
  <c r="K2398" i="2"/>
  <c r="L2398" i="2" s="1"/>
  <c r="L2397" i="2"/>
  <c r="K2397" i="2"/>
  <c r="K2396" i="2"/>
  <c r="L2396" i="2" s="1"/>
  <c r="L2395" i="2"/>
  <c r="K2395" i="2"/>
  <c r="L2394" i="2"/>
  <c r="K2394" i="2"/>
  <c r="K2393" i="2"/>
  <c r="L2393" i="2" s="1"/>
  <c r="K2392" i="2"/>
  <c r="L2392" i="2" s="1"/>
  <c r="L2391" i="2"/>
  <c r="K2391" i="2"/>
  <c r="K2390" i="2"/>
  <c r="L2390" i="2" s="1"/>
  <c r="L2389" i="2"/>
  <c r="K2389" i="2"/>
  <c r="L2388" i="2"/>
  <c r="K2388" i="2"/>
  <c r="K2387" i="2"/>
  <c r="L2387" i="2" s="1"/>
  <c r="K2386" i="2"/>
  <c r="L2386" i="2" s="1"/>
  <c r="L2385" i="2"/>
  <c r="K2385" i="2"/>
  <c r="K2384" i="2"/>
  <c r="L2384" i="2" s="1"/>
  <c r="L2383" i="2"/>
  <c r="K2383" i="2"/>
  <c r="L2382" i="2"/>
  <c r="K2382" i="2"/>
  <c r="K2381" i="2"/>
  <c r="L2381" i="2" s="1"/>
  <c r="K2380" i="2"/>
  <c r="L2380" i="2" s="1"/>
  <c r="L2379" i="2"/>
  <c r="K2379" i="2"/>
  <c r="K2378" i="2"/>
  <c r="L2378" i="2" s="1"/>
  <c r="L2377" i="2"/>
  <c r="K2377" i="2"/>
  <c r="L2376" i="2"/>
  <c r="K2376" i="2"/>
  <c r="K2375" i="2"/>
  <c r="L2375" i="2" s="1"/>
  <c r="K2374" i="2"/>
  <c r="L2374" i="2" s="1"/>
  <c r="L2373" i="2"/>
  <c r="K2373" i="2"/>
  <c r="K2372" i="2"/>
  <c r="L2372" i="2" s="1"/>
  <c r="L2371" i="2"/>
  <c r="K2371" i="2"/>
  <c r="L2370" i="2"/>
  <c r="K2370" i="2"/>
  <c r="K2369" i="2"/>
  <c r="L2369" i="2" s="1"/>
  <c r="K2368" i="2"/>
  <c r="L2368" i="2" s="1"/>
  <c r="L2367" i="2"/>
  <c r="K2367" i="2"/>
  <c r="K2366" i="2"/>
  <c r="L2366" i="2" s="1"/>
  <c r="L2365" i="2"/>
  <c r="K2365" i="2"/>
  <c r="L2364" i="2"/>
  <c r="K2364" i="2"/>
  <c r="K2363" i="2"/>
  <c r="L2363" i="2" s="1"/>
  <c r="K2362" i="2"/>
  <c r="L2362" i="2" s="1"/>
  <c r="L2361" i="2"/>
  <c r="K2361" i="2"/>
  <c r="K2360" i="2"/>
  <c r="L2360" i="2" s="1"/>
  <c r="L2359" i="2"/>
  <c r="K2359" i="2"/>
  <c r="L2358" i="2"/>
  <c r="K2358" i="2"/>
  <c r="K2357" i="2"/>
  <c r="L2357" i="2" s="1"/>
  <c r="K2356" i="2"/>
  <c r="L2356" i="2" s="1"/>
  <c r="L2355" i="2"/>
  <c r="K2355" i="2"/>
  <c r="K2354" i="2"/>
  <c r="L2354" i="2" s="1"/>
  <c r="L2353" i="2"/>
  <c r="K2353" i="2"/>
  <c r="L2352" i="2"/>
  <c r="K2352" i="2"/>
  <c r="K2351" i="2"/>
  <c r="L2351" i="2" s="1"/>
  <c r="K2350" i="2"/>
  <c r="L2350" i="2" s="1"/>
  <c r="L2349" i="2"/>
  <c r="K2349" i="2"/>
  <c r="K2348" i="2"/>
  <c r="L2348" i="2" s="1"/>
  <c r="L2347" i="2"/>
  <c r="K2347" i="2"/>
  <c r="L2346" i="2"/>
  <c r="K2346" i="2"/>
  <c r="K2345" i="2"/>
  <c r="L2345" i="2" s="1"/>
  <c r="K2344" i="2"/>
  <c r="L2344" i="2" s="1"/>
  <c r="L2343" i="2"/>
  <c r="K2343" i="2"/>
  <c r="K2342" i="2"/>
  <c r="L2342" i="2" s="1"/>
  <c r="L2341" i="2"/>
  <c r="K2341" i="2"/>
  <c r="L2340" i="2"/>
  <c r="K2340" i="2"/>
  <c r="K2339" i="2"/>
  <c r="L2339" i="2" s="1"/>
  <c r="K2338" i="2"/>
  <c r="L2338" i="2" s="1"/>
  <c r="L2337" i="2"/>
  <c r="K2337" i="2"/>
  <c r="K2336" i="2"/>
  <c r="L2336" i="2" s="1"/>
  <c r="L2335" i="2"/>
  <c r="K2335" i="2"/>
  <c r="L2334" i="2"/>
  <c r="K2334" i="2"/>
  <c r="K2333" i="2"/>
  <c r="L2333" i="2" s="1"/>
  <c r="K2332" i="2"/>
  <c r="L2332" i="2" s="1"/>
  <c r="L2331" i="2"/>
  <c r="K2331" i="2"/>
  <c r="K2330" i="2"/>
  <c r="L2330" i="2" s="1"/>
  <c r="L2329" i="2"/>
  <c r="K2329" i="2"/>
  <c r="L2328" i="2"/>
  <c r="K2328" i="2"/>
  <c r="K2327" i="2"/>
  <c r="L2327" i="2" s="1"/>
  <c r="K2326" i="2"/>
  <c r="L2326" i="2" s="1"/>
  <c r="L2325" i="2"/>
  <c r="K2325" i="2"/>
  <c r="K2324" i="2"/>
  <c r="L2324" i="2" s="1"/>
  <c r="L2323" i="2"/>
  <c r="K2323" i="2"/>
  <c r="L2322" i="2"/>
  <c r="K2322" i="2"/>
  <c r="K2321" i="2"/>
  <c r="L2321" i="2" s="1"/>
  <c r="K2320" i="2"/>
  <c r="L2320" i="2" s="1"/>
  <c r="L2319" i="2"/>
  <c r="K2319" i="2"/>
  <c r="K2318" i="2"/>
  <c r="L2318" i="2" s="1"/>
  <c r="L2317" i="2"/>
  <c r="K2317" i="2"/>
  <c r="L2316" i="2"/>
  <c r="K2316" i="2"/>
  <c r="K2315" i="2"/>
  <c r="L2315" i="2" s="1"/>
  <c r="K2314" i="2"/>
  <c r="L2314" i="2" s="1"/>
  <c r="L2313" i="2"/>
  <c r="K2313" i="2"/>
  <c r="K2312" i="2"/>
  <c r="L2312" i="2" s="1"/>
  <c r="L2311" i="2"/>
  <c r="K2311" i="2"/>
  <c r="L2310" i="2"/>
  <c r="K2310" i="2"/>
  <c r="K2309" i="2"/>
  <c r="L2309" i="2" s="1"/>
  <c r="K2308" i="2"/>
  <c r="L2308" i="2" s="1"/>
  <c r="L2307" i="2"/>
  <c r="K2307" i="2"/>
  <c r="K2306" i="2"/>
  <c r="L2306" i="2" s="1"/>
  <c r="L2305" i="2"/>
  <c r="K2305" i="2"/>
  <c r="K2304" i="2"/>
  <c r="L2304" i="2" s="1"/>
  <c r="L2303" i="2"/>
  <c r="K2303" i="2"/>
  <c r="K2302" i="2"/>
  <c r="L2302" i="2" s="1"/>
  <c r="L2301" i="2"/>
  <c r="K2301" i="2"/>
  <c r="K2300" i="2"/>
  <c r="L2300" i="2" s="1"/>
  <c r="L2299" i="2"/>
  <c r="K2299" i="2"/>
  <c r="K2298" i="2"/>
  <c r="L2298" i="2" s="1"/>
  <c r="L2297" i="2"/>
  <c r="K2297" i="2"/>
  <c r="K2296" i="2"/>
  <c r="L2296" i="2" s="1"/>
  <c r="K2295" i="2"/>
  <c r="L2295" i="2" s="1"/>
  <c r="L2294" i="2"/>
  <c r="K2294" i="2"/>
  <c r="L2293" i="2"/>
  <c r="K2293" i="2"/>
  <c r="K2292" i="2"/>
  <c r="L2292" i="2" s="1"/>
  <c r="K2291" i="2"/>
  <c r="L2291" i="2" s="1"/>
  <c r="L2290" i="2"/>
  <c r="K2290" i="2"/>
  <c r="K2289" i="2"/>
  <c r="L2289" i="2" s="1"/>
  <c r="L2288" i="2"/>
  <c r="K2288" i="2"/>
  <c r="L2287" i="2"/>
  <c r="K2287" i="2"/>
  <c r="K2286" i="2"/>
  <c r="L2286" i="2" s="1"/>
  <c r="L2285" i="2"/>
  <c r="K2285" i="2"/>
  <c r="K2284" i="2"/>
  <c r="L2284" i="2" s="1"/>
  <c r="K2283" i="2"/>
  <c r="L2283" i="2" s="1"/>
  <c r="K2282" i="2"/>
  <c r="L2282" i="2" s="1"/>
  <c r="L2281" i="2"/>
  <c r="K2281" i="2"/>
  <c r="K2280" i="2"/>
  <c r="L2280" i="2" s="1"/>
  <c r="K2279" i="2"/>
  <c r="L2279" i="2" s="1"/>
  <c r="K2278" i="2"/>
  <c r="L2278" i="2" s="1"/>
  <c r="L2277" i="2"/>
  <c r="K2277" i="2"/>
  <c r="K2276" i="2"/>
  <c r="L2276" i="2" s="1"/>
  <c r="L2275" i="2"/>
  <c r="K2275" i="2"/>
  <c r="K2274" i="2"/>
  <c r="L2274" i="2" s="1"/>
  <c r="K2273" i="2"/>
  <c r="L2273" i="2" s="1"/>
  <c r="L2272" i="2"/>
  <c r="K2272" i="2"/>
  <c r="L2271" i="2"/>
  <c r="K2271" i="2"/>
  <c r="K2270" i="2"/>
  <c r="L2270" i="2" s="1"/>
  <c r="L2269" i="2"/>
  <c r="K2269" i="2"/>
  <c r="K2268" i="2"/>
  <c r="L2268" i="2" s="1"/>
  <c r="K2267" i="2"/>
  <c r="L2267" i="2" s="1"/>
  <c r="K2266" i="2"/>
  <c r="L2266" i="2" s="1"/>
  <c r="K2265" i="2"/>
  <c r="L2265" i="2" s="1"/>
  <c r="L2264" i="2"/>
  <c r="K2264" i="2"/>
  <c r="L2263" i="2"/>
  <c r="K2263" i="2"/>
  <c r="K2262" i="2"/>
  <c r="L2262" i="2" s="1"/>
  <c r="L2261" i="2"/>
  <c r="K2261" i="2"/>
  <c r="K2260" i="2"/>
  <c r="L2260" i="2" s="1"/>
  <c r="L2259" i="2"/>
  <c r="K2259" i="2"/>
  <c r="L2258" i="2"/>
  <c r="K2258" i="2"/>
  <c r="L2257" i="2"/>
  <c r="K2257" i="2"/>
  <c r="K2256" i="2"/>
  <c r="L2256" i="2" s="1"/>
  <c r="L2255" i="2"/>
  <c r="K2255" i="2"/>
  <c r="K2254" i="2"/>
  <c r="L2254" i="2" s="1"/>
  <c r="K2253" i="2"/>
  <c r="L2253" i="2" s="1"/>
  <c r="K2252" i="2"/>
  <c r="L2252" i="2" s="1"/>
  <c r="L2251" i="2"/>
  <c r="K2251" i="2"/>
  <c r="K2250" i="2"/>
  <c r="L2250" i="2" s="1"/>
  <c r="K2249" i="2"/>
  <c r="L2249" i="2" s="1"/>
  <c r="L2248" i="2"/>
  <c r="K2248" i="2"/>
  <c r="K2247" i="2"/>
  <c r="L2247" i="2" s="1"/>
  <c r="L2246" i="2"/>
  <c r="K2246" i="2"/>
  <c r="L2245" i="2"/>
  <c r="K2245" i="2"/>
  <c r="K2244" i="2"/>
  <c r="L2244" i="2" s="1"/>
  <c r="K2243" i="2"/>
  <c r="L2243" i="2" s="1"/>
  <c r="L2242" i="2"/>
  <c r="K2242" i="2"/>
  <c r="K2241" i="2"/>
  <c r="L2241" i="2" s="1"/>
  <c r="K2240" i="2"/>
  <c r="L2240" i="2" s="1"/>
  <c r="L2239" i="2"/>
  <c r="K2239" i="2"/>
  <c r="K2238" i="2"/>
  <c r="L2238" i="2" s="1"/>
  <c r="K2237" i="2"/>
  <c r="L2237" i="2" s="1"/>
  <c r="K2236" i="2"/>
  <c r="L2236" i="2" s="1"/>
  <c r="L2235" i="2"/>
  <c r="K2235" i="2"/>
  <c r="K2234" i="2"/>
  <c r="L2234" i="2" s="1"/>
  <c r="L2233" i="2"/>
  <c r="K2233" i="2"/>
  <c r="K2232" i="2"/>
  <c r="L2232" i="2" s="1"/>
  <c r="L2231" i="2"/>
  <c r="K2231" i="2"/>
  <c r="K2230" i="2"/>
  <c r="L2230" i="2" s="1"/>
  <c r="L2229" i="2"/>
  <c r="K2229" i="2"/>
  <c r="K2228" i="2"/>
  <c r="L2228" i="2" s="1"/>
  <c r="K2227" i="2"/>
  <c r="L2227" i="2" s="1"/>
  <c r="K2226" i="2"/>
  <c r="L2226" i="2" s="1"/>
  <c r="L2225" i="2"/>
  <c r="K2225" i="2"/>
  <c r="K2224" i="2"/>
  <c r="L2224" i="2" s="1"/>
  <c r="L2223" i="2"/>
  <c r="K2223" i="2"/>
  <c r="K2222" i="2"/>
  <c r="L2222" i="2" s="1"/>
  <c r="K2221" i="2"/>
  <c r="L2221" i="2" s="1"/>
  <c r="K2220" i="2"/>
  <c r="L2220" i="2" s="1"/>
  <c r="L2219" i="2"/>
  <c r="K2219" i="2"/>
  <c r="K2218" i="2"/>
  <c r="L2218" i="2" s="1"/>
  <c r="L2217" i="2"/>
  <c r="K2217" i="2"/>
  <c r="K2216" i="2"/>
  <c r="L2216" i="2" s="1"/>
  <c r="K2215" i="2"/>
  <c r="L2215" i="2" s="1"/>
  <c r="K2214" i="2"/>
  <c r="L2214" i="2" s="1"/>
  <c r="L2213" i="2"/>
  <c r="K2213" i="2"/>
  <c r="K2212" i="2"/>
  <c r="L2212" i="2" s="1"/>
  <c r="L2211" i="2"/>
  <c r="K2211" i="2"/>
  <c r="K2210" i="2"/>
  <c r="L2210" i="2" s="1"/>
  <c r="K2209" i="2"/>
  <c r="L2209" i="2" s="1"/>
  <c r="K2208" i="2"/>
  <c r="L2208" i="2" s="1"/>
  <c r="L2207" i="2"/>
  <c r="K2207" i="2"/>
  <c r="K2206" i="2"/>
  <c r="L2206" i="2" s="1"/>
  <c r="L2205" i="2"/>
  <c r="K2205" i="2"/>
  <c r="K2204" i="2"/>
  <c r="L2204" i="2" s="1"/>
  <c r="K2203" i="2"/>
  <c r="L2203" i="2" s="1"/>
  <c r="K2202" i="2"/>
  <c r="L2202" i="2" s="1"/>
  <c r="L2201" i="2"/>
  <c r="K2201" i="2"/>
  <c r="K2200" i="2"/>
  <c r="L2200" i="2" s="1"/>
  <c r="L2199" i="2"/>
  <c r="K2199" i="2"/>
  <c r="K2198" i="2"/>
  <c r="L2198" i="2" s="1"/>
  <c r="K2197" i="2"/>
  <c r="L2197" i="2" s="1"/>
  <c r="K2196" i="2"/>
  <c r="L2196" i="2" s="1"/>
  <c r="L2195" i="2"/>
  <c r="K2195" i="2"/>
  <c r="K2194" i="2"/>
  <c r="L2194" i="2" s="1"/>
  <c r="L2193" i="2"/>
  <c r="K2193" i="2"/>
  <c r="K2192" i="2"/>
  <c r="L2192" i="2" s="1"/>
  <c r="K2191" i="2"/>
  <c r="L2191" i="2" s="1"/>
  <c r="K2190" i="2"/>
  <c r="L2190" i="2" s="1"/>
  <c r="L2189" i="2"/>
  <c r="K2189" i="2"/>
  <c r="K2188" i="2"/>
  <c r="L2188" i="2" s="1"/>
  <c r="L2187" i="2"/>
  <c r="K2187" i="2"/>
  <c r="K2186" i="2"/>
  <c r="L2186" i="2" s="1"/>
  <c r="K2185" i="2"/>
  <c r="L2185" i="2" s="1"/>
  <c r="K2184" i="2"/>
  <c r="L2184" i="2" s="1"/>
  <c r="L2183" i="2"/>
  <c r="K2183" i="2"/>
  <c r="K2182" i="2"/>
  <c r="L2182" i="2" s="1"/>
  <c r="L2181" i="2"/>
  <c r="K2181" i="2"/>
  <c r="K2180" i="2"/>
  <c r="L2180" i="2" s="1"/>
  <c r="K2179" i="2"/>
  <c r="L2179" i="2" s="1"/>
  <c r="K2178" i="2"/>
  <c r="L2178" i="2" s="1"/>
  <c r="L2177" i="2"/>
  <c r="K2177" i="2"/>
  <c r="K2176" i="2"/>
  <c r="L2176" i="2" s="1"/>
  <c r="L2175" i="2"/>
  <c r="K2175" i="2"/>
  <c r="K2174" i="2"/>
  <c r="L2174" i="2" s="1"/>
  <c r="K2173" i="2"/>
  <c r="L2173" i="2" s="1"/>
  <c r="K2172" i="2"/>
  <c r="L2172" i="2" s="1"/>
  <c r="L2171" i="2"/>
  <c r="K2171" i="2"/>
  <c r="K2170" i="2"/>
  <c r="L2170" i="2" s="1"/>
  <c r="L2169" i="2"/>
  <c r="K2169" i="2"/>
  <c r="K2168" i="2"/>
  <c r="L2168" i="2" s="1"/>
  <c r="K2167" i="2"/>
  <c r="L2167" i="2" s="1"/>
  <c r="K2166" i="2"/>
  <c r="L2166" i="2" s="1"/>
  <c r="L2165" i="2"/>
  <c r="K2165" i="2"/>
  <c r="K2164" i="2"/>
  <c r="L2164" i="2" s="1"/>
  <c r="L2163" i="2"/>
  <c r="K2163" i="2"/>
  <c r="K2162" i="2"/>
  <c r="L2162" i="2" s="1"/>
  <c r="K2161" i="2"/>
  <c r="L2161" i="2" s="1"/>
  <c r="K2160" i="2"/>
  <c r="L2160" i="2" s="1"/>
  <c r="L2159" i="2"/>
  <c r="K2159" i="2"/>
  <c r="K2158" i="2"/>
  <c r="L2158" i="2" s="1"/>
  <c r="L2157" i="2"/>
  <c r="K2157" i="2"/>
  <c r="K2156" i="2"/>
  <c r="L2156" i="2" s="1"/>
  <c r="K2155" i="2"/>
  <c r="L2155" i="2" s="1"/>
  <c r="K2154" i="2"/>
  <c r="L2154" i="2" s="1"/>
  <c r="L2153" i="2"/>
  <c r="K2153" i="2"/>
  <c r="K2152" i="2"/>
  <c r="L2152" i="2" s="1"/>
  <c r="L2151" i="2"/>
  <c r="K2151" i="2"/>
  <c r="K2150" i="2"/>
  <c r="L2150" i="2" s="1"/>
  <c r="K2149" i="2"/>
  <c r="L2149" i="2" s="1"/>
  <c r="K2148" i="2"/>
  <c r="L2148" i="2" s="1"/>
  <c r="L2147" i="2"/>
  <c r="K2147" i="2"/>
  <c r="K2146" i="2"/>
  <c r="L2146" i="2" s="1"/>
  <c r="L2145" i="2"/>
  <c r="K2145" i="2"/>
  <c r="K2144" i="2"/>
  <c r="L2144" i="2" s="1"/>
  <c r="K2143" i="2"/>
  <c r="L2143" i="2" s="1"/>
  <c r="K2142" i="2"/>
  <c r="L2142" i="2" s="1"/>
  <c r="L2141" i="2"/>
  <c r="K2141" i="2"/>
  <c r="K2140" i="2"/>
  <c r="L2140" i="2" s="1"/>
  <c r="L2139" i="2"/>
  <c r="K2139" i="2"/>
  <c r="K2138" i="2"/>
  <c r="L2138" i="2" s="1"/>
  <c r="K2137" i="2"/>
  <c r="L2137" i="2" s="1"/>
  <c r="K2136" i="2"/>
  <c r="L2136" i="2" s="1"/>
  <c r="L2135" i="2"/>
  <c r="K2135" i="2"/>
  <c r="K2134" i="2"/>
  <c r="L2134" i="2" s="1"/>
  <c r="L2133" i="2"/>
  <c r="K2133" i="2"/>
  <c r="K2132" i="2"/>
  <c r="L2132" i="2" s="1"/>
  <c r="K2131" i="2"/>
  <c r="L2131" i="2" s="1"/>
  <c r="K2130" i="2"/>
  <c r="L2130" i="2" s="1"/>
  <c r="L2129" i="2"/>
  <c r="K2129" i="2"/>
  <c r="K2128" i="2"/>
  <c r="L2128" i="2" s="1"/>
  <c r="L2127" i="2"/>
  <c r="K2127" i="2"/>
  <c r="K2126" i="2"/>
  <c r="L2126" i="2" s="1"/>
  <c r="K2125" i="2"/>
  <c r="L2125" i="2" s="1"/>
  <c r="K2124" i="2"/>
  <c r="L2124" i="2" s="1"/>
  <c r="L2123" i="2"/>
  <c r="K2123" i="2"/>
  <c r="K2122" i="2"/>
  <c r="L2122" i="2" s="1"/>
  <c r="L2121" i="2"/>
  <c r="K2121" i="2"/>
  <c r="K2120" i="2"/>
  <c r="L2120" i="2" s="1"/>
  <c r="K2119" i="2"/>
  <c r="L2119" i="2" s="1"/>
  <c r="K2118" i="2"/>
  <c r="L2118" i="2" s="1"/>
  <c r="L2117" i="2"/>
  <c r="K2117" i="2"/>
  <c r="K2116" i="2"/>
  <c r="L2116" i="2" s="1"/>
  <c r="L2115" i="2"/>
  <c r="K2115" i="2"/>
  <c r="K2114" i="2"/>
  <c r="L2114" i="2" s="1"/>
  <c r="K2113" i="2"/>
  <c r="L2113" i="2" s="1"/>
  <c r="K2112" i="2"/>
  <c r="L2112" i="2" s="1"/>
  <c r="L2111" i="2"/>
  <c r="K2111" i="2"/>
  <c r="K2110" i="2"/>
  <c r="L2110" i="2" s="1"/>
  <c r="L2109" i="2"/>
  <c r="K2109" i="2"/>
  <c r="K2108" i="2"/>
  <c r="L2108" i="2" s="1"/>
  <c r="K2107" i="2"/>
  <c r="L2107" i="2" s="1"/>
  <c r="K2106" i="2"/>
  <c r="L2106" i="2" s="1"/>
  <c r="L2105" i="2"/>
  <c r="K2105" i="2"/>
  <c r="K2104" i="2"/>
  <c r="L2104" i="2" s="1"/>
  <c r="L2103" i="2"/>
  <c r="K2103" i="2"/>
  <c r="K2102" i="2"/>
  <c r="L2102" i="2" s="1"/>
  <c r="K2101" i="2"/>
  <c r="L2101" i="2" s="1"/>
  <c r="K2100" i="2"/>
  <c r="L2100" i="2" s="1"/>
  <c r="L2099" i="2"/>
  <c r="K2099" i="2"/>
  <c r="K2098" i="2"/>
  <c r="L2098" i="2" s="1"/>
  <c r="L2097" i="2"/>
  <c r="K2097" i="2"/>
  <c r="K2096" i="2"/>
  <c r="L2096" i="2" s="1"/>
  <c r="K2095" i="2"/>
  <c r="L2095" i="2" s="1"/>
  <c r="K2094" i="2"/>
  <c r="L2094" i="2" s="1"/>
  <c r="L2093" i="2"/>
  <c r="K2093" i="2"/>
  <c r="K2092" i="2"/>
  <c r="L2092" i="2" s="1"/>
  <c r="L2091" i="2"/>
  <c r="K2091" i="2"/>
  <c r="K2090" i="2"/>
  <c r="L2090" i="2" s="1"/>
  <c r="K2089" i="2"/>
  <c r="L2089" i="2" s="1"/>
  <c r="K2088" i="2"/>
  <c r="L2088" i="2" s="1"/>
  <c r="L2087" i="2"/>
  <c r="K2087" i="2"/>
  <c r="K2086" i="2"/>
  <c r="L2086" i="2" s="1"/>
  <c r="L2085" i="2"/>
  <c r="K2085" i="2"/>
  <c r="K2084" i="2"/>
  <c r="L2084" i="2" s="1"/>
  <c r="K2083" i="2"/>
  <c r="L2083" i="2" s="1"/>
  <c r="K2082" i="2"/>
  <c r="L2082" i="2" s="1"/>
  <c r="L2081" i="2"/>
  <c r="K2081" i="2"/>
  <c r="K2080" i="2"/>
  <c r="L2080" i="2" s="1"/>
  <c r="L2079" i="2"/>
  <c r="K2079" i="2"/>
  <c r="K2078" i="2"/>
  <c r="L2078" i="2" s="1"/>
  <c r="K2077" i="2"/>
  <c r="L2077" i="2" s="1"/>
  <c r="K2076" i="2"/>
  <c r="L2076" i="2" s="1"/>
  <c r="L2075" i="2"/>
  <c r="K2075" i="2"/>
  <c r="K2074" i="2"/>
  <c r="L2074" i="2" s="1"/>
  <c r="L2073" i="2"/>
  <c r="K2073" i="2"/>
  <c r="K2072" i="2"/>
  <c r="L2072" i="2" s="1"/>
  <c r="K2071" i="2"/>
  <c r="L2071" i="2" s="1"/>
  <c r="K2070" i="2"/>
  <c r="L2070" i="2" s="1"/>
  <c r="L2069" i="2"/>
  <c r="K2069" i="2"/>
  <c r="K2068" i="2"/>
  <c r="L2068" i="2" s="1"/>
  <c r="L2067" i="2"/>
  <c r="K2067" i="2"/>
  <c r="K2066" i="2"/>
  <c r="L2066" i="2" s="1"/>
  <c r="K2065" i="2"/>
  <c r="L2065" i="2" s="1"/>
  <c r="K2064" i="2"/>
  <c r="L2064" i="2" s="1"/>
  <c r="L2063" i="2"/>
  <c r="K2063" i="2"/>
  <c r="K2062" i="2"/>
  <c r="L2062" i="2" s="1"/>
  <c r="L2061" i="2"/>
  <c r="K2061" i="2"/>
  <c r="K2060" i="2"/>
  <c r="L2060" i="2" s="1"/>
  <c r="K2059" i="2"/>
  <c r="L2059" i="2" s="1"/>
  <c r="K2058" i="2"/>
  <c r="L2058" i="2" s="1"/>
  <c r="L2057" i="2"/>
  <c r="K2057" i="2"/>
  <c r="K2056" i="2"/>
  <c r="L2056" i="2" s="1"/>
  <c r="L2055" i="2"/>
  <c r="K2055" i="2"/>
  <c r="K2054" i="2"/>
  <c r="L2054" i="2" s="1"/>
  <c r="K2053" i="2"/>
  <c r="L2053" i="2" s="1"/>
  <c r="K2052" i="2"/>
  <c r="L2052" i="2" s="1"/>
  <c r="L2051" i="2"/>
  <c r="K2051" i="2"/>
  <c r="K2050" i="2"/>
  <c r="L2050" i="2" s="1"/>
  <c r="L2049" i="2"/>
  <c r="K2049" i="2"/>
  <c r="K2048" i="2"/>
  <c r="L2048" i="2" s="1"/>
  <c r="K2047" i="2"/>
  <c r="L2047" i="2" s="1"/>
  <c r="K2046" i="2"/>
  <c r="L2046" i="2" s="1"/>
  <c r="L2045" i="2"/>
  <c r="K2045" i="2"/>
  <c r="K2044" i="2"/>
  <c r="L2044" i="2" s="1"/>
  <c r="L2043" i="2"/>
  <c r="K2043" i="2"/>
  <c r="K2042" i="2"/>
  <c r="L2042" i="2" s="1"/>
  <c r="K2041" i="2"/>
  <c r="L2041" i="2" s="1"/>
  <c r="K2040" i="2"/>
  <c r="L2040" i="2" s="1"/>
  <c r="L2039" i="2"/>
  <c r="K2039" i="2"/>
  <c r="K2038" i="2"/>
  <c r="L2038" i="2" s="1"/>
  <c r="L2037" i="2"/>
  <c r="K2037" i="2"/>
  <c r="K2036" i="2"/>
  <c r="L2036" i="2" s="1"/>
  <c r="K2035" i="2"/>
  <c r="L2035" i="2" s="1"/>
  <c r="K2034" i="2"/>
  <c r="L2034" i="2" s="1"/>
  <c r="L2033" i="2"/>
  <c r="K2033" i="2"/>
  <c r="K2032" i="2"/>
  <c r="L2032" i="2" s="1"/>
  <c r="L2031" i="2"/>
  <c r="K2031" i="2"/>
  <c r="K2030" i="2"/>
  <c r="L2030" i="2" s="1"/>
  <c r="K2029" i="2"/>
  <c r="L2029" i="2" s="1"/>
  <c r="K2028" i="2"/>
  <c r="L2028" i="2" s="1"/>
  <c r="L2027" i="2"/>
  <c r="K2027" i="2"/>
  <c r="K2026" i="2"/>
  <c r="L2026" i="2" s="1"/>
  <c r="L2025" i="2"/>
  <c r="K2025" i="2"/>
  <c r="K2024" i="2"/>
  <c r="L2024" i="2" s="1"/>
  <c r="K2023" i="2"/>
  <c r="L2023" i="2" s="1"/>
  <c r="K2022" i="2"/>
  <c r="L2022" i="2" s="1"/>
  <c r="L2021" i="2"/>
  <c r="K2021" i="2"/>
  <c r="K2020" i="2"/>
  <c r="L2020" i="2" s="1"/>
  <c r="L2019" i="2"/>
  <c r="K2019" i="2"/>
  <c r="K2018" i="2"/>
  <c r="L2018" i="2" s="1"/>
  <c r="K2017" i="2"/>
  <c r="L2017" i="2" s="1"/>
  <c r="K2016" i="2"/>
  <c r="L2016" i="2" s="1"/>
  <c r="L2015" i="2"/>
  <c r="K2015" i="2"/>
  <c r="K2014" i="2"/>
  <c r="L2014" i="2" s="1"/>
  <c r="L2013" i="2"/>
  <c r="K2013" i="2"/>
  <c r="K2012" i="2"/>
  <c r="L2012" i="2" s="1"/>
  <c r="K2011" i="2"/>
  <c r="L2011" i="2" s="1"/>
  <c r="K2010" i="2"/>
  <c r="L2010" i="2" s="1"/>
  <c r="L2009" i="2"/>
  <c r="K2009" i="2"/>
  <c r="K2008" i="2"/>
  <c r="L2008" i="2" s="1"/>
  <c r="L2007" i="2"/>
  <c r="K2007" i="2"/>
  <c r="K2006" i="2"/>
  <c r="L2006" i="2" s="1"/>
  <c r="K2005" i="2"/>
  <c r="L2005" i="2" s="1"/>
  <c r="K2004" i="2"/>
  <c r="L2004" i="2" s="1"/>
  <c r="L2003" i="2"/>
  <c r="K2003" i="2"/>
  <c r="K2002" i="2"/>
  <c r="L2002" i="2" s="1"/>
  <c r="L2001" i="2"/>
  <c r="K2001" i="2"/>
  <c r="K2000" i="2"/>
  <c r="L2000" i="2" s="1"/>
  <c r="K1999" i="2"/>
  <c r="L1999" i="2" s="1"/>
  <c r="K1998" i="2"/>
  <c r="L1998" i="2" s="1"/>
  <c r="L1997" i="2"/>
  <c r="K1997" i="2"/>
  <c r="K1996" i="2"/>
  <c r="L1996" i="2" s="1"/>
  <c r="L1995" i="2"/>
  <c r="K1995" i="2"/>
  <c r="K1994" i="2"/>
  <c r="L1994" i="2" s="1"/>
  <c r="K1993" i="2"/>
  <c r="L1993" i="2" s="1"/>
  <c r="K1992" i="2"/>
  <c r="L1992" i="2" s="1"/>
  <c r="L1991" i="2"/>
  <c r="K1991" i="2"/>
  <c r="K1990" i="2"/>
  <c r="L1990" i="2" s="1"/>
  <c r="L1989" i="2"/>
  <c r="K1989" i="2"/>
  <c r="K1988" i="2"/>
  <c r="L1988" i="2" s="1"/>
  <c r="K1987" i="2"/>
  <c r="L1987" i="2" s="1"/>
  <c r="K1986" i="2"/>
  <c r="L1986" i="2" s="1"/>
  <c r="L1985" i="2"/>
  <c r="K1985" i="2"/>
  <c r="K1984" i="2"/>
  <c r="L1984" i="2" s="1"/>
  <c r="L1983" i="2"/>
  <c r="K1983" i="2"/>
  <c r="K1982" i="2"/>
  <c r="L1982" i="2" s="1"/>
  <c r="K1981" i="2"/>
  <c r="L1981" i="2" s="1"/>
  <c r="K1980" i="2"/>
  <c r="L1980" i="2" s="1"/>
  <c r="L1979" i="2"/>
  <c r="K1979" i="2"/>
  <c r="K1978" i="2"/>
  <c r="L1978" i="2" s="1"/>
  <c r="L1977" i="2"/>
  <c r="K1977" i="2"/>
  <c r="K1976" i="2"/>
  <c r="L1976" i="2" s="1"/>
  <c r="K1975" i="2"/>
  <c r="L1975" i="2" s="1"/>
  <c r="K1974" i="2"/>
  <c r="L1974" i="2" s="1"/>
  <c r="L1973" i="2"/>
  <c r="K1973" i="2"/>
  <c r="K1972" i="2"/>
  <c r="L1972" i="2" s="1"/>
  <c r="L1971" i="2"/>
  <c r="K1971" i="2"/>
  <c r="K1970" i="2"/>
  <c r="L1970" i="2" s="1"/>
  <c r="K1969" i="2"/>
  <c r="L1969" i="2" s="1"/>
  <c r="K1968" i="2"/>
  <c r="L1968" i="2" s="1"/>
  <c r="L1967" i="2"/>
  <c r="K1967" i="2"/>
  <c r="K1966" i="2"/>
  <c r="L1966" i="2" s="1"/>
  <c r="L1965" i="2"/>
  <c r="K1965" i="2"/>
  <c r="K1964" i="2"/>
  <c r="L1964" i="2" s="1"/>
  <c r="K1963" i="2"/>
  <c r="L1963" i="2" s="1"/>
  <c r="K1962" i="2"/>
  <c r="L1962" i="2" s="1"/>
  <c r="L1961" i="2"/>
  <c r="K1961" i="2"/>
  <c r="K1960" i="2"/>
  <c r="L1960" i="2" s="1"/>
  <c r="L1959" i="2"/>
  <c r="K1959" i="2"/>
  <c r="K1958" i="2"/>
  <c r="L1958" i="2" s="1"/>
  <c r="K1957" i="2"/>
  <c r="L1957" i="2" s="1"/>
  <c r="K1956" i="2"/>
  <c r="L1956" i="2" s="1"/>
  <c r="L1955" i="2"/>
  <c r="K1955" i="2"/>
  <c r="K1954" i="2"/>
  <c r="L1954" i="2" s="1"/>
  <c r="L1953" i="2"/>
  <c r="K1953" i="2"/>
  <c r="K1952" i="2"/>
  <c r="L1952" i="2" s="1"/>
  <c r="K1951" i="2"/>
  <c r="L1951" i="2" s="1"/>
  <c r="K1950" i="2"/>
  <c r="L1950" i="2" s="1"/>
  <c r="L1949" i="2"/>
  <c r="K1949" i="2"/>
  <c r="K1948" i="2"/>
  <c r="L1948" i="2" s="1"/>
  <c r="L1947" i="2"/>
  <c r="K1947" i="2"/>
  <c r="K1946" i="2"/>
  <c r="L1946" i="2" s="1"/>
  <c r="K1945" i="2"/>
  <c r="L1945" i="2" s="1"/>
  <c r="K1944" i="2"/>
  <c r="L1944" i="2" s="1"/>
  <c r="L1943" i="2"/>
  <c r="K1943" i="2"/>
  <c r="K1942" i="2"/>
  <c r="L1942" i="2" s="1"/>
  <c r="L1941" i="2"/>
  <c r="K1941" i="2"/>
  <c r="K1940" i="2"/>
  <c r="L1940" i="2" s="1"/>
  <c r="K1939" i="2"/>
  <c r="L1939" i="2" s="1"/>
  <c r="K1938" i="2"/>
  <c r="L1938" i="2" s="1"/>
  <c r="L1937" i="2"/>
  <c r="K1937" i="2"/>
  <c r="K1936" i="2"/>
  <c r="L1936" i="2" s="1"/>
  <c r="L1935" i="2"/>
  <c r="K1935" i="2"/>
  <c r="K1934" i="2"/>
  <c r="L1934" i="2" s="1"/>
  <c r="K1933" i="2"/>
  <c r="L1933" i="2" s="1"/>
  <c r="K1932" i="2"/>
  <c r="L1932" i="2" s="1"/>
  <c r="L1931" i="2"/>
  <c r="K1931" i="2"/>
  <c r="K1930" i="2"/>
  <c r="L1930" i="2" s="1"/>
  <c r="L1929" i="2"/>
  <c r="K1929" i="2"/>
  <c r="K1928" i="2"/>
  <c r="L1928" i="2" s="1"/>
  <c r="K1927" i="2"/>
  <c r="L1927" i="2" s="1"/>
  <c r="K1926" i="2"/>
  <c r="L1926" i="2" s="1"/>
  <c r="L1925" i="2"/>
  <c r="K1925" i="2"/>
  <c r="K1924" i="2"/>
  <c r="L1924" i="2" s="1"/>
  <c r="L1923" i="2"/>
  <c r="K1923" i="2"/>
  <c r="K1922" i="2"/>
  <c r="L1922" i="2" s="1"/>
  <c r="K1921" i="2"/>
  <c r="L1921" i="2" s="1"/>
  <c r="K1920" i="2"/>
  <c r="L1920" i="2" s="1"/>
  <c r="L1919" i="2"/>
  <c r="K1919" i="2"/>
  <c r="K1918" i="2"/>
  <c r="L1918" i="2" s="1"/>
  <c r="L1917" i="2"/>
  <c r="K1917" i="2"/>
  <c r="K1916" i="2"/>
  <c r="L1916" i="2" s="1"/>
  <c r="K1915" i="2"/>
  <c r="L1915" i="2" s="1"/>
  <c r="K1914" i="2"/>
  <c r="L1914" i="2" s="1"/>
  <c r="L1913" i="2"/>
  <c r="K1913" i="2"/>
  <c r="K1912" i="2"/>
  <c r="L1912" i="2" s="1"/>
  <c r="L1911" i="2"/>
  <c r="K1911" i="2"/>
  <c r="K1910" i="2"/>
  <c r="L1910" i="2" s="1"/>
  <c r="K1909" i="2"/>
  <c r="L1909" i="2" s="1"/>
  <c r="K1908" i="2"/>
  <c r="L1908" i="2" s="1"/>
  <c r="L1907" i="2"/>
  <c r="K1907" i="2"/>
  <c r="K1906" i="2"/>
  <c r="L1906" i="2" s="1"/>
  <c r="L1905" i="2"/>
  <c r="K1905" i="2"/>
  <c r="K1904" i="2"/>
  <c r="L1904" i="2" s="1"/>
  <c r="K1903" i="2"/>
  <c r="L1903" i="2" s="1"/>
  <c r="K1902" i="2"/>
  <c r="L1902" i="2" s="1"/>
  <c r="L1901" i="2"/>
  <c r="K1901" i="2"/>
  <c r="K1900" i="2"/>
  <c r="L1900" i="2" s="1"/>
  <c r="L1899" i="2"/>
  <c r="K1899" i="2"/>
  <c r="K1898" i="2"/>
  <c r="L1898" i="2" s="1"/>
  <c r="K1897" i="2"/>
  <c r="L1897" i="2" s="1"/>
  <c r="L1896" i="2"/>
  <c r="K1896" i="2"/>
  <c r="L1895" i="2"/>
  <c r="K1895" i="2"/>
  <c r="K1894" i="2"/>
  <c r="L1894" i="2" s="1"/>
  <c r="L1893" i="2"/>
  <c r="K1893" i="2"/>
  <c r="K1892" i="2"/>
  <c r="L1892" i="2" s="1"/>
  <c r="K1891" i="2"/>
  <c r="L1891" i="2" s="1"/>
  <c r="K1890" i="2"/>
  <c r="L1890" i="2" s="1"/>
  <c r="L1889" i="2"/>
  <c r="K1889" i="2"/>
  <c r="K1888" i="2"/>
  <c r="L1888" i="2" s="1"/>
  <c r="L1887" i="2"/>
  <c r="K1887" i="2"/>
  <c r="K1886" i="2"/>
  <c r="L1886" i="2" s="1"/>
  <c r="K1885" i="2"/>
  <c r="L1885" i="2" s="1"/>
  <c r="K1884" i="2"/>
  <c r="L1884" i="2" s="1"/>
  <c r="L1883" i="2"/>
  <c r="K1883" i="2"/>
  <c r="L1882" i="2"/>
  <c r="K1882" i="2"/>
  <c r="L1881" i="2"/>
  <c r="K1881" i="2"/>
  <c r="K1880" i="2"/>
  <c r="L1880" i="2" s="1"/>
  <c r="K1879" i="2"/>
  <c r="L1879" i="2" s="1"/>
  <c r="K1878" i="2"/>
  <c r="L1878" i="2" s="1"/>
  <c r="L1877" i="2"/>
  <c r="K1877" i="2"/>
  <c r="L1876" i="2"/>
  <c r="K1876" i="2"/>
  <c r="L1875" i="2"/>
  <c r="K1875" i="2"/>
  <c r="K1874" i="2"/>
  <c r="L1874" i="2" s="1"/>
  <c r="K1873" i="2"/>
  <c r="L1873" i="2" s="1"/>
  <c r="K1872" i="2"/>
  <c r="L1872" i="2" s="1"/>
  <c r="L1871" i="2"/>
  <c r="K1871" i="2"/>
  <c r="K1870" i="2"/>
  <c r="L1870" i="2" s="1"/>
  <c r="L1869" i="2"/>
  <c r="K1869" i="2"/>
  <c r="K1868" i="2"/>
  <c r="L1868" i="2" s="1"/>
  <c r="K1867" i="2"/>
  <c r="L1867" i="2" s="1"/>
  <c r="L1866" i="2"/>
  <c r="K1866" i="2"/>
  <c r="L1865" i="2"/>
  <c r="K1865" i="2"/>
  <c r="K1864" i="2"/>
  <c r="L1864" i="2" s="1"/>
  <c r="L1863" i="2"/>
  <c r="K1863" i="2"/>
  <c r="K1862" i="2"/>
  <c r="L1862" i="2" s="1"/>
  <c r="L1861" i="2"/>
  <c r="K1861" i="2"/>
  <c r="K1860" i="2"/>
  <c r="L1860" i="2" s="1"/>
  <c r="L1859" i="2"/>
  <c r="K1859" i="2"/>
  <c r="K1858" i="2"/>
  <c r="L1858" i="2" s="1"/>
  <c r="L1857" i="2"/>
  <c r="K1857" i="2"/>
  <c r="K1856" i="2"/>
  <c r="L1856" i="2" s="1"/>
  <c r="L1855" i="2"/>
  <c r="K1855" i="2"/>
  <c r="L1854" i="2"/>
  <c r="K1854" i="2"/>
  <c r="L1853" i="2"/>
  <c r="K1853" i="2"/>
  <c r="K1852" i="2"/>
  <c r="L1852" i="2" s="1"/>
  <c r="L1851" i="2"/>
  <c r="K1851" i="2"/>
  <c r="K1850" i="2"/>
  <c r="L1850" i="2" s="1"/>
  <c r="L1849" i="2"/>
  <c r="K1849" i="2"/>
  <c r="L1848" i="2"/>
  <c r="K1848" i="2"/>
  <c r="L1847" i="2"/>
  <c r="K1847" i="2"/>
  <c r="K1846" i="2"/>
  <c r="L1846" i="2" s="1"/>
  <c r="L1845" i="2"/>
  <c r="K1845" i="2"/>
  <c r="K1844" i="2"/>
  <c r="L1844" i="2" s="1"/>
  <c r="K1843" i="2"/>
  <c r="L1843" i="2" s="1"/>
  <c r="L1842" i="2"/>
  <c r="K1842" i="2"/>
  <c r="L1841" i="2"/>
  <c r="K1841" i="2"/>
  <c r="K1840" i="2"/>
  <c r="L1840" i="2" s="1"/>
  <c r="K1839" i="2"/>
  <c r="L1839" i="2" s="1"/>
  <c r="K1838" i="2"/>
  <c r="L1838" i="2" s="1"/>
  <c r="L1837" i="2"/>
  <c r="K1837" i="2"/>
  <c r="K1836" i="2"/>
  <c r="L1836" i="2" s="1"/>
  <c r="L1835" i="2"/>
  <c r="K1835" i="2"/>
  <c r="K1834" i="2"/>
  <c r="L1834" i="2" s="1"/>
  <c r="K1833" i="2"/>
  <c r="L1833" i="2" s="1"/>
  <c r="K1832" i="2"/>
  <c r="L1832" i="2" s="1"/>
  <c r="L1831" i="2"/>
  <c r="K1831" i="2"/>
  <c r="L1830" i="2"/>
  <c r="K1830" i="2"/>
  <c r="L1829" i="2"/>
  <c r="K1829" i="2"/>
  <c r="K1828" i="2"/>
  <c r="L1828" i="2" s="1"/>
  <c r="K1827" i="2"/>
  <c r="L1827" i="2" s="1"/>
  <c r="K1826" i="2"/>
  <c r="L1826" i="2" s="1"/>
  <c r="L1825" i="2"/>
  <c r="K1825" i="2"/>
  <c r="K1824" i="2"/>
  <c r="L1824" i="2" s="1"/>
  <c r="L1823" i="2"/>
  <c r="K1823" i="2"/>
  <c r="K1822" i="2"/>
  <c r="L1822" i="2" s="1"/>
  <c r="L1821" i="2"/>
  <c r="K1821" i="2"/>
  <c r="K1820" i="2"/>
  <c r="L1820" i="2" s="1"/>
  <c r="K1819" i="2"/>
  <c r="L1819" i="2" s="1"/>
  <c r="K1818" i="2"/>
  <c r="L1818" i="2" s="1"/>
  <c r="L1817" i="2"/>
  <c r="K1817" i="2"/>
  <c r="L1816" i="2"/>
  <c r="K1816" i="2"/>
  <c r="K1815" i="2"/>
  <c r="L1815" i="2" s="1"/>
  <c r="K1814" i="2"/>
  <c r="L1814" i="2" s="1"/>
  <c r="L1813" i="2"/>
  <c r="K1813" i="2"/>
  <c r="L1812" i="2"/>
  <c r="K1812" i="2"/>
  <c r="L1811" i="2"/>
  <c r="K1811" i="2"/>
  <c r="L1810" i="2"/>
  <c r="K1810" i="2"/>
  <c r="K1809" i="2"/>
  <c r="L1809" i="2" s="1"/>
  <c r="K1808" i="2"/>
  <c r="L1808" i="2" s="1"/>
  <c r="K1807" i="2"/>
  <c r="L1807" i="2" s="1"/>
  <c r="K1806" i="2"/>
  <c r="L1806" i="2" s="1"/>
  <c r="K1805" i="2"/>
  <c r="L1805" i="2" s="1"/>
  <c r="L1804" i="2"/>
  <c r="K1804" i="2"/>
  <c r="L1803" i="2"/>
  <c r="K1803" i="2"/>
  <c r="K1802" i="2"/>
  <c r="L1802" i="2" s="1"/>
  <c r="L1801" i="2"/>
  <c r="K1801" i="2"/>
  <c r="L1800" i="2"/>
  <c r="K1800" i="2"/>
  <c r="L1799" i="2"/>
  <c r="K1799" i="2"/>
  <c r="L1798" i="2"/>
  <c r="K1798" i="2"/>
  <c r="L1797" i="2"/>
  <c r="K1797" i="2"/>
  <c r="K1796" i="2"/>
  <c r="L1796" i="2" s="1"/>
  <c r="K1795" i="2"/>
  <c r="L1795" i="2" s="1"/>
  <c r="K1794" i="2"/>
  <c r="L1794" i="2" s="1"/>
  <c r="K1793" i="2"/>
  <c r="L1793" i="2" s="1"/>
  <c r="K1792" i="2"/>
  <c r="L1792" i="2" s="1"/>
  <c r="L1791" i="2"/>
  <c r="K1791" i="2"/>
  <c r="K1790" i="2"/>
  <c r="L1790" i="2" s="1"/>
  <c r="K1789" i="2"/>
  <c r="L1789" i="2" s="1"/>
  <c r="L1788" i="2"/>
  <c r="K1788" i="2"/>
  <c r="L1787" i="2"/>
  <c r="K1787" i="2"/>
  <c r="L1786" i="2"/>
  <c r="K1786" i="2"/>
  <c r="K1785" i="2"/>
  <c r="L1785" i="2" s="1"/>
  <c r="K1784" i="2"/>
  <c r="L1784" i="2" s="1"/>
  <c r="L1783" i="2"/>
  <c r="K1783" i="2"/>
  <c r="K1782" i="2"/>
  <c r="L1782" i="2" s="1"/>
  <c r="K1781" i="2"/>
  <c r="L1781" i="2" s="1"/>
  <c r="K1780" i="2"/>
  <c r="L1780" i="2" s="1"/>
  <c r="K1779" i="2"/>
  <c r="L1779" i="2" s="1"/>
  <c r="K1778" i="2"/>
  <c r="L1778" i="2" s="1"/>
  <c r="L1777" i="2"/>
  <c r="K1777" i="2"/>
  <c r="K1776" i="2"/>
  <c r="L1776" i="2" s="1"/>
  <c r="L1775" i="2"/>
  <c r="K1775" i="2"/>
  <c r="L1774" i="2"/>
  <c r="K1774" i="2"/>
  <c r="L1773" i="2"/>
  <c r="K1773" i="2"/>
  <c r="K1772" i="2"/>
  <c r="L1772" i="2" s="1"/>
  <c r="L1771" i="2"/>
  <c r="K1771" i="2"/>
  <c r="L1770" i="2"/>
  <c r="K1770" i="2"/>
  <c r="K1769" i="2"/>
  <c r="L1769" i="2" s="1"/>
  <c r="K1768" i="2"/>
  <c r="L1768" i="2" s="1"/>
  <c r="K1767" i="2"/>
  <c r="L1767" i="2" s="1"/>
  <c r="K1766" i="2"/>
  <c r="L1766" i="2" s="1"/>
  <c r="K1765" i="2"/>
  <c r="L1765" i="2" s="1"/>
  <c r="L1764" i="2"/>
  <c r="K1764" i="2"/>
  <c r="K1763" i="2"/>
  <c r="L1763" i="2" s="1"/>
  <c r="L1762" i="2"/>
  <c r="K1762" i="2"/>
  <c r="L1761" i="2"/>
  <c r="K1761" i="2"/>
  <c r="K1760" i="2"/>
  <c r="L1760" i="2" s="1"/>
  <c r="K1759" i="2"/>
  <c r="L1759" i="2" s="1"/>
  <c r="L1758" i="2"/>
  <c r="K1758" i="2"/>
  <c r="L1757" i="2"/>
  <c r="K1757" i="2"/>
  <c r="K1756" i="2"/>
  <c r="L1756" i="2" s="1"/>
  <c r="K1755" i="2"/>
  <c r="L1755" i="2" s="1"/>
  <c r="K1754" i="2"/>
  <c r="L1754" i="2" s="1"/>
  <c r="L1753" i="2"/>
  <c r="K1753" i="2"/>
  <c r="K1752" i="2"/>
  <c r="L1752" i="2" s="1"/>
  <c r="L1751" i="2"/>
  <c r="K1751" i="2"/>
  <c r="K1750" i="2"/>
  <c r="L1750" i="2" s="1"/>
  <c r="L1749" i="2"/>
  <c r="K1749" i="2"/>
  <c r="K1748" i="2"/>
  <c r="L1748" i="2" s="1"/>
  <c r="K1747" i="2"/>
  <c r="L1747" i="2" s="1"/>
  <c r="K1746" i="2"/>
  <c r="L1746" i="2" s="1"/>
  <c r="L1745" i="2"/>
  <c r="K1745" i="2"/>
  <c r="L1744" i="2"/>
  <c r="K1744" i="2"/>
  <c r="K1743" i="2"/>
  <c r="L1743" i="2" s="1"/>
  <c r="K1742" i="2"/>
  <c r="L1742" i="2" s="1"/>
  <c r="L1741" i="2"/>
  <c r="K1741" i="2"/>
  <c r="L1740" i="2"/>
  <c r="K1740" i="2"/>
  <c r="K1739" i="2"/>
  <c r="L1739" i="2" s="1"/>
  <c r="L1738" i="2"/>
  <c r="K1738" i="2"/>
  <c r="K1737" i="2"/>
  <c r="L1737" i="2" s="1"/>
  <c r="K1736" i="2"/>
  <c r="L1736" i="2" s="1"/>
  <c r="K1735" i="2"/>
  <c r="L1735" i="2" s="1"/>
  <c r="K1734" i="2"/>
  <c r="L1734" i="2" s="1"/>
  <c r="K1733" i="2"/>
  <c r="L1733" i="2" s="1"/>
  <c r="L1732" i="2"/>
  <c r="K1732" i="2"/>
  <c r="L1731" i="2"/>
  <c r="K1731" i="2"/>
  <c r="K1730" i="2"/>
  <c r="L1730" i="2" s="1"/>
  <c r="L1729" i="2"/>
  <c r="K1729" i="2"/>
  <c r="L1728" i="2"/>
  <c r="K1728" i="2"/>
  <c r="L1727" i="2"/>
  <c r="K1727" i="2"/>
  <c r="K1726" i="2"/>
  <c r="L1726" i="2" s="1"/>
  <c r="L1725" i="2"/>
  <c r="K1725" i="2"/>
  <c r="K1724" i="2"/>
  <c r="L1724" i="2" s="1"/>
  <c r="K1723" i="2"/>
  <c r="L1723" i="2" s="1"/>
  <c r="K1722" i="2"/>
  <c r="L1722" i="2" s="1"/>
  <c r="K1721" i="2"/>
  <c r="L1721" i="2" s="1"/>
  <c r="K1720" i="2"/>
  <c r="L1720" i="2" s="1"/>
  <c r="L1719" i="2"/>
  <c r="K1719" i="2"/>
  <c r="K1718" i="2"/>
  <c r="L1718" i="2" s="1"/>
  <c r="K1717" i="2"/>
  <c r="L1717" i="2" s="1"/>
  <c r="L1716" i="2"/>
  <c r="K1716" i="2"/>
  <c r="L1715" i="2"/>
  <c r="K1715" i="2"/>
  <c r="L1714" i="2"/>
  <c r="K1714" i="2"/>
  <c r="L1713" i="2"/>
  <c r="K1713" i="2"/>
  <c r="K1712" i="2"/>
  <c r="L1712" i="2" s="1"/>
  <c r="L1711" i="2"/>
  <c r="K1711" i="2"/>
  <c r="K1710" i="2"/>
  <c r="L1710" i="2" s="1"/>
  <c r="K1709" i="2"/>
  <c r="L1709" i="2" s="1"/>
  <c r="K1708" i="2"/>
  <c r="L1708" i="2" s="1"/>
  <c r="K1707" i="2"/>
  <c r="L1707" i="2" s="1"/>
  <c r="K1706" i="2"/>
  <c r="L1706" i="2" s="1"/>
  <c r="L1705" i="2"/>
  <c r="K1705" i="2"/>
  <c r="K1704" i="2"/>
  <c r="L1704" i="2" s="1"/>
  <c r="L1703" i="2"/>
  <c r="K1703" i="2"/>
  <c r="L1702" i="2"/>
  <c r="K1702" i="2"/>
  <c r="L1701" i="2"/>
  <c r="K1701" i="2"/>
  <c r="K1700" i="2"/>
  <c r="L1700" i="2" s="1"/>
  <c r="L1699" i="2"/>
  <c r="K1699" i="2"/>
  <c r="K1698" i="2"/>
  <c r="L1698" i="2" s="1"/>
  <c r="L1697" i="2"/>
  <c r="K1697" i="2"/>
  <c r="L1696" i="2"/>
  <c r="K1696" i="2"/>
  <c r="L1695" i="2"/>
  <c r="K1695" i="2"/>
  <c r="L1694" i="2"/>
  <c r="K1694" i="2"/>
  <c r="L1693" i="2"/>
  <c r="K1693" i="2"/>
  <c r="K1692" i="2"/>
  <c r="L1692" i="2" s="1"/>
  <c r="L1691" i="2"/>
  <c r="K1691" i="2"/>
  <c r="L1690" i="2"/>
  <c r="K1690" i="2"/>
  <c r="L1689" i="2"/>
  <c r="K1689" i="2"/>
  <c r="K1688" i="2"/>
  <c r="L1688" i="2" s="1"/>
  <c r="L1687" i="2"/>
  <c r="K1687" i="2"/>
  <c r="K1686" i="2"/>
  <c r="L1686" i="2" s="1"/>
  <c r="L1685" i="2"/>
  <c r="K1685" i="2"/>
  <c r="L1684" i="2"/>
  <c r="K1684" i="2"/>
  <c r="L1683" i="2"/>
  <c r="K1683" i="2"/>
  <c r="K1682" i="2"/>
  <c r="L1682" i="2" s="1"/>
  <c r="L1681" i="2"/>
  <c r="K1681" i="2"/>
  <c r="K1680" i="2"/>
  <c r="L1680" i="2" s="1"/>
  <c r="L1679" i="2"/>
  <c r="K1679" i="2"/>
  <c r="L1678" i="2"/>
  <c r="K1678" i="2"/>
  <c r="L1677" i="2"/>
  <c r="K1677" i="2"/>
  <c r="L1676" i="2"/>
  <c r="K1676" i="2"/>
  <c r="L1675" i="2"/>
  <c r="K1675" i="2"/>
  <c r="K1674" i="2"/>
  <c r="L1674" i="2" s="1"/>
  <c r="L1673" i="2"/>
  <c r="K1673" i="2"/>
  <c r="L1672" i="2"/>
  <c r="K1672" i="2"/>
  <c r="L1671" i="2"/>
  <c r="K1671" i="2"/>
  <c r="K1670" i="2"/>
  <c r="L1670" i="2" s="1"/>
  <c r="L1669" i="2"/>
  <c r="K1669" i="2"/>
  <c r="K1668" i="2"/>
  <c r="L1668" i="2" s="1"/>
  <c r="L1667" i="2"/>
  <c r="K1667" i="2"/>
  <c r="L1666" i="2"/>
  <c r="K1666" i="2"/>
  <c r="L1665" i="2"/>
  <c r="K1665" i="2"/>
  <c r="K1664" i="2"/>
  <c r="L1664" i="2" s="1"/>
  <c r="L1663" i="2"/>
  <c r="K1663" i="2"/>
  <c r="K1662" i="2"/>
  <c r="L1662" i="2" s="1"/>
  <c r="L1661" i="2"/>
  <c r="K1661" i="2"/>
  <c r="L1660" i="2"/>
  <c r="K1660" i="2"/>
  <c r="L1659" i="2"/>
  <c r="K1659" i="2"/>
  <c r="L1658" i="2"/>
  <c r="K1658" i="2"/>
  <c r="L1657" i="2"/>
  <c r="K1657" i="2"/>
  <c r="K1656" i="2"/>
  <c r="L1656" i="2" s="1"/>
  <c r="L1655" i="2"/>
  <c r="K1655" i="2"/>
  <c r="L1654" i="2"/>
  <c r="K1654" i="2"/>
  <c r="L1653" i="2"/>
  <c r="K1653" i="2"/>
  <c r="L1652" i="2"/>
  <c r="K1652" i="2"/>
  <c r="L1651" i="2"/>
  <c r="K1651" i="2"/>
  <c r="K1650" i="2"/>
  <c r="L1650" i="2" s="1"/>
  <c r="L1649" i="2"/>
  <c r="K1649" i="2"/>
  <c r="L1648" i="2"/>
  <c r="K1648" i="2"/>
  <c r="L1647" i="2"/>
  <c r="K1647" i="2"/>
  <c r="K1646" i="2"/>
  <c r="L1646" i="2" s="1"/>
  <c r="L1645" i="2"/>
  <c r="K1645" i="2"/>
  <c r="K1644" i="2"/>
  <c r="L1644" i="2" s="1"/>
  <c r="L1643" i="2"/>
  <c r="K1643" i="2"/>
  <c r="L1642" i="2"/>
  <c r="K1642" i="2"/>
  <c r="L1641" i="2"/>
  <c r="K1641" i="2"/>
  <c r="K1640" i="2"/>
  <c r="L1640" i="2" s="1"/>
  <c r="L1639" i="2"/>
  <c r="K1639" i="2"/>
  <c r="K1638" i="2"/>
  <c r="L1638" i="2" s="1"/>
  <c r="L1637" i="2"/>
  <c r="K1637" i="2"/>
  <c r="L1636" i="2"/>
  <c r="K1636" i="2"/>
  <c r="L1635" i="2"/>
  <c r="K1635" i="2"/>
  <c r="L1634" i="2"/>
  <c r="K1634" i="2"/>
  <c r="L1633" i="2"/>
  <c r="K1633" i="2"/>
  <c r="K1632" i="2"/>
  <c r="L1632" i="2" s="1"/>
  <c r="L1631" i="2"/>
  <c r="K1631" i="2"/>
  <c r="L1630" i="2"/>
  <c r="K1630" i="2"/>
  <c r="L1629" i="2"/>
  <c r="K1629" i="2"/>
  <c r="K1628" i="2"/>
  <c r="L1628" i="2" s="1"/>
  <c r="L1627" i="2"/>
  <c r="K1627" i="2"/>
  <c r="K1626" i="2"/>
  <c r="L1626" i="2" s="1"/>
  <c r="L1625" i="2"/>
  <c r="K1625" i="2"/>
  <c r="L1624" i="2"/>
  <c r="K1624" i="2"/>
  <c r="L1623" i="2"/>
  <c r="K1623" i="2"/>
  <c r="L1622" i="2"/>
  <c r="K1622" i="2"/>
  <c r="L1621" i="2"/>
  <c r="K1621" i="2"/>
  <c r="K1620" i="2"/>
  <c r="L1620" i="2" s="1"/>
  <c r="L1619" i="2"/>
  <c r="K1619" i="2"/>
  <c r="L1618" i="2"/>
  <c r="K1618" i="2"/>
  <c r="L1617" i="2"/>
  <c r="K1617" i="2"/>
  <c r="K1616" i="2"/>
  <c r="L1616" i="2" s="1"/>
  <c r="L1615" i="2"/>
  <c r="K1615" i="2"/>
  <c r="K1614" i="2"/>
  <c r="L1614" i="2" s="1"/>
  <c r="L1613" i="2"/>
  <c r="K1613" i="2"/>
  <c r="L1612" i="2"/>
  <c r="K1612" i="2"/>
  <c r="L1611" i="2"/>
  <c r="K1611" i="2"/>
  <c r="K1610" i="2"/>
  <c r="L1610" i="2" s="1"/>
  <c r="L1609" i="2"/>
  <c r="K1609" i="2"/>
  <c r="K1608" i="2"/>
  <c r="L1608" i="2" s="1"/>
  <c r="L1607" i="2"/>
  <c r="K1607" i="2"/>
  <c r="L1606" i="2"/>
  <c r="K1606" i="2"/>
  <c r="L1605" i="2"/>
  <c r="K1605" i="2"/>
  <c r="L1604" i="2"/>
  <c r="K1604" i="2"/>
  <c r="L1603" i="2"/>
  <c r="K1603" i="2"/>
  <c r="K1602" i="2"/>
  <c r="L1602" i="2" s="1"/>
  <c r="L1601" i="2"/>
  <c r="K1601" i="2"/>
  <c r="L1600" i="2"/>
  <c r="K1600" i="2"/>
  <c r="L1599" i="2"/>
  <c r="K1599" i="2"/>
  <c r="K1598" i="2"/>
  <c r="L1598" i="2" s="1"/>
  <c r="L1597" i="2"/>
  <c r="K1597" i="2"/>
  <c r="K1596" i="2"/>
  <c r="L1596" i="2" s="1"/>
  <c r="L1595" i="2"/>
  <c r="K1595" i="2"/>
  <c r="L1594" i="2"/>
  <c r="K1594" i="2"/>
  <c r="L1593" i="2"/>
  <c r="K1593" i="2"/>
  <c r="K1592" i="2"/>
  <c r="L1592" i="2" s="1"/>
  <c r="L1591" i="2"/>
  <c r="K1591" i="2"/>
  <c r="K1590" i="2"/>
  <c r="L1590" i="2" s="1"/>
  <c r="L1589" i="2"/>
  <c r="K1589" i="2"/>
  <c r="L1588" i="2"/>
  <c r="K1588" i="2"/>
  <c r="L1587" i="2"/>
  <c r="K1587" i="2"/>
  <c r="L1586" i="2"/>
  <c r="K1586" i="2"/>
  <c r="L1585" i="2"/>
  <c r="K1585" i="2"/>
  <c r="K1584" i="2"/>
  <c r="L1584" i="2" s="1"/>
  <c r="L1583" i="2"/>
  <c r="K1583" i="2"/>
  <c r="L1582" i="2"/>
  <c r="K1582" i="2"/>
  <c r="L1581" i="2"/>
  <c r="K1581" i="2"/>
  <c r="L1580" i="2"/>
  <c r="K1580" i="2"/>
  <c r="L1579" i="2"/>
  <c r="K1579" i="2"/>
  <c r="K1578" i="2"/>
  <c r="L1578" i="2" s="1"/>
  <c r="L1577" i="2"/>
  <c r="K1577" i="2"/>
  <c r="L1576" i="2"/>
  <c r="K1576" i="2"/>
  <c r="L1575" i="2"/>
  <c r="K1575" i="2"/>
  <c r="K1574" i="2"/>
  <c r="L1574" i="2" s="1"/>
  <c r="L1573" i="2"/>
  <c r="K1573" i="2"/>
  <c r="K1572" i="2"/>
  <c r="L1572" i="2" s="1"/>
  <c r="L1571" i="2"/>
  <c r="K1571" i="2"/>
  <c r="L1570" i="2"/>
  <c r="K1570" i="2"/>
  <c r="L1569" i="2"/>
  <c r="K1569" i="2"/>
  <c r="K1568" i="2"/>
  <c r="L1568" i="2" s="1"/>
  <c r="L1567" i="2"/>
  <c r="K1567" i="2"/>
  <c r="K1566" i="2"/>
  <c r="L1566" i="2" s="1"/>
  <c r="L1565" i="2"/>
  <c r="K1565" i="2"/>
  <c r="L1564" i="2"/>
  <c r="K1564" i="2"/>
  <c r="L1563" i="2"/>
  <c r="K1563" i="2"/>
  <c r="L1562" i="2"/>
  <c r="K1562" i="2"/>
  <c r="L1561" i="2"/>
  <c r="K1561" i="2"/>
  <c r="K1560" i="2"/>
  <c r="L1560" i="2" s="1"/>
  <c r="L1559" i="2"/>
  <c r="K1559" i="2"/>
  <c r="L1558" i="2"/>
  <c r="K1558" i="2"/>
  <c r="L1557" i="2"/>
  <c r="K1557" i="2"/>
  <c r="K1556" i="2"/>
  <c r="L1556" i="2" s="1"/>
  <c r="L1555" i="2"/>
  <c r="K1555" i="2"/>
  <c r="K1554" i="2"/>
  <c r="L1554" i="2" s="1"/>
  <c r="L1553" i="2"/>
  <c r="K1553" i="2"/>
  <c r="L1552" i="2"/>
  <c r="K1552" i="2"/>
  <c r="L1551" i="2"/>
  <c r="K1551" i="2"/>
  <c r="L1550" i="2"/>
  <c r="K1550" i="2"/>
  <c r="L1549" i="2"/>
  <c r="K1549" i="2"/>
  <c r="K1548" i="2"/>
  <c r="L1548" i="2" s="1"/>
  <c r="L1547" i="2"/>
  <c r="K1547" i="2"/>
  <c r="L1546" i="2"/>
  <c r="K1546" i="2"/>
  <c r="L1545" i="2"/>
  <c r="K1545" i="2"/>
  <c r="K1544" i="2"/>
  <c r="L1544" i="2" s="1"/>
  <c r="L1543" i="2"/>
  <c r="K1543" i="2"/>
  <c r="K1542" i="2"/>
  <c r="L1542" i="2" s="1"/>
  <c r="L1541" i="2"/>
  <c r="K1541" i="2"/>
  <c r="L1540" i="2"/>
  <c r="K1540" i="2"/>
  <c r="L1539" i="2"/>
  <c r="K1539" i="2"/>
  <c r="K1538" i="2"/>
  <c r="L1538" i="2" s="1"/>
  <c r="L1537" i="2"/>
  <c r="K1537" i="2"/>
  <c r="K1536" i="2"/>
  <c r="L1536" i="2" s="1"/>
  <c r="L1535" i="2"/>
  <c r="K1535" i="2"/>
  <c r="L1534" i="2"/>
  <c r="K1534" i="2"/>
  <c r="L1533" i="2"/>
  <c r="K1533" i="2"/>
  <c r="L1532" i="2"/>
  <c r="K1532" i="2"/>
  <c r="L1531" i="2"/>
  <c r="K1531" i="2"/>
  <c r="K1530" i="2"/>
  <c r="L1530" i="2" s="1"/>
  <c r="L1529" i="2"/>
  <c r="K1529" i="2"/>
  <c r="L1528" i="2"/>
  <c r="K1528" i="2"/>
  <c r="L1527" i="2"/>
  <c r="K1527" i="2"/>
  <c r="K1526" i="2"/>
  <c r="L1526" i="2" s="1"/>
  <c r="L1525" i="2"/>
  <c r="K1525" i="2"/>
  <c r="K1524" i="2"/>
  <c r="L1524" i="2" s="1"/>
  <c r="L1523" i="2"/>
  <c r="K1523" i="2"/>
  <c r="L1522" i="2"/>
  <c r="K1522" i="2"/>
  <c r="L1521" i="2"/>
  <c r="K1521" i="2"/>
  <c r="K1520" i="2"/>
  <c r="L1520" i="2" s="1"/>
  <c r="L1519" i="2"/>
  <c r="K1519" i="2"/>
  <c r="K1518" i="2"/>
  <c r="L1518" i="2" s="1"/>
  <c r="L1517" i="2"/>
  <c r="K1517" i="2"/>
  <c r="L1516" i="2"/>
  <c r="K1516" i="2"/>
  <c r="L1515" i="2"/>
  <c r="K1515" i="2"/>
  <c r="L1514" i="2"/>
  <c r="K1514" i="2"/>
  <c r="L1513" i="2"/>
  <c r="K1513" i="2"/>
  <c r="K1512" i="2"/>
  <c r="L1512" i="2" s="1"/>
  <c r="L1511" i="2"/>
  <c r="K1511" i="2"/>
  <c r="L1510" i="2"/>
  <c r="K1510" i="2"/>
  <c r="L1509" i="2"/>
  <c r="K1509" i="2"/>
  <c r="L1508" i="2"/>
  <c r="K1508" i="2"/>
  <c r="L1507" i="2"/>
  <c r="K1507" i="2"/>
  <c r="K1506" i="2"/>
  <c r="L1506" i="2" s="1"/>
  <c r="L1505" i="2"/>
  <c r="K1505" i="2"/>
  <c r="L1504" i="2"/>
  <c r="K1504" i="2"/>
  <c r="L1503" i="2"/>
  <c r="K1503" i="2"/>
  <c r="K1502" i="2"/>
  <c r="L1502" i="2" s="1"/>
  <c r="L1501" i="2"/>
  <c r="K1501" i="2"/>
  <c r="K1500" i="2"/>
  <c r="L1500" i="2" s="1"/>
  <c r="L1499" i="2"/>
  <c r="K1499" i="2"/>
  <c r="L1498" i="2"/>
  <c r="K1498" i="2"/>
  <c r="L1497" i="2"/>
  <c r="K1497" i="2"/>
  <c r="K1496" i="2"/>
  <c r="L1496" i="2" s="1"/>
  <c r="L1495" i="2"/>
  <c r="K1495" i="2"/>
  <c r="K1494" i="2"/>
  <c r="L1494" i="2" s="1"/>
  <c r="L1493" i="2"/>
  <c r="K1493" i="2"/>
  <c r="L1492" i="2"/>
  <c r="K1492" i="2"/>
  <c r="L1491" i="2"/>
  <c r="K1491" i="2"/>
  <c r="L1490" i="2"/>
  <c r="K1490" i="2"/>
  <c r="L1489" i="2"/>
  <c r="K1489" i="2"/>
  <c r="K1488" i="2"/>
  <c r="L1488" i="2" s="1"/>
  <c r="L1487" i="2"/>
  <c r="K1487" i="2"/>
  <c r="L1486" i="2"/>
  <c r="K1486" i="2"/>
  <c r="L1485" i="2"/>
  <c r="K1485" i="2"/>
  <c r="K1484" i="2"/>
  <c r="L1484" i="2" s="1"/>
  <c r="L1483" i="2"/>
  <c r="K1483" i="2"/>
  <c r="K1482" i="2"/>
  <c r="L1482" i="2" s="1"/>
  <c r="L1481" i="2"/>
  <c r="K1481" i="2"/>
  <c r="L1480" i="2"/>
  <c r="K1480" i="2"/>
  <c r="L1479" i="2"/>
  <c r="K1479" i="2"/>
  <c r="L1478" i="2"/>
  <c r="K1478" i="2"/>
  <c r="L1477" i="2"/>
  <c r="K1477" i="2"/>
  <c r="K1476" i="2"/>
  <c r="L1476" i="2" s="1"/>
  <c r="L1475" i="2"/>
  <c r="K1475" i="2"/>
  <c r="L1474" i="2"/>
  <c r="K1474" i="2"/>
  <c r="L1473" i="2"/>
  <c r="K1473" i="2"/>
  <c r="K1472" i="2"/>
  <c r="L1472" i="2" s="1"/>
  <c r="L1471" i="2"/>
  <c r="K1471" i="2"/>
  <c r="K1470" i="2"/>
  <c r="L1470" i="2" s="1"/>
  <c r="L1469" i="2"/>
  <c r="K1469" i="2"/>
  <c r="L1468" i="2"/>
  <c r="K1468" i="2"/>
  <c r="K1467" i="2"/>
  <c r="L1467" i="2" s="1"/>
  <c r="K1466" i="2"/>
  <c r="L1466" i="2" s="1"/>
  <c r="L1465" i="2"/>
  <c r="K1465" i="2"/>
  <c r="K1464" i="2"/>
  <c r="L1464" i="2" s="1"/>
  <c r="L1463" i="2"/>
  <c r="K1463" i="2"/>
  <c r="L1462" i="2"/>
  <c r="K1462" i="2"/>
  <c r="K1461" i="2"/>
  <c r="L1461" i="2" s="1"/>
  <c r="L1460" i="2"/>
  <c r="K1460" i="2"/>
  <c r="L1459" i="2"/>
  <c r="K1459" i="2"/>
  <c r="K1458" i="2"/>
  <c r="L1458" i="2" s="1"/>
  <c r="L1457" i="2"/>
  <c r="K1457" i="2"/>
  <c r="L1456" i="2"/>
  <c r="K1456" i="2"/>
  <c r="L1455" i="2"/>
  <c r="K1455" i="2"/>
  <c r="K1454" i="2"/>
  <c r="L1454" i="2" s="1"/>
  <c r="L1453" i="2"/>
  <c r="K1453" i="2"/>
  <c r="K1452" i="2"/>
  <c r="L1452" i="2" s="1"/>
  <c r="L1451" i="2"/>
  <c r="K1451" i="2"/>
  <c r="L1450" i="2"/>
  <c r="K1450" i="2"/>
  <c r="L1449" i="2"/>
  <c r="K1449" i="2"/>
  <c r="K1448" i="2"/>
  <c r="L1448" i="2" s="1"/>
  <c r="L1447" i="2"/>
  <c r="K1447" i="2"/>
  <c r="K1446" i="2"/>
  <c r="L1446" i="2" s="1"/>
  <c r="L1445" i="2"/>
  <c r="K1445" i="2"/>
  <c r="L1444" i="2"/>
  <c r="K1444" i="2"/>
  <c r="K1443" i="2"/>
  <c r="L1443" i="2" s="1"/>
  <c r="L1442" i="2"/>
  <c r="K1442" i="2"/>
  <c r="L1441" i="2"/>
  <c r="K1441" i="2"/>
  <c r="K1440" i="2"/>
  <c r="L1440" i="2" s="1"/>
  <c r="L1439" i="2"/>
  <c r="K1439" i="2"/>
  <c r="L1438" i="2"/>
  <c r="K1438" i="2"/>
  <c r="K1437" i="2"/>
  <c r="L1437" i="2" s="1"/>
  <c r="L1436" i="2"/>
  <c r="K1436" i="2"/>
  <c r="L1435" i="2"/>
  <c r="K1435" i="2"/>
  <c r="K1434" i="2"/>
  <c r="L1434" i="2" s="1"/>
  <c r="L1433" i="2"/>
  <c r="K1433" i="2"/>
  <c r="L1432" i="2"/>
  <c r="K1432" i="2"/>
  <c r="L1431" i="2"/>
  <c r="K1431" i="2"/>
  <c r="K1430" i="2"/>
  <c r="L1430" i="2" s="1"/>
  <c r="L1429" i="2"/>
  <c r="K1429" i="2"/>
  <c r="K1428" i="2"/>
  <c r="L1428" i="2" s="1"/>
  <c r="L1427" i="2"/>
  <c r="K1427" i="2"/>
  <c r="L1426" i="2"/>
  <c r="K1426" i="2"/>
  <c r="K1425" i="2"/>
  <c r="L1425" i="2" s="1"/>
  <c r="K1424" i="2"/>
  <c r="L1424" i="2" s="1"/>
  <c r="L1423" i="2"/>
  <c r="K1423" i="2"/>
  <c r="K1422" i="2"/>
  <c r="L1422" i="2" s="1"/>
  <c r="L1421" i="2"/>
  <c r="K1421" i="2"/>
  <c r="L1420" i="2"/>
  <c r="K1420" i="2"/>
  <c r="L1419" i="2"/>
  <c r="K1419" i="2"/>
  <c r="L1418" i="2"/>
  <c r="K1418" i="2"/>
  <c r="L1417" i="2"/>
  <c r="K1417" i="2"/>
  <c r="K1416" i="2"/>
  <c r="L1416" i="2" s="1"/>
  <c r="L1415" i="2"/>
  <c r="K1415" i="2"/>
  <c r="L1414" i="2"/>
  <c r="K1414" i="2"/>
  <c r="L1413" i="2"/>
  <c r="K1413" i="2"/>
  <c r="K1412" i="2"/>
  <c r="L1412" i="2" s="1"/>
  <c r="L1411" i="2"/>
  <c r="K1411" i="2"/>
  <c r="K1410" i="2"/>
  <c r="L1410" i="2" s="1"/>
  <c r="L1409" i="2"/>
  <c r="K1409" i="2"/>
  <c r="L1408" i="2"/>
  <c r="K1408" i="2"/>
  <c r="K1407" i="2"/>
  <c r="L1407" i="2" s="1"/>
  <c r="L1406" i="2"/>
  <c r="K1406" i="2"/>
  <c r="L1405" i="2"/>
  <c r="K1405" i="2"/>
  <c r="K1404" i="2"/>
  <c r="L1404" i="2" s="1"/>
  <c r="L1403" i="2"/>
  <c r="K1403" i="2"/>
  <c r="K1402" i="2"/>
  <c r="L1402" i="2" s="1"/>
  <c r="L1401" i="2"/>
  <c r="K1401" i="2"/>
  <c r="K1400" i="2"/>
  <c r="L1400" i="2" s="1"/>
  <c r="L1399" i="2"/>
  <c r="K1399" i="2"/>
  <c r="K1398" i="2"/>
  <c r="L1398" i="2" s="1"/>
  <c r="L1397" i="2"/>
  <c r="K1397" i="2"/>
  <c r="L1396" i="2"/>
  <c r="K1396" i="2"/>
  <c r="K1395" i="2"/>
  <c r="L1395" i="2" s="1"/>
  <c r="K1394" i="2"/>
  <c r="L1394" i="2" s="1"/>
  <c r="L1393" i="2"/>
  <c r="K1393" i="2"/>
  <c r="K1392" i="2"/>
  <c r="L1392" i="2" s="1"/>
  <c r="L1391" i="2"/>
  <c r="K1391" i="2"/>
  <c r="L1390" i="2"/>
  <c r="K1390" i="2"/>
  <c r="K1389" i="2"/>
  <c r="L1389" i="2" s="1"/>
  <c r="L1388" i="2"/>
  <c r="K1388" i="2"/>
  <c r="L1387" i="2"/>
  <c r="K1387" i="2"/>
  <c r="K1386" i="2"/>
  <c r="L1386" i="2" s="1"/>
  <c r="L1385" i="2"/>
  <c r="K1385" i="2"/>
  <c r="K1384" i="2"/>
  <c r="L1384" i="2" s="1"/>
  <c r="L1383" i="2"/>
  <c r="K1383" i="2"/>
  <c r="K1382" i="2"/>
  <c r="L1382" i="2" s="1"/>
  <c r="L1381" i="2"/>
  <c r="K1381" i="2"/>
  <c r="K1380" i="2"/>
  <c r="L1380" i="2" s="1"/>
  <c r="L1379" i="2"/>
  <c r="K1379" i="2"/>
  <c r="K1378" i="2"/>
  <c r="L1378" i="2" s="1"/>
  <c r="L1377" i="2"/>
  <c r="K1377" i="2"/>
  <c r="K1376" i="2"/>
  <c r="L1376" i="2" s="1"/>
  <c r="L1375" i="2"/>
  <c r="K1375" i="2"/>
  <c r="K1374" i="2"/>
  <c r="L1374" i="2" s="1"/>
  <c r="R1373" i="2"/>
  <c r="Q1373" i="2"/>
  <c r="P1373" i="2"/>
  <c r="K1373" i="2"/>
  <c r="L1373" i="2" s="1"/>
  <c r="R1372" i="2"/>
  <c r="Q1372" i="2"/>
  <c r="P1372" i="2"/>
  <c r="L1372" i="2"/>
  <c r="K1372" i="2"/>
  <c r="R1371" i="2"/>
  <c r="Q1371" i="2"/>
  <c r="P1371" i="2"/>
  <c r="K1371" i="2"/>
  <c r="L1371" i="2" s="1"/>
  <c r="R1370" i="2"/>
  <c r="Q1370" i="2"/>
  <c r="P1370" i="2"/>
  <c r="L1370" i="2"/>
  <c r="K1370" i="2"/>
  <c r="R1369" i="2"/>
  <c r="Q1369" i="2"/>
  <c r="P1369" i="2"/>
  <c r="K1369" i="2"/>
  <c r="L1369" i="2" s="1"/>
  <c r="R1368" i="2"/>
  <c r="Q1368" i="2"/>
  <c r="P1368" i="2"/>
  <c r="L1368" i="2"/>
  <c r="K1368" i="2"/>
  <c r="R1367" i="2"/>
  <c r="Q1367" i="2"/>
  <c r="P1367" i="2"/>
  <c r="L1367" i="2"/>
  <c r="K1367" i="2"/>
  <c r="R1366" i="2"/>
  <c r="Q1366" i="2"/>
  <c r="P1366" i="2"/>
  <c r="L1366" i="2"/>
  <c r="K1366" i="2"/>
  <c r="R1365" i="2"/>
  <c r="Q1365" i="2"/>
  <c r="P1365" i="2"/>
  <c r="L1365" i="2"/>
  <c r="K1365" i="2"/>
  <c r="R1364" i="2"/>
  <c r="Q1364" i="2"/>
  <c r="P1364" i="2"/>
  <c r="L1364" i="2"/>
  <c r="K1364" i="2"/>
  <c r="R1363" i="2"/>
  <c r="Q1363" i="2"/>
  <c r="P1363" i="2"/>
  <c r="K1363" i="2"/>
  <c r="L1363" i="2" s="1"/>
  <c r="R1362" i="2"/>
  <c r="Q1362" i="2"/>
  <c r="P1362" i="2"/>
  <c r="K1362" i="2"/>
  <c r="L1362" i="2" s="1"/>
  <c r="R1361" i="2"/>
  <c r="Q1361" i="2"/>
  <c r="P1361" i="2"/>
  <c r="L1361" i="2"/>
  <c r="K1361" i="2"/>
  <c r="R1360" i="2"/>
  <c r="Q1360" i="2"/>
  <c r="P1360" i="2"/>
  <c r="L1360" i="2"/>
  <c r="K1360" i="2"/>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L1355" i="2"/>
  <c r="K1355" i="2"/>
  <c r="R1354" i="2"/>
  <c r="Q1354" i="2"/>
  <c r="P1354" i="2"/>
  <c r="L1354" i="2"/>
  <c r="K1354" i="2"/>
  <c r="R1353" i="2"/>
  <c r="Q1353" i="2"/>
  <c r="P1353" i="2"/>
  <c r="K1353" i="2"/>
  <c r="L1353" i="2" s="1"/>
  <c r="R1352" i="2"/>
  <c r="Q1352" i="2"/>
  <c r="P1352" i="2"/>
  <c r="L1352" i="2"/>
  <c r="K1352" i="2"/>
  <c r="R1351" i="2"/>
  <c r="Q1351" i="2"/>
  <c r="P1351" i="2"/>
  <c r="L1351" i="2"/>
  <c r="K1351" i="2"/>
  <c r="R1350" i="2"/>
  <c r="Q1350" i="2"/>
  <c r="P1350" i="2"/>
  <c r="K1350" i="2"/>
  <c r="L1350" i="2" s="1"/>
  <c r="R1349" i="2"/>
  <c r="Q1349" i="2"/>
  <c r="P1349" i="2"/>
  <c r="K1349" i="2"/>
  <c r="L1349" i="2" s="1"/>
  <c r="R1348" i="2"/>
  <c r="Q1348" i="2"/>
  <c r="P1348" i="2"/>
  <c r="L1348" i="2"/>
  <c r="K1348" i="2"/>
  <c r="R1347" i="2"/>
  <c r="Q1347" i="2"/>
  <c r="P1347" i="2"/>
  <c r="L1347" i="2"/>
  <c r="K1347" i="2"/>
  <c r="R1346" i="2"/>
  <c r="Q1346" i="2"/>
  <c r="P1346" i="2"/>
  <c r="L1346" i="2"/>
  <c r="K1346" i="2"/>
  <c r="R1345" i="2"/>
  <c r="Q1345" i="2"/>
  <c r="P1345" i="2"/>
  <c r="K1345" i="2"/>
  <c r="L1345" i="2" s="1"/>
  <c r="R1344" i="2"/>
  <c r="Q1344" i="2"/>
  <c r="P1344" i="2"/>
  <c r="L1344" i="2"/>
  <c r="K1344" i="2"/>
  <c r="R1343" i="2"/>
  <c r="Q1343" i="2"/>
  <c r="P1343" i="2"/>
  <c r="L1343" i="2"/>
  <c r="K1343" i="2"/>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L1336" i="2"/>
  <c r="K1336" i="2"/>
  <c r="R1335" i="2"/>
  <c r="Q1335" i="2"/>
  <c r="P1335" i="2"/>
  <c r="K1335" i="2"/>
  <c r="L1335" i="2" s="1"/>
  <c r="R1334" i="2"/>
  <c r="Q1334" i="2"/>
  <c r="P1334" i="2"/>
  <c r="K1334" i="2"/>
  <c r="L1334" i="2" s="1"/>
  <c r="R1333" i="2"/>
  <c r="Q1333" i="2"/>
  <c r="P1333" i="2"/>
  <c r="L1333" i="2"/>
  <c r="K1333" i="2"/>
  <c r="R1332" i="2"/>
  <c r="Q1332" i="2"/>
  <c r="P1332" i="2"/>
  <c r="K1332" i="2"/>
  <c r="L1332" i="2" s="1"/>
  <c r="R1331" i="2"/>
  <c r="Q1331" i="2"/>
  <c r="P1331" i="2"/>
  <c r="L1331" i="2"/>
  <c r="K1331" i="2"/>
  <c r="R1330" i="2"/>
  <c r="Q1330" i="2"/>
  <c r="P1330" i="2"/>
  <c r="L1330" i="2"/>
  <c r="K1330" i="2"/>
  <c r="R1329" i="2"/>
  <c r="Q1329" i="2"/>
  <c r="P1329" i="2"/>
  <c r="L1329" i="2"/>
  <c r="K1329" i="2"/>
  <c r="R1328" i="2"/>
  <c r="Q1328" i="2"/>
  <c r="P1328" i="2"/>
  <c r="K1328" i="2"/>
  <c r="L1328" i="2" s="1"/>
  <c r="R1327" i="2"/>
  <c r="Q1327" i="2"/>
  <c r="P1327" i="2"/>
  <c r="L1327" i="2"/>
  <c r="K1327" i="2"/>
  <c r="R1326" i="2"/>
  <c r="Q1326" i="2"/>
  <c r="P1326" i="2"/>
  <c r="K1326" i="2"/>
  <c r="L1326" i="2" s="1"/>
  <c r="R1325" i="2"/>
  <c r="Q1325" i="2"/>
  <c r="P1325" i="2"/>
  <c r="L1325" i="2"/>
  <c r="K1325" i="2"/>
  <c r="R1324" i="2"/>
  <c r="Q1324" i="2"/>
  <c r="P1324" i="2"/>
  <c r="L1324" i="2"/>
  <c r="K1324" i="2"/>
  <c r="R1323" i="2"/>
  <c r="Q1323" i="2"/>
  <c r="P1323" i="2"/>
  <c r="K1323" i="2"/>
  <c r="L1323" i="2" s="1"/>
  <c r="R1322" i="2"/>
  <c r="Q1322" i="2"/>
  <c r="P1322" i="2"/>
  <c r="L1322" i="2"/>
  <c r="K1322" i="2"/>
  <c r="R1321" i="2"/>
  <c r="Q1321" i="2"/>
  <c r="P1321" i="2"/>
  <c r="L1321" i="2"/>
  <c r="K1321" i="2"/>
  <c r="R1320" i="2"/>
  <c r="Q1320" i="2"/>
  <c r="P1320" i="2"/>
  <c r="K1320" i="2"/>
  <c r="L1320" i="2" s="1"/>
  <c r="R1319" i="2"/>
  <c r="Q1319" i="2"/>
  <c r="P1319" i="2"/>
  <c r="L1319" i="2"/>
  <c r="K1319" i="2"/>
  <c r="R1318" i="2"/>
  <c r="Q1318" i="2"/>
  <c r="P1318" i="2"/>
  <c r="K1318" i="2"/>
  <c r="L1318" i="2" s="1"/>
  <c r="R1317" i="2"/>
  <c r="Q1317" i="2"/>
  <c r="P1317" i="2"/>
  <c r="K1317" i="2"/>
  <c r="L1317" i="2" s="1"/>
  <c r="R1316" i="2"/>
  <c r="Q1316" i="2"/>
  <c r="P1316" i="2"/>
  <c r="L1316" i="2"/>
  <c r="K1316" i="2"/>
  <c r="R1315" i="2"/>
  <c r="Q1315" i="2"/>
  <c r="P1315" i="2"/>
  <c r="L1315" i="2"/>
  <c r="K1315" i="2"/>
  <c r="R1314" i="2"/>
  <c r="Q1314" i="2"/>
  <c r="P1314" i="2"/>
  <c r="K1314" i="2"/>
  <c r="L1314" i="2" s="1"/>
  <c r="R1313" i="2"/>
  <c r="Q1313" i="2"/>
  <c r="P1313" i="2"/>
  <c r="K1313" i="2"/>
  <c r="L1313" i="2" s="1"/>
  <c r="R1312" i="2"/>
  <c r="Q1312" i="2"/>
  <c r="P1312" i="2"/>
  <c r="L1312" i="2"/>
  <c r="K1312" i="2"/>
  <c r="R1311" i="2"/>
  <c r="Q1311" i="2"/>
  <c r="P1311" i="2"/>
  <c r="L1311" i="2"/>
  <c r="K1311" i="2"/>
  <c r="R1310" i="2"/>
  <c r="Q1310" i="2"/>
  <c r="P1310" i="2"/>
  <c r="K1310" i="2"/>
  <c r="L1310" i="2" s="1"/>
  <c r="R1309" i="2"/>
  <c r="Q1309" i="2"/>
  <c r="P1309" i="2"/>
  <c r="L1309" i="2"/>
  <c r="K1309" i="2"/>
  <c r="R1308" i="2"/>
  <c r="Q1308" i="2"/>
  <c r="P1308" i="2"/>
  <c r="L1308" i="2"/>
  <c r="K1308" i="2"/>
  <c r="R1307" i="2"/>
  <c r="Q1307" i="2"/>
  <c r="P1307" i="2"/>
  <c r="K1307" i="2"/>
  <c r="L1307" i="2" s="1"/>
  <c r="R1306" i="2"/>
  <c r="Q1306" i="2"/>
  <c r="P1306" i="2"/>
  <c r="L1306" i="2"/>
  <c r="K1306" i="2"/>
  <c r="R1305" i="2"/>
  <c r="Q1305" i="2"/>
  <c r="P1305" i="2"/>
  <c r="K1305" i="2"/>
  <c r="L1305" i="2" s="1"/>
  <c r="R1304" i="2"/>
  <c r="Q1304" i="2"/>
  <c r="P1304" i="2"/>
  <c r="L1304" i="2"/>
  <c r="K1304" i="2"/>
  <c r="R1303" i="2"/>
  <c r="Q1303" i="2"/>
  <c r="P1303" i="2"/>
  <c r="L1303" i="2"/>
  <c r="K1303" i="2"/>
  <c r="R1302" i="2"/>
  <c r="Q1302" i="2"/>
  <c r="P1302" i="2"/>
  <c r="K1302" i="2"/>
  <c r="L1302" i="2" s="1"/>
  <c r="K1301" i="2"/>
  <c r="L1301" i="2" s="1"/>
  <c r="L1300" i="2"/>
  <c r="K1300" i="2"/>
  <c r="K1299" i="2"/>
  <c r="L1299" i="2" s="1"/>
  <c r="L1298" i="2"/>
  <c r="K1298" i="2"/>
  <c r="L1297" i="2"/>
  <c r="K1297" i="2"/>
  <c r="K1296" i="2"/>
  <c r="L1296" i="2" s="1"/>
  <c r="L1295" i="2"/>
  <c r="K1295" i="2"/>
  <c r="L1294" i="2"/>
  <c r="K1294" i="2"/>
  <c r="L1293" i="2"/>
  <c r="K1293" i="2"/>
  <c r="K1292" i="2"/>
  <c r="L1292" i="2" s="1"/>
  <c r="L1291" i="2"/>
  <c r="K1291" i="2"/>
  <c r="K1290" i="2"/>
  <c r="L1290" i="2" s="1"/>
  <c r="K1289" i="2"/>
  <c r="L1289" i="2" s="1"/>
  <c r="K1288" i="2"/>
  <c r="L1288" i="2" s="1"/>
  <c r="L1287" i="2"/>
  <c r="K1287" i="2"/>
  <c r="K1286" i="2"/>
  <c r="L1286" i="2" s="1"/>
  <c r="L1285" i="2"/>
  <c r="K1285" i="2"/>
  <c r="K1284" i="2"/>
  <c r="L1284" i="2" s="1"/>
  <c r="L1283" i="2"/>
  <c r="K1283" i="2"/>
  <c r="L1282" i="2"/>
  <c r="K1282" i="2"/>
  <c r="L1281" i="2"/>
  <c r="K1281" i="2"/>
  <c r="L1280" i="2"/>
  <c r="K1280" i="2"/>
  <c r="L1279" i="2"/>
  <c r="K1279" i="2"/>
  <c r="K1278" i="2"/>
  <c r="L1278" i="2" s="1"/>
  <c r="K1277" i="2"/>
  <c r="L1277" i="2" s="1"/>
  <c r="K1276" i="2"/>
  <c r="L1276" i="2" s="1"/>
  <c r="K1275" i="2"/>
  <c r="L1275" i="2" s="1"/>
  <c r="L1274" i="2"/>
  <c r="K1274" i="2"/>
  <c r="L1273" i="2"/>
  <c r="K1273" i="2"/>
  <c r="K1272" i="2"/>
  <c r="L1272" i="2" s="1"/>
  <c r="K1271" i="2"/>
  <c r="L1271" i="2" s="1"/>
  <c r="L1270" i="2"/>
  <c r="K1270" i="2"/>
  <c r="L1269" i="2"/>
  <c r="K1269" i="2"/>
  <c r="L1268" i="2"/>
  <c r="K1268" i="2"/>
  <c r="L1267" i="2"/>
  <c r="K1267" i="2"/>
  <c r="K1266" i="2"/>
  <c r="L1266" i="2" s="1"/>
  <c r="L1265" i="2"/>
  <c r="K1265" i="2"/>
  <c r="L1264" i="2"/>
  <c r="K1264" i="2"/>
  <c r="K1263" i="2"/>
  <c r="L1263" i="2" s="1"/>
  <c r="K1262" i="2"/>
  <c r="L1262" i="2" s="1"/>
  <c r="L1261" i="2"/>
  <c r="K1261" i="2"/>
  <c r="K1260" i="2"/>
  <c r="L1260" i="2" s="1"/>
  <c r="K1259" i="2"/>
  <c r="L1259" i="2" s="1"/>
  <c r="K1258" i="2"/>
  <c r="L1258" i="2" s="1"/>
  <c r="L1257" i="2"/>
  <c r="K1257" i="2"/>
  <c r="L1256" i="2"/>
  <c r="K1256" i="2"/>
  <c r="L1255" i="2"/>
  <c r="K1255" i="2"/>
  <c r="K1254" i="2"/>
  <c r="L1254" i="2" s="1"/>
  <c r="K1253" i="2"/>
  <c r="L1253" i="2" s="1"/>
  <c r="L1252" i="2"/>
  <c r="K1252" i="2"/>
  <c r="K1251" i="2"/>
  <c r="L1251" i="2" s="1"/>
  <c r="K1250" i="2"/>
  <c r="L1250" i="2" s="1"/>
  <c r="L1249" i="2"/>
  <c r="K1249" i="2"/>
  <c r="K1248" i="2"/>
  <c r="L1248" i="2" s="1"/>
  <c r="L1247" i="2"/>
  <c r="K1247" i="2"/>
  <c r="K1246" i="2"/>
  <c r="L1246" i="2" s="1"/>
  <c r="K1245" i="2"/>
  <c r="L1245" i="2" s="1"/>
  <c r="L1244" i="2"/>
  <c r="K1244" i="2"/>
  <c r="L1243" i="2"/>
  <c r="K1243" i="2"/>
  <c r="K1242" i="2"/>
  <c r="L1242" i="2" s="1"/>
  <c r="K1241" i="2"/>
  <c r="L1241" i="2" s="1"/>
  <c r="K1240" i="2"/>
  <c r="L1240" i="2" s="1"/>
  <c r="L1239" i="2"/>
  <c r="K1239" i="2"/>
  <c r="K1238" i="2"/>
  <c r="L1238" i="2" s="1"/>
  <c r="L1237" i="2"/>
  <c r="K1237" i="2"/>
  <c r="K1236" i="2"/>
  <c r="L1236" i="2" s="1"/>
  <c r="L1235" i="2"/>
  <c r="K1235" i="2"/>
  <c r="L1234" i="2"/>
  <c r="K1234" i="2"/>
  <c r="K1233" i="2"/>
  <c r="L1233" i="2" s="1"/>
  <c r="K1232" i="2"/>
  <c r="L1232" i="2" s="1"/>
  <c r="L1231" i="2"/>
  <c r="K1231" i="2"/>
  <c r="L1230" i="2"/>
  <c r="K1230" i="2"/>
  <c r="K1229" i="2"/>
  <c r="L1229" i="2" s="1"/>
  <c r="L1228" i="2"/>
  <c r="K1228" i="2"/>
  <c r="K1227" i="2"/>
  <c r="L1227" i="2" s="1"/>
  <c r="K1226" i="2"/>
  <c r="L1226" i="2" s="1"/>
  <c r="L1225" i="2"/>
  <c r="K1225" i="2"/>
  <c r="L1224" i="2"/>
  <c r="K1224" i="2"/>
  <c r="K1223" i="2"/>
  <c r="L1223" i="2" s="1"/>
  <c r="L1222" i="2"/>
  <c r="K1222" i="2"/>
  <c r="K1221" i="2"/>
  <c r="L1221" i="2" s="1"/>
  <c r="K1220" i="2"/>
  <c r="L1220" i="2" s="1"/>
  <c r="L1219" i="2"/>
  <c r="K1219" i="2"/>
  <c r="L1218" i="2"/>
  <c r="K1218" i="2"/>
  <c r="L1217" i="2"/>
  <c r="K1217" i="2"/>
  <c r="L1216" i="2"/>
  <c r="K1216" i="2"/>
  <c r="K1215" i="2"/>
  <c r="L1215" i="2" s="1"/>
  <c r="K1214" i="2"/>
  <c r="L1214" i="2" s="1"/>
  <c r="L1213" i="2"/>
  <c r="K1213" i="2"/>
  <c r="L1212" i="2"/>
  <c r="K1212" i="2"/>
  <c r="K1211" i="2"/>
  <c r="L1211" i="2" s="1"/>
  <c r="L1210" i="2"/>
  <c r="K1210" i="2"/>
  <c r="K1209" i="2"/>
  <c r="L1209" i="2" s="1"/>
  <c r="K1208" i="2"/>
  <c r="L1208" i="2" s="1"/>
  <c r="L1207" i="2"/>
  <c r="K1207" i="2"/>
  <c r="L1206" i="2"/>
  <c r="K1206" i="2"/>
  <c r="L1205" i="2"/>
  <c r="K1205" i="2"/>
  <c r="L1204" i="2"/>
  <c r="K1204" i="2"/>
  <c r="K1203" i="2"/>
  <c r="L1203" i="2" s="1"/>
  <c r="K1202" i="2"/>
  <c r="L1202" i="2" s="1"/>
  <c r="L1201" i="2"/>
  <c r="K1201" i="2"/>
  <c r="L1200" i="2"/>
  <c r="K1200" i="2"/>
  <c r="L1199" i="2"/>
  <c r="K1199" i="2"/>
  <c r="L1198" i="2"/>
  <c r="K1198" i="2"/>
  <c r="K1197" i="2"/>
  <c r="L1197" i="2" s="1"/>
  <c r="K1196" i="2"/>
  <c r="L1196" i="2" s="1"/>
  <c r="L1195" i="2"/>
  <c r="K1195" i="2"/>
  <c r="L1194" i="2"/>
  <c r="K1194" i="2"/>
  <c r="K1193" i="2"/>
  <c r="L1193" i="2" s="1"/>
  <c r="L1192" i="2"/>
  <c r="K1192" i="2"/>
  <c r="K1191" i="2"/>
  <c r="L1191" i="2" s="1"/>
  <c r="K1190" i="2"/>
  <c r="L1190" i="2" s="1"/>
  <c r="L1189" i="2"/>
  <c r="K1189" i="2"/>
  <c r="L1188" i="2"/>
  <c r="K1188" i="2"/>
  <c r="K1187" i="2"/>
  <c r="L1187" i="2" s="1"/>
  <c r="L1186" i="2"/>
  <c r="K1186" i="2"/>
  <c r="K1185" i="2"/>
  <c r="L1185" i="2" s="1"/>
  <c r="K1184" i="2"/>
  <c r="L1184" i="2" s="1"/>
  <c r="L1183" i="2"/>
  <c r="K1183" i="2"/>
  <c r="L1182" i="2"/>
  <c r="K1182" i="2"/>
  <c r="K1181" i="2"/>
  <c r="L1181" i="2" s="1"/>
  <c r="L1180" i="2"/>
  <c r="K1180" i="2"/>
  <c r="K1179" i="2"/>
  <c r="L1179" i="2" s="1"/>
  <c r="K1178" i="2"/>
  <c r="L1178" i="2" s="1"/>
  <c r="L1177" i="2"/>
  <c r="K1177" i="2"/>
  <c r="L1176" i="2"/>
  <c r="K1176" i="2"/>
  <c r="K1175" i="2"/>
  <c r="L1175" i="2" s="1"/>
  <c r="L1174" i="2"/>
  <c r="K1174" i="2"/>
  <c r="K1173" i="2"/>
  <c r="L1173" i="2" s="1"/>
  <c r="K1172" i="2"/>
  <c r="L1172" i="2" s="1"/>
  <c r="L1171" i="2"/>
  <c r="K1171" i="2"/>
  <c r="L1170" i="2"/>
  <c r="K1170" i="2"/>
  <c r="K1169" i="2"/>
  <c r="L1169" i="2" s="1"/>
  <c r="L1168" i="2"/>
  <c r="K1168" i="2"/>
  <c r="K1167" i="2"/>
  <c r="L1167" i="2" s="1"/>
  <c r="K1166" i="2"/>
  <c r="L1166" i="2" s="1"/>
  <c r="L1165" i="2"/>
  <c r="K1165" i="2"/>
  <c r="L1164" i="2"/>
  <c r="K1164" i="2"/>
  <c r="K1163" i="2"/>
  <c r="L1163" i="2" s="1"/>
  <c r="L1162" i="2"/>
  <c r="K1162" i="2"/>
  <c r="K1161" i="2"/>
  <c r="L1161" i="2" s="1"/>
  <c r="K1160" i="2"/>
  <c r="L1160" i="2" s="1"/>
  <c r="L1159" i="2"/>
  <c r="K1159" i="2"/>
  <c r="L1158" i="2"/>
  <c r="K1158" i="2"/>
  <c r="K1157" i="2"/>
  <c r="L1157" i="2" s="1"/>
  <c r="L1156" i="2"/>
  <c r="K1156" i="2"/>
  <c r="K1155" i="2"/>
  <c r="L1155" i="2" s="1"/>
  <c r="K1154" i="2"/>
  <c r="L1154" i="2" s="1"/>
  <c r="L1153" i="2"/>
  <c r="K1153" i="2"/>
  <c r="L1152" i="2"/>
  <c r="K1152" i="2"/>
  <c r="K1151" i="2"/>
  <c r="L1151" i="2" s="1"/>
  <c r="L1150" i="2"/>
  <c r="K1150" i="2"/>
  <c r="K1149" i="2"/>
  <c r="L1149" i="2" s="1"/>
  <c r="K1148" i="2"/>
  <c r="L1148" i="2" s="1"/>
  <c r="L1147" i="2"/>
  <c r="K1147" i="2"/>
  <c r="L1146" i="2"/>
  <c r="K1146" i="2"/>
  <c r="K1145" i="2"/>
  <c r="L1145" i="2" s="1"/>
  <c r="L1144" i="2"/>
  <c r="K1144" i="2"/>
  <c r="K1143" i="2"/>
  <c r="L1143" i="2" s="1"/>
  <c r="K1142" i="2"/>
  <c r="L1142" i="2" s="1"/>
  <c r="L1141" i="2"/>
  <c r="K1141" i="2"/>
  <c r="L1140" i="2"/>
  <c r="K1140" i="2"/>
  <c r="K1139" i="2"/>
  <c r="L1139" i="2" s="1"/>
  <c r="L1138" i="2"/>
  <c r="K1138" i="2"/>
  <c r="K1137" i="2"/>
  <c r="L1137" i="2" s="1"/>
  <c r="K1136" i="2"/>
  <c r="L1136" i="2" s="1"/>
  <c r="L1135" i="2"/>
  <c r="K1135" i="2"/>
  <c r="L1134" i="2"/>
  <c r="K1134" i="2"/>
  <c r="K1133" i="2"/>
  <c r="L1133" i="2" s="1"/>
  <c r="L1132" i="2"/>
  <c r="K1132" i="2"/>
  <c r="K1131" i="2"/>
  <c r="L1131" i="2" s="1"/>
  <c r="K1130" i="2"/>
  <c r="L1130" i="2" s="1"/>
  <c r="L1129" i="2"/>
  <c r="K1129" i="2"/>
  <c r="L1128" i="2"/>
  <c r="K1128" i="2"/>
  <c r="K1127" i="2"/>
  <c r="L1127" i="2" s="1"/>
  <c r="L1126" i="2"/>
  <c r="K1126" i="2"/>
  <c r="K1125" i="2"/>
  <c r="L1125" i="2" s="1"/>
  <c r="K1124" i="2"/>
  <c r="L1124" i="2" s="1"/>
  <c r="L1123" i="2"/>
  <c r="K1123" i="2"/>
  <c r="L1122" i="2"/>
  <c r="K1122" i="2"/>
  <c r="K1121" i="2"/>
  <c r="L1121" i="2" s="1"/>
  <c r="L1120" i="2"/>
  <c r="K1120" i="2"/>
  <c r="K1119" i="2"/>
  <c r="L1119" i="2" s="1"/>
  <c r="K1118" i="2"/>
  <c r="L1118" i="2" s="1"/>
  <c r="L1117" i="2"/>
  <c r="K1117" i="2"/>
  <c r="L1116" i="2"/>
  <c r="K1116" i="2"/>
  <c r="K1115" i="2"/>
  <c r="L1115" i="2" s="1"/>
  <c r="L1114" i="2"/>
  <c r="K1114" i="2"/>
  <c r="K1113" i="2"/>
  <c r="L1113" i="2" s="1"/>
  <c r="K1112" i="2"/>
  <c r="L1112" i="2" s="1"/>
  <c r="L1111" i="2"/>
  <c r="K1111" i="2"/>
  <c r="L1110" i="2"/>
  <c r="K1110" i="2"/>
  <c r="K1109" i="2"/>
  <c r="L1109" i="2" s="1"/>
  <c r="L1108" i="2"/>
  <c r="K1108" i="2"/>
  <c r="K1107" i="2"/>
  <c r="L1107" i="2" s="1"/>
  <c r="K1106" i="2"/>
  <c r="L1106" i="2" s="1"/>
  <c r="L1105" i="2"/>
  <c r="K1105" i="2"/>
  <c r="L1104" i="2"/>
  <c r="K1104" i="2"/>
  <c r="K1103" i="2"/>
  <c r="L1103" i="2" s="1"/>
  <c r="L1102" i="2"/>
  <c r="K1102" i="2"/>
  <c r="K1101" i="2"/>
  <c r="L1101" i="2" s="1"/>
  <c r="K1100" i="2"/>
  <c r="L1100" i="2" s="1"/>
  <c r="L1099" i="2"/>
  <c r="K1099" i="2"/>
  <c r="L1098" i="2"/>
  <c r="K1098" i="2"/>
  <c r="K1097" i="2"/>
  <c r="L1097" i="2" s="1"/>
  <c r="L1096" i="2"/>
  <c r="K1096" i="2"/>
  <c r="K1095" i="2"/>
  <c r="L1095" i="2" s="1"/>
  <c r="K1094" i="2"/>
  <c r="L1094" i="2" s="1"/>
  <c r="L1093" i="2"/>
  <c r="K1093" i="2"/>
  <c r="L1092" i="2"/>
  <c r="K1092" i="2"/>
  <c r="K1091" i="2"/>
  <c r="L1091" i="2" s="1"/>
  <c r="L1090" i="2"/>
  <c r="K1090" i="2"/>
  <c r="K1089" i="2"/>
  <c r="L1089" i="2" s="1"/>
  <c r="K1088" i="2"/>
  <c r="L1088" i="2" s="1"/>
  <c r="L1087" i="2"/>
  <c r="K1087" i="2"/>
  <c r="L1086" i="2"/>
  <c r="K1086" i="2"/>
  <c r="K1085" i="2"/>
  <c r="L1085" i="2" s="1"/>
  <c r="L1084" i="2"/>
  <c r="K1084" i="2"/>
  <c r="K1083" i="2"/>
  <c r="L1083" i="2" s="1"/>
  <c r="K1082" i="2"/>
  <c r="L1082" i="2" s="1"/>
  <c r="L1081" i="2"/>
  <c r="K1081" i="2"/>
  <c r="L1080" i="2"/>
  <c r="K1080" i="2"/>
  <c r="K1079" i="2"/>
  <c r="L1079" i="2" s="1"/>
  <c r="L1078" i="2"/>
  <c r="K1078" i="2"/>
  <c r="K1077" i="2"/>
  <c r="L1077" i="2" s="1"/>
  <c r="K1076" i="2"/>
  <c r="L1076" i="2" s="1"/>
  <c r="L1075" i="2"/>
  <c r="K1075" i="2"/>
  <c r="L1074" i="2"/>
  <c r="K1074" i="2"/>
  <c r="K1073" i="2"/>
  <c r="L1073" i="2" s="1"/>
  <c r="L1072" i="2"/>
  <c r="K1072" i="2"/>
  <c r="K1071" i="2"/>
  <c r="L1071" i="2" s="1"/>
  <c r="K1070" i="2"/>
  <c r="L1070" i="2" s="1"/>
  <c r="L1069" i="2"/>
  <c r="K1069" i="2"/>
  <c r="L1068" i="2"/>
  <c r="K1068" i="2"/>
  <c r="K1067" i="2"/>
  <c r="L1067" i="2" s="1"/>
  <c r="L1066" i="2"/>
  <c r="K1066" i="2"/>
  <c r="K1065" i="2"/>
  <c r="L1065" i="2" s="1"/>
  <c r="K1064" i="2"/>
  <c r="L1064" i="2" s="1"/>
  <c r="L1063" i="2"/>
  <c r="K1063" i="2"/>
  <c r="L1062" i="2"/>
  <c r="K1062" i="2"/>
  <c r="K1061" i="2"/>
  <c r="L1061" i="2" s="1"/>
  <c r="L1060" i="2"/>
  <c r="K1060" i="2"/>
  <c r="K1059" i="2"/>
  <c r="L1059" i="2" s="1"/>
  <c r="K1058" i="2"/>
  <c r="L1058" i="2" s="1"/>
  <c r="L1057" i="2"/>
  <c r="K1057" i="2"/>
  <c r="L1056" i="2"/>
  <c r="K1056" i="2"/>
  <c r="K1055" i="2"/>
  <c r="L1055" i="2" s="1"/>
  <c r="L1054" i="2"/>
  <c r="K1054" i="2"/>
  <c r="K1053" i="2"/>
  <c r="L1053" i="2" s="1"/>
  <c r="K1052" i="2"/>
  <c r="L1052" i="2" s="1"/>
  <c r="L1051" i="2"/>
  <c r="K1051" i="2"/>
  <c r="L1050" i="2"/>
  <c r="K1050" i="2"/>
  <c r="K1049" i="2"/>
  <c r="L1049" i="2" s="1"/>
  <c r="L1048" i="2"/>
  <c r="K1048" i="2"/>
  <c r="K1047" i="2"/>
  <c r="L1047" i="2" s="1"/>
  <c r="K1046" i="2"/>
  <c r="L1046" i="2" s="1"/>
  <c r="L1045" i="2"/>
  <c r="K1045" i="2"/>
  <c r="L1044" i="2"/>
  <c r="K1044" i="2"/>
  <c r="K1043" i="2"/>
  <c r="L1043" i="2" s="1"/>
  <c r="L1042" i="2"/>
  <c r="K1042" i="2"/>
  <c r="K1041" i="2"/>
  <c r="L1041" i="2" s="1"/>
  <c r="K1040" i="2"/>
  <c r="L1040" i="2" s="1"/>
  <c r="L1039" i="2"/>
  <c r="K1039" i="2"/>
  <c r="L1038" i="2"/>
  <c r="K1038" i="2"/>
  <c r="K1037" i="2"/>
  <c r="L1037" i="2" s="1"/>
  <c r="L1036" i="2"/>
  <c r="K1036" i="2"/>
  <c r="K1035" i="2"/>
  <c r="L1035" i="2" s="1"/>
  <c r="K1034" i="2"/>
  <c r="L1034" i="2" s="1"/>
  <c r="L1033" i="2"/>
  <c r="K1033" i="2"/>
  <c r="L1032" i="2"/>
  <c r="K1032" i="2"/>
  <c r="K1031" i="2"/>
  <c r="L1031" i="2" s="1"/>
  <c r="L1030" i="2"/>
  <c r="K1030" i="2"/>
  <c r="K1029" i="2"/>
  <c r="L1029" i="2" s="1"/>
  <c r="K1028" i="2"/>
  <c r="L1028" i="2" s="1"/>
  <c r="L1027" i="2"/>
  <c r="K1027" i="2"/>
  <c r="L1026" i="2"/>
  <c r="K1026" i="2"/>
  <c r="K1025" i="2"/>
  <c r="L1025" i="2" s="1"/>
  <c r="L1024" i="2"/>
  <c r="K1024" i="2"/>
  <c r="K1023" i="2"/>
  <c r="L1023" i="2" s="1"/>
  <c r="K1022" i="2"/>
  <c r="L1022" i="2" s="1"/>
  <c r="L1021" i="2"/>
  <c r="K1021" i="2"/>
  <c r="L1020" i="2"/>
  <c r="K1020" i="2"/>
  <c r="K1019" i="2"/>
  <c r="L1019" i="2" s="1"/>
  <c r="L1018" i="2"/>
  <c r="K1018" i="2"/>
  <c r="K1017" i="2"/>
  <c r="L1017" i="2" s="1"/>
  <c r="K1016" i="2"/>
  <c r="L1016" i="2" s="1"/>
  <c r="L1015" i="2"/>
  <c r="K1015" i="2"/>
  <c r="L1014" i="2"/>
  <c r="K1014" i="2"/>
  <c r="K1013" i="2"/>
  <c r="L1013" i="2" s="1"/>
  <c r="L1012" i="2"/>
  <c r="K1012" i="2"/>
  <c r="K1011" i="2"/>
  <c r="L1011" i="2" s="1"/>
  <c r="K1010" i="2"/>
  <c r="L1010" i="2" s="1"/>
  <c r="L1009" i="2"/>
  <c r="K1009" i="2"/>
  <c r="L1008" i="2"/>
  <c r="K1008" i="2"/>
  <c r="K1007" i="2"/>
  <c r="L1007" i="2" s="1"/>
  <c r="L1006" i="2"/>
  <c r="K1006" i="2"/>
  <c r="K1005" i="2"/>
  <c r="L1005" i="2" s="1"/>
  <c r="K1004" i="2"/>
  <c r="L1004" i="2" s="1"/>
  <c r="L1003" i="2"/>
  <c r="K1003" i="2"/>
  <c r="L1002" i="2"/>
  <c r="K1002" i="2"/>
  <c r="K1001" i="2"/>
  <c r="L1001" i="2" s="1"/>
  <c r="L1000" i="2"/>
  <c r="K1000" i="2"/>
  <c r="K999" i="2"/>
  <c r="L999" i="2" s="1"/>
  <c r="K998" i="2"/>
  <c r="L998" i="2" s="1"/>
  <c r="L997" i="2"/>
  <c r="K997" i="2"/>
  <c r="L996" i="2"/>
  <c r="K996" i="2"/>
  <c r="K995" i="2"/>
  <c r="L995" i="2" s="1"/>
  <c r="L994" i="2"/>
  <c r="K994" i="2"/>
  <c r="K993" i="2"/>
  <c r="L993" i="2" s="1"/>
  <c r="K992" i="2"/>
  <c r="L992" i="2" s="1"/>
  <c r="L991" i="2"/>
  <c r="K991" i="2"/>
  <c r="L990" i="2"/>
  <c r="K990" i="2"/>
  <c r="K989" i="2"/>
  <c r="L989" i="2" s="1"/>
  <c r="L988" i="2"/>
  <c r="K988" i="2"/>
  <c r="K987" i="2"/>
  <c r="L987" i="2" s="1"/>
  <c r="K986" i="2"/>
  <c r="L986" i="2" s="1"/>
  <c r="L985" i="2"/>
  <c r="K985" i="2"/>
  <c r="L984" i="2"/>
  <c r="K984" i="2"/>
  <c r="K983" i="2"/>
  <c r="L983" i="2" s="1"/>
  <c r="L982" i="2"/>
  <c r="K982" i="2"/>
  <c r="K981" i="2"/>
  <c r="L981" i="2" s="1"/>
  <c r="K980" i="2"/>
  <c r="L980" i="2" s="1"/>
  <c r="L979" i="2"/>
  <c r="K979" i="2"/>
  <c r="L978" i="2"/>
  <c r="K978" i="2"/>
  <c r="K977" i="2"/>
  <c r="L977" i="2" s="1"/>
  <c r="L976" i="2"/>
  <c r="K976" i="2"/>
  <c r="K975" i="2"/>
  <c r="L975" i="2" s="1"/>
  <c r="K974" i="2"/>
  <c r="L974" i="2" s="1"/>
  <c r="L973" i="2"/>
  <c r="K973" i="2"/>
  <c r="L972" i="2"/>
  <c r="K972" i="2"/>
  <c r="K971" i="2"/>
  <c r="L971" i="2" s="1"/>
  <c r="L970" i="2"/>
  <c r="K970" i="2"/>
  <c r="K969" i="2"/>
  <c r="L969" i="2" s="1"/>
  <c r="K968" i="2"/>
  <c r="L968" i="2" s="1"/>
  <c r="L967" i="2"/>
  <c r="K967" i="2"/>
  <c r="L966" i="2"/>
  <c r="K966" i="2"/>
  <c r="K965" i="2"/>
  <c r="L965" i="2" s="1"/>
  <c r="L964" i="2"/>
  <c r="K964" i="2"/>
  <c r="K963" i="2"/>
  <c r="L963" i="2" s="1"/>
  <c r="K962" i="2"/>
  <c r="L962" i="2" s="1"/>
  <c r="L961" i="2"/>
  <c r="K961" i="2"/>
  <c r="L960" i="2"/>
  <c r="K960" i="2"/>
  <c r="K959" i="2"/>
  <c r="L959" i="2" s="1"/>
  <c r="L958" i="2"/>
  <c r="K958" i="2"/>
  <c r="K957" i="2"/>
  <c r="L957" i="2" s="1"/>
  <c r="K956" i="2"/>
  <c r="L956" i="2" s="1"/>
  <c r="L955" i="2"/>
  <c r="K955" i="2"/>
  <c r="L954" i="2"/>
  <c r="K954" i="2"/>
  <c r="K953" i="2"/>
  <c r="L953" i="2" s="1"/>
  <c r="L952" i="2"/>
  <c r="K952" i="2"/>
  <c r="K951" i="2"/>
  <c r="L951" i="2" s="1"/>
  <c r="K950" i="2"/>
  <c r="L950" i="2" s="1"/>
  <c r="L949" i="2"/>
  <c r="K949" i="2"/>
  <c r="L948" i="2"/>
  <c r="K948" i="2"/>
  <c r="K947" i="2"/>
  <c r="L947" i="2" s="1"/>
  <c r="L946" i="2"/>
  <c r="K946" i="2"/>
  <c r="K945" i="2"/>
  <c r="L945" i="2" s="1"/>
  <c r="K944" i="2"/>
  <c r="L944" i="2" s="1"/>
  <c r="L943" i="2"/>
  <c r="K943" i="2"/>
  <c r="L942" i="2"/>
  <c r="K942" i="2"/>
  <c r="K941" i="2"/>
  <c r="L941" i="2" s="1"/>
  <c r="L940" i="2"/>
  <c r="K940" i="2"/>
  <c r="K939" i="2"/>
  <c r="L939" i="2" s="1"/>
  <c r="K938" i="2"/>
  <c r="L938" i="2" s="1"/>
  <c r="L937" i="2"/>
  <c r="K937" i="2"/>
  <c r="L936" i="2"/>
  <c r="K936" i="2"/>
  <c r="K935" i="2"/>
  <c r="L935" i="2" s="1"/>
  <c r="L934" i="2"/>
  <c r="K934" i="2"/>
  <c r="K933" i="2"/>
  <c r="L933" i="2" s="1"/>
  <c r="K932" i="2"/>
  <c r="L932" i="2" s="1"/>
  <c r="L931" i="2"/>
  <c r="K931" i="2"/>
  <c r="L930" i="2"/>
  <c r="K930" i="2"/>
  <c r="K929" i="2"/>
  <c r="L929" i="2" s="1"/>
  <c r="L928" i="2"/>
  <c r="K928" i="2"/>
  <c r="K927" i="2"/>
  <c r="L927" i="2" s="1"/>
  <c r="K926" i="2"/>
  <c r="L926" i="2" s="1"/>
  <c r="L925" i="2"/>
  <c r="K925" i="2"/>
  <c r="L924" i="2"/>
  <c r="K924" i="2"/>
  <c r="K923" i="2"/>
  <c r="L923" i="2" s="1"/>
  <c r="L922" i="2"/>
  <c r="K922" i="2"/>
  <c r="K921" i="2"/>
  <c r="L921" i="2" s="1"/>
  <c r="K920" i="2"/>
  <c r="L920" i="2" s="1"/>
  <c r="L919" i="2"/>
  <c r="K919" i="2"/>
  <c r="L918" i="2"/>
  <c r="K918" i="2"/>
  <c r="K917" i="2"/>
  <c r="L917" i="2" s="1"/>
  <c r="L916" i="2"/>
  <c r="K916" i="2"/>
  <c r="K915" i="2"/>
  <c r="L915" i="2" s="1"/>
  <c r="K914" i="2"/>
  <c r="L914" i="2" s="1"/>
  <c r="L913" i="2"/>
  <c r="K913" i="2"/>
  <c r="L912" i="2"/>
  <c r="K912" i="2"/>
  <c r="K911" i="2"/>
  <c r="L911" i="2" s="1"/>
  <c r="L910" i="2"/>
  <c r="K910" i="2"/>
  <c r="K909" i="2"/>
  <c r="L909" i="2" s="1"/>
  <c r="K908" i="2"/>
  <c r="L908" i="2" s="1"/>
  <c r="L907" i="2"/>
  <c r="K907" i="2"/>
  <c r="L906" i="2"/>
  <c r="K906" i="2"/>
  <c r="K905" i="2"/>
  <c r="L905" i="2" s="1"/>
  <c r="L904" i="2"/>
  <c r="K904" i="2"/>
  <c r="K903" i="2"/>
  <c r="L903" i="2" s="1"/>
  <c r="K902" i="2"/>
  <c r="L902" i="2" s="1"/>
  <c r="L901" i="2"/>
  <c r="K901" i="2"/>
  <c r="L900" i="2"/>
  <c r="K900" i="2"/>
  <c r="K899" i="2"/>
  <c r="L899" i="2" s="1"/>
  <c r="L898" i="2"/>
  <c r="K898" i="2"/>
  <c r="K897" i="2"/>
  <c r="L897" i="2" s="1"/>
  <c r="K896" i="2"/>
  <c r="L896" i="2" s="1"/>
  <c r="L895" i="2"/>
  <c r="K895" i="2"/>
  <c r="L894" i="2"/>
  <c r="K894" i="2"/>
  <c r="K893" i="2"/>
  <c r="L893" i="2" s="1"/>
  <c r="L892" i="2"/>
  <c r="K892" i="2"/>
  <c r="K891" i="2"/>
  <c r="L891" i="2" s="1"/>
  <c r="K890" i="2"/>
  <c r="L890" i="2" s="1"/>
  <c r="L889" i="2"/>
  <c r="K889" i="2"/>
  <c r="L888" i="2"/>
  <c r="K888" i="2"/>
  <c r="K887" i="2"/>
  <c r="L887" i="2" s="1"/>
  <c r="L886" i="2"/>
  <c r="K886" i="2"/>
  <c r="K885" i="2"/>
  <c r="L885" i="2" s="1"/>
  <c r="K884" i="2"/>
  <c r="L884" i="2" s="1"/>
  <c r="L883" i="2"/>
  <c r="K883" i="2"/>
  <c r="L882" i="2"/>
  <c r="K882" i="2"/>
  <c r="K881" i="2"/>
  <c r="L881" i="2" s="1"/>
  <c r="L880" i="2"/>
  <c r="K880" i="2"/>
  <c r="K879" i="2"/>
  <c r="L879" i="2" s="1"/>
  <c r="K878" i="2"/>
  <c r="L878" i="2" s="1"/>
  <c r="L877" i="2"/>
  <c r="K877" i="2"/>
  <c r="L876" i="2"/>
  <c r="K876" i="2"/>
  <c r="K875" i="2"/>
  <c r="L875" i="2" s="1"/>
  <c r="L874" i="2"/>
  <c r="K874" i="2"/>
  <c r="K873" i="2"/>
  <c r="L873" i="2" s="1"/>
  <c r="K872" i="2"/>
  <c r="L872" i="2" s="1"/>
  <c r="L871" i="2"/>
  <c r="K871" i="2"/>
  <c r="L870" i="2"/>
  <c r="K870" i="2"/>
  <c r="K869" i="2"/>
  <c r="L869" i="2" s="1"/>
  <c r="L868" i="2"/>
  <c r="K868" i="2"/>
  <c r="K867" i="2"/>
  <c r="L867" i="2" s="1"/>
  <c r="K866" i="2"/>
  <c r="L866" i="2" s="1"/>
  <c r="L865" i="2"/>
  <c r="K865" i="2"/>
  <c r="L864" i="2"/>
  <c r="K864" i="2"/>
  <c r="K863" i="2"/>
  <c r="L863" i="2" s="1"/>
  <c r="L862" i="2"/>
  <c r="K862" i="2"/>
  <c r="K861" i="2"/>
  <c r="L861" i="2" s="1"/>
  <c r="K860" i="2"/>
  <c r="L860" i="2" s="1"/>
  <c r="L859" i="2"/>
  <c r="K859" i="2"/>
  <c r="L858" i="2"/>
  <c r="K858" i="2"/>
  <c r="L857" i="2"/>
  <c r="K857" i="2"/>
  <c r="L856" i="2"/>
  <c r="K856" i="2"/>
  <c r="K855" i="2"/>
  <c r="L855" i="2" s="1"/>
  <c r="K854" i="2"/>
  <c r="L854" i="2" s="1"/>
  <c r="L853" i="2"/>
  <c r="K853" i="2"/>
  <c r="L852" i="2"/>
  <c r="K852" i="2"/>
  <c r="L851" i="2"/>
  <c r="K851" i="2"/>
  <c r="L850" i="2"/>
  <c r="K850" i="2"/>
  <c r="K849" i="2"/>
  <c r="L849" i="2" s="1"/>
  <c r="K848" i="2"/>
  <c r="L848" i="2" s="1"/>
  <c r="L847" i="2"/>
  <c r="K847" i="2"/>
  <c r="L846" i="2"/>
  <c r="K846" i="2"/>
  <c r="K845" i="2"/>
  <c r="L845" i="2" s="1"/>
  <c r="L844" i="2"/>
  <c r="K844" i="2"/>
  <c r="K843" i="2"/>
  <c r="L843" i="2" s="1"/>
  <c r="K842" i="2"/>
  <c r="L842" i="2" s="1"/>
  <c r="L841" i="2"/>
  <c r="K841" i="2"/>
  <c r="L840" i="2"/>
  <c r="K840" i="2"/>
  <c r="K839" i="2"/>
  <c r="L839" i="2" s="1"/>
  <c r="L838" i="2"/>
  <c r="K838" i="2"/>
  <c r="K837" i="2"/>
  <c r="L837" i="2" s="1"/>
  <c r="K836" i="2"/>
  <c r="L836" i="2" s="1"/>
  <c r="L835" i="2"/>
  <c r="K835" i="2"/>
  <c r="L834" i="2"/>
  <c r="K834" i="2"/>
  <c r="K833" i="2"/>
  <c r="L833" i="2" s="1"/>
  <c r="L832" i="2"/>
  <c r="K832" i="2"/>
  <c r="K831" i="2"/>
  <c r="L831" i="2" s="1"/>
  <c r="L830" i="2"/>
  <c r="K830" i="2"/>
  <c r="L829" i="2"/>
  <c r="K829" i="2"/>
  <c r="L828" i="2"/>
  <c r="K828" i="2"/>
  <c r="L827" i="2"/>
  <c r="K827" i="2"/>
  <c r="L826" i="2"/>
  <c r="K826" i="2"/>
  <c r="K825" i="2"/>
  <c r="L825" i="2" s="1"/>
  <c r="K824" i="2"/>
  <c r="L824" i="2" s="1"/>
  <c r="L823" i="2"/>
  <c r="K823" i="2"/>
  <c r="L822" i="2"/>
  <c r="K822" i="2"/>
  <c r="L821" i="2"/>
  <c r="K821" i="2"/>
  <c r="L820" i="2"/>
  <c r="K820" i="2"/>
  <c r="L819" i="2"/>
  <c r="K819" i="2"/>
  <c r="K818" i="2"/>
  <c r="L818" i="2" s="1"/>
  <c r="L817" i="2"/>
  <c r="K817" i="2"/>
  <c r="L816" i="2"/>
  <c r="K816" i="2"/>
  <c r="L815" i="2"/>
  <c r="K815" i="2"/>
  <c r="L814" i="2"/>
  <c r="K814" i="2"/>
  <c r="L813" i="2"/>
  <c r="K813" i="2"/>
  <c r="K812" i="2"/>
  <c r="L812" i="2" s="1"/>
  <c r="L811" i="2"/>
  <c r="K811" i="2"/>
  <c r="L810" i="2"/>
  <c r="K810" i="2"/>
  <c r="L809" i="2"/>
  <c r="K809" i="2"/>
  <c r="L808" i="2"/>
  <c r="K808" i="2"/>
  <c r="L807" i="2"/>
  <c r="K807" i="2"/>
  <c r="K806" i="2"/>
  <c r="L806" i="2" s="1"/>
  <c r="L805" i="2"/>
  <c r="K805" i="2"/>
  <c r="L804" i="2"/>
  <c r="K804" i="2"/>
  <c r="L803" i="2"/>
  <c r="K803" i="2"/>
  <c r="L802" i="2"/>
  <c r="K802" i="2"/>
  <c r="L801" i="2"/>
  <c r="K801" i="2"/>
  <c r="K800" i="2"/>
  <c r="L800" i="2" s="1"/>
  <c r="L799" i="2"/>
  <c r="K799" i="2"/>
  <c r="L798" i="2"/>
  <c r="K798" i="2"/>
  <c r="P797" i="2"/>
  <c r="L797" i="2"/>
  <c r="K797" i="2"/>
  <c r="P796" i="2"/>
  <c r="L796" i="2"/>
  <c r="K796" i="2"/>
  <c r="P795" i="2"/>
  <c r="L795" i="2"/>
  <c r="K795" i="2"/>
  <c r="P794" i="2"/>
  <c r="L794" i="2"/>
  <c r="K794" i="2"/>
  <c r="P793" i="2"/>
  <c r="L793" i="2"/>
  <c r="K793" i="2"/>
  <c r="P792" i="2"/>
  <c r="L792" i="2"/>
  <c r="K792" i="2"/>
  <c r="P791" i="2"/>
  <c r="L791" i="2"/>
  <c r="K791" i="2"/>
  <c r="P790" i="2"/>
  <c r="L790" i="2"/>
  <c r="K790" i="2"/>
  <c r="P789" i="2"/>
  <c r="L789" i="2"/>
  <c r="K789" i="2"/>
  <c r="P788" i="2"/>
  <c r="L788" i="2"/>
  <c r="K788" i="2"/>
  <c r="P787" i="2"/>
  <c r="L787" i="2"/>
  <c r="K787" i="2"/>
  <c r="P786" i="2"/>
  <c r="L786" i="2"/>
  <c r="K786" i="2"/>
  <c r="P785" i="2"/>
  <c r="L785" i="2"/>
  <c r="K785" i="2"/>
  <c r="P784" i="2"/>
  <c r="L784" i="2"/>
  <c r="K784" i="2"/>
  <c r="P783" i="2"/>
  <c r="L783" i="2"/>
  <c r="K783" i="2"/>
  <c r="P782" i="2"/>
  <c r="L782" i="2"/>
  <c r="K782" i="2"/>
  <c r="P781" i="2"/>
  <c r="L781" i="2"/>
  <c r="K781" i="2"/>
  <c r="P780" i="2"/>
  <c r="L780" i="2"/>
  <c r="K780" i="2"/>
  <c r="P779" i="2"/>
  <c r="L779" i="2"/>
  <c r="K779" i="2"/>
  <c r="P778" i="2"/>
  <c r="L778" i="2"/>
  <c r="K778" i="2"/>
  <c r="P777" i="2"/>
  <c r="L777" i="2"/>
  <c r="K777" i="2"/>
  <c r="P776" i="2"/>
  <c r="L776" i="2"/>
  <c r="K776" i="2"/>
  <c r="P775" i="2"/>
  <c r="L775" i="2"/>
  <c r="K775" i="2"/>
  <c r="P774" i="2"/>
  <c r="L774" i="2"/>
  <c r="K774" i="2"/>
  <c r="P773" i="2"/>
  <c r="L773" i="2"/>
  <c r="K773" i="2"/>
  <c r="P772" i="2"/>
  <c r="L772" i="2"/>
  <c r="K772" i="2"/>
  <c r="P771" i="2"/>
  <c r="L771" i="2"/>
  <c r="K771" i="2"/>
  <c r="P770" i="2"/>
  <c r="L770" i="2"/>
  <c r="K770" i="2"/>
  <c r="P769" i="2"/>
  <c r="L769" i="2"/>
  <c r="K769" i="2"/>
  <c r="P768" i="2"/>
  <c r="L768" i="2"/>
  <c r="K768" i="2"/>
  <c r="P767" i="2"/>
  <c r="L767" i="2"/>
  <c r="K767" i="2"/>
  <c r="P766" i="2"/>
  <c r="L766" i="2"/>
  <c r="K766" i="2"/>
  <c r="P765" i="2"/>
  <c r="L765" i="2"/>
  <c r="K765" i="2"/>
  <c r="P764" i="2"/>
  <c r="L764" i="2"/>
  <c r="K764" i="2"/>
  <c r="P763" i="2"/>
  <c r="L763" i="2"/>
  <c r="K763" i="2"/>
  <c r="P762" i="2"/>
  <c r="L762" i="2"/>
  <c r="K762" i="2"/>
  <c r="P761" i="2"/>
  <c r="L761" i="2"/>
  <c r="K761" i="2"/>
  <c r="P760" i="2"/>
  <c r="L760" i="2"/>
  <c r="K760" i="2"/>
  <c r="P759" i="2"/>
  <c r="L759" i="2"/>
  <c r="K759" i="2"/>
  <c r="P758" i="2"/>
  <c r="L758" i="2"/>
  <c r="K758" i="2"/>
  <c r="P757" i="2"/>
  <c r="L757" i="2"/>
  <c r="K757" i="2"/>
  <c r="P756" i="2"/>
  <c r="L756" i="2"/>
  <c r="K756" i="2"/>
  <c r="P755" i="2"/>
  <c r="L755" i="2"/>
  <c r="K755" i="2"/>
  <c r="P754" i="2"/>
  <c r="L754" i="2"/>
  <c r="K754" i="2"/>
  <c r="P753" i="2"/>
  <c r="L753" i="2"/>
  <c r="K753" i="2"/>
  <c r="P752" i="2"/>
  <c r="L752" i="2"/>
  <c r="K752" i="2"/>
  <c r="P751" i="2"/>
  <c r="L751" i="2"/>
  <c r="K751" i="2"/>
  <c r="P750" i="2"/>
  <c r="L750" i="2"/>
  <c r="K750" i="2"/>
  <c r="P749" i="2"/>
  <c r="L749" i="2"/>
  <c r="K749" i="2"/>
  <c r="P748" i="2"/>
  <c r="L748" i="2"/>
  <c r="K748" i="2"/>
  <c r="P747" i="2"/>
  <c r="L747" i="2"/>
  <c r="K747" i="2"/>
  <c r="P746" i="2"/>
  <c r="L746" i="2"/>
  <c r="K746" i="2"/>
  <c r="P745" i="2"/>
  <c r="L745" i="2"/>
  <c r="K745" i="2"/>
  <c r="P744" i="2"/>
  <c r="L744" i="2"/>
  <c r="K744" i="2"/>
  <c r="P743" i="2"/>
  <c r="L743" i="2"/>
  <c r="K743" i="2"/>
  <c r="P742" i="2"/>
  <c r="L742" i="2"/>
  <c r="K742" i="2"/>
  <c r="P741" i="2"/>
  <c r="L741" i="2"/>
  <c r="K741" i="2"/>
  <c r="P740" i="2"/>
  <c r="L740" i="2"/>
  <c r="K740" i="2"/>
  <c r="P739" i="2"/>
  <c r="L739" i="2"/>
  <c r="K739" i="2"/>
  <c r="P738" i="2"/>
  <c r="L738" i="2"/>
  <c r="K738" i="2"/>
  <c r="P737" i="2"/>
  <c r="L737" i="2"/>
  <c r="K737" i="2"/>
  <c r="P736" i="2"/>
  <c r="L736" i="2"/>
  <c r="K736" i="2"/>
  <c r="P735" i="2"/>
  <c r="L735" i="2"/>
  <c r="K735" i="2"/>
  <c r="P734" i="2"/>
  <c r="L734" i="2"/>
  <c r="K734" i="2"/>
  <c r="P733" i="2"/>
  <c r="K733" i="2"/>
  <c r="L733" i="2" s="1"/>
  <c r="P732" i="2"/>
  <c r="L732" i="2"/>
  <c r="K732" i="2"/>
  <c r="P731" i="2"/>
  <c r="L731" i="2"/>
  <c r="K731" i="2"/>
  <c r="P730" i="2"/>
  <c r="L730" i="2"/>
  <c r="K730" i="2"/>
  <c r="P729" i="2"/>
  <c r="K729" i="2"/>
  <c r="L729" i="2" s="1"/>
  <c r="P728" i="2"/>
  <c r="L728" i="2"/>
  <c r="K728" i="2"/>
  <c r="P727" i="2"/>
  <c r="L727" i="2"/>
  <c r="K727" i="2"/>
  <c r="P726" i="2"/>
  <c r="L726" i="2"/>
  <c r="K726" i="2"/>
  <c r="L725" i="2"/>
  <c r="K725" i="2"/>
  <c r="K724" i="2"/>
  <c r="L724" i="2" s="1"/>
  <c r="L723" i="2"/>
  <c r="K723" i="2"/>
  <c r="K722" i="2"/>
  <c r="L722" i="2" s="1"/>
  <c r="K721" i="2"/>
  <c r="L721" i="2" s="1"/>
  <c r="L720" i="2"/>
  <c r="K720" i="2"/>
  <c r="L719" i="2"/>
  <c r="K719" i="2"/>
  <c r="K718" i="2"/>
  <c r="L718" i="2" s="1"/>
  <c r="L717" i="2"/>
  <c r="K717" i="2"/>
  <c r="K716" i="2"/>
  <c r="L716" i="2" s="1"/>
  <c r="K715" i="2"/>
  <c r="L715" i="2" s="1"/>
  <c r="L714" i="2"/>
  <c r="K714" i="2"/>
  <c r="L713" i="2"/>
  <c r="K713" i="2"/>
  <c r="K712" i="2"/>
  <c r="L712" i="2" s="1"/>
  <c r="L711" i="2"/>
  <c r="K711" i="2"/>
  <c r="K710" i="2"/>
  <c r="L710" i="2" s="1"/>
  <c r="K709" i="2"/>
  <c r="L709" i="2" s="1"/>
  <c r="L708" i="2"/>
  <c r="K708" i="2"/>
  <c r="L707" i="2"/>
  <c r="K707" i="2"/>
  <c r="K706" i="2"/>
  <c r="L706" i="2" s="1"/>
  <c r="L705" i="2"/>
  <c r="K705" i="2"/>
  <c r="K704" i="2"/>
  <c r="L704" i="2" s="1"/>
  <c r="K703" i="2"/>
  <c r="L703" i="2" s="1"/>
  <c r="L702" i="2"/>
  <c r="K702" i="2"/>
  <c r="L701" i="2"/>
  <c r="K701" i="2"/>
  <c r="K700" i="2"/>
  <c r="L700" i="2" s="1"/>
  <c r="L699" i="2"/>
  <c r="K699" i="2"/>
  <c r="K698" i="2"/>
  <c r="L698" i="2" s="1"/>
  <c r="K697" i="2"/>
  <c r="L697" i="2" s="1"/>
  <c r="L696" i="2"/>
  <c r="K696" i="2"/>
  <c r="L695" i="2"/>
  <c r="K695" i="2"/>
  <c r="K694" i="2"/>
  <c r="L694" i="2" s="1"/>
  <c r="L693" i="2"/>
  <c r="K693" i="2"/>
  <c r="K692" i="2"/>
  <c r="L692" i="2" s="1"/>
  <c r="K691" i="2"/>
  <c r="L691" i="2" s="1"/>
  <c r="L690" i="2"/>
  <c r="K690" i="2"/>
  <c r="L689" i="2"/>
  <c r="K689" i="2"/>
  <c r="K688" i="2"/>
  <c r="L688" i="2" s="1"/>
  <c r="L687" i="2"/>
  <c r="K687" i="2"/>
  <c r="K686" i="2"/>
  <c r="L686" i="2" s="1"/>
  <c r="K685" i="2"/>
  <c r="L685" i="2" s="1"/>
  <c r="L684" i="2"/>
  <c r="K684" i="2"/>
  <c r="L683" i="2"/>
  <c r="K683" i="2"/>
  <c r="K682" i="2"/>
  <c r="L682" i="2" s="1"/>
  <c r="L681" i="2"/>
  <c r="K681" i="2"/>
  <c r="K680" i="2"/>
  <c r="L680" i="2" s="1"/>
  <c r="K679" i="2"/>
  <c r="L679" i="2" s="1"/>
  <c r="L678" i="2"/>
  <c r="K678" i="2"/>
  <c r="L677" i="2"/>
  <c r="K677" i="2"/>
  <c r="K676" i="2"/>
  <c r="L676" i="2" s="1"/>
  <c r="K675" i="2"/>
  <c r="L675" i="2" s="1"/>
  <c r="K674" i="2"/>
  <c r="L674" i="2" s="1"/>
  <c r="K673" i="2"/>
  <c r="L673" i="2" s="1"/>
  <c r="L672" i="2"/>
  <c r="K672" i="2"/>
  <c r="L671" i="2"/>
  <c r="K671" i="2"/>
  <c r="K670" i="2"/>
  <c r="L670" i="2" s="1"/>
  <c r="K669" i="2"/>
  <c r="L669" i="2" s="1"/>
  <c r="K668" i="2"/>
  <c r="L668" i="2" s="1"/>
  <c r="K667" i="2"/>
  <c r="L667" i="2" s="1"/>
  <c r="L666" i="2"/>
  <c r="K666" i="2"/>
  <c r="L665" i="2"/>
  <c r="K665" i="2"/>
  <c r="K664" i="2"/>
  <c r="L664" i="2" s="1"/>
  <c r="K663" i="2"/>
  <c r="L663" i="2" s="1"/>
  <c r="K662" i="2"/>
  <c r="L662" i="2" s="1"/>
  <c r="K661" i="2"/>
  <c r="L661" i="2" s="1"/>
  <c r="L660" i="2"/>
  <c r="K660" i="2"/>
  <c r="L659" i="2"/>
  <c r="K659" i="2"/>
  <c r="K658" i="2"/>
  <c r="L658" i="2" s="1"/>
  <c r="K657" i="2"/>
  <c r="L657" i="2" s="1"/>
  <c r="K656" i="2"/>
  <c r="L656" i="2" s="1"/>
  <c r="K655" i="2"/>
  <c r="L655" i="2" s="1"/>
  <c r="L654" i="2"/>
  <c r="K654" i="2"/>
  <c r="L653" i="2"/>
  <c r="K653" i="2"/>
  <c r="K652" i="2"/>
  <c r="L652" i="2" s="1"/>
  <c r="K651" i="2"/>
  <c r="L651" i="2" s="1"/>
  <c r="K650" i="2"/>
  <c r="L650" i="2" s="1"/>
  <c r="K649" i="2"/>
  <c r="L649" i="2" s="1"/>
  <c r="L648" i="2"/>
  <c r="K648" i="2"/>
  <c r="L647" i="2"/>
  <c r="K647" i="2"/>
  <c r="K646" i="2"/>
  <c r="L646" i="2" s="1"/>
  <c r="K645" i="2"/>
  <c r="L645" i="2" s="1"/>
  <c r="K644" i="2"/>
  <c r="L644" i="2" s="1"/>
  <c r="K643" i="2"/>
  <c r="L643" i="2" s="1"/>
  <c r="L642" i="2"/>
  <c r="K642" i="2"/>
  <c r="L641" i="2"/>
  <c r="K641" i="2"/>
  <c r="K640" i="2"/>
  <c r="L640" i="2" s="1"/>
  <c r="K639" i="2"/>
  <c r="L639" i="2" s="1"/>
  <c r="K638" i="2"/>
  <c r="L638" i="2" s="1"/>
  <c r="K637" i="2"/>
  <c r="L637" i="2" s="1"/>
  <c r="L636" i="2"/>
  <c r="K636" i="2"/>
  <c r="L635" i="2"/>
  <c r="K635" i="2"/>
  <c r="K634" i="2"/>
  <c r="L634" i="2" s="1"/>
  <c r="K633" i="2"/>
  <c r="L633" i="2" s="1"/>
  <c r="K632" i="2"/>
  <c r="L632" i="2" s="1"/>
  <c r="K631" i="2"/>
  <c r="L631" i="2" s="1"/>
  <c r="K630" i="2"/>
  <c r="L630" i="2" s="1"/>
  <c r="L629" i="2"/>
  <c r="K629" i="2"/>
  <c r="K628" i="2"/>
  <c r="L628" i="2" s="1"/>
  <c r="K627" i="2"/>
  <c r="L627" i="2" s="1"/>
  <c r="K626" i="2"/>
  <c r="L626" i="2" s="1"/>
  <c r="K625" i="2"/>
  <c r="L625" i="2" s="1"/>
  <c r="L624" i="2"/>
  <c r="K624" i="2"/>
  <c r="L623" i="2"/>
  <c r="K623" i="2"/>
  <c r="K622" i="2"/>
  <c r="L622" i="2" s="1"/>
  <c r="L621" i="2"/>
  <c r="K621" i="2"/>
  <c r="K620" i="2"/>
  <c r="L620" i="2" s="1"/>
  <c r="K619" i="2"/>
  <c r="L619" i="2" s="1"/>
  <c r="L618" i="2"/>
  <c r="K618" i="2"/>
  <c r="L617" i="2"/>
  <c r="K617" i="2"/>
  <c r="K616" i="2"/>
  <c r="L616" i="2" s="1"/>
  <c r="L615" i="2"/>
  <c r="K615" i="2"/>
  <c r="K614" i="2"/>
  <c r="L614" i="2" s="1"/>
  <c r="K613" i="2"/>
  <c r="L613" i="2" s="1"/>
  <c r="K612" i="2"/>
  <c r="L612" i="2" s="1"/>
  <c r="L611" i="2"/>
  <c r="K611" i="2"/>
  <c r="K610" i="2"/>
  <c r="L610" i="2" s="1"/>
  <c r="K609" i="2"/>
  <c r="L609" i="2" s="1"/>
  <c r="K608" i="2"/>
  <c r="L608" i="2" s="1"/>
  <c r="K607" i="2"/>
  <c r="L607" i="2" s="1"/>
  <c r="L606" i="2"/>
  <c r="K606" i="2"/>
  <c r="L605" i="2"/>
  <c r="K605" i="2"/>
  <c r="K604" i="2"/>
  <c r="L604" i="2" s="1"/>
  <c r="K603" i="2"/>
  <c r="L603" i="2" s="1"/>
  <c r="K602" i="2"/>
  <c r="L602" i="2" s="1"/>
  <c r="K601" i="2"/>
  <c r="L601" i="2" s="1"/>
  <c r="L600" i="2"/>
  <c r="K600" i="2"/>
  <c r="L599" i="2"/>
  <c r="K599" i="2"/>
  <c r="K598" i="2"/>
  <c r="L598" i="2" s="1"/>
  <c r="K597" i="2"/>
  <c r="L597" i="2" s="1"/>
  <c r="K596" i="2"/>
  <c r="L596" i="2" s="1"/>
  <c r="K595" i="2"/>
  <c r="L595" i="2" s="1"/>
  <c r="K594" i="2"/>
  <c r="L594" i="2" s="1"/>
  <c r="L593" i="2"/>
  <c r="K593" i="2"/>
  <c r="K592" i="2"/>
  <c r="L592" i="2" s="1"/>
  <c r="K591" i="2"/>
  <c r="L591" i="2" s="1"/>
  <c r="K590" i="2"/>
  <c r="L590" i="2" s="1"/>
  <c r="K589" i="2"/>
  <c r="L589" i="2" s="1"/>
  <c r="L588" i="2"/>
  <c r="K588" i="2"/>
  <c r="L587" i="2"/>
  <c r="K587" i="2"/>
  <c r="K586" i="2"/>
  <c r="L586" i="2" s="1"/>
  <c r="K585" i="2"/>
  <c r="L585" i="2" s="1"/>
  <c r="K584" i="2"/>
  <c r="L584" i="2" s="1"/>
  <c r="K583" i="2"/>
  <c r="L583" i="2" s="1"/>
  <c r="L582" i="2"/>
  <c r="K582" i="2"/>
  <c r="L581" i="2"/>
  <c r="K581" i="2"/>
  <c r="K580" i="2"/>
  <c r="L580" i="2" s="1"/>
  <c r="K579" i="2"/>
  <c r="L579" i="2" s="1"/>
  <c r="K578" i="2"/>
  <c r="L578" i="2" s="1"/>
  <c r="K577" i="2"/>
  <c r="L577" i="2" s="1"/>
  <c r="K576" i="2"/>
  <c r="L576" i="2" s="1"/>
  <c r="L575" i="2"/>
  <c r="K575" i="2"/>
  <c r="K574" i="2"/>
  <c r="L574" i="2" s="1"/>
  <c r="K573" i="2"/>
  <c r="L573" i="2" s="1"/>
  <c r="K572" i="2"/>
  <c r="L572" i="2" s="1"/>
  <c r="K571" i="2"/>
  <c r="L571" i="2" s="1"/>
  <c r="L570" i="2"/>
  <c r="K570" i="2"/>
  <c r="L569" i="2"/>
  <c r="K569" i="2"/>
  <c r="K568" i="2"/>
  <c r="L568" i="2" s="1"/>
  <c r="K567" i="2"/>
  <c r="L567" i="2" s="1"/>
  <c r="K566" i="2"/>
  <c r="L566" i="2" s="1"/>
  <c r="K565" i="2"/>
  <c r="L565" i="2" s="1"/>
  <c r="L564" i="2"/>
  <c r="K564" i="2"/>
  <c r="L563" i="2"/>
  <c r="K563" i="2"/>
  <c r="K562" i="2"/>
  <c r="L562" i="2" s="1"/>
  <c r="K561" i="2"/>
  <c r="L561" i="2" s="1"/>
  <c r="K560" i="2"/>
  <c r="L560" i="2" s="1"/>
  <c r="L559" i="2"/>
  <c r="K559" i="2"/>
  <c r="K558" i="2"/>
  <c r="L558" i="2" s="1"/>
  <c r="L557" i="2"/>
  <c r="K557" i="2"/>
  <c r="K556" i="2"/>
  <c r="L556" i="2" s="1"/>
  <c r="K555" i="2"/>
  <c r="L555" i="2" s="1"/>
  <c r="K554" i="2"/>
  <c r="L554" i="2" s="1"/>
  <c r="L553" i="2"/>
  <c r="K553" i="2"/>
  <c r="K552" i="2"/>
  <c r="L552" i="2" s="1"/>
  <c r="L551" i="2"/>
  <c r="K551" i="2"/>
  <c r="K550" i="2"/>
  <c r="L550" i="2" s="1"/>
  <c r="K549" i="2"/>
  <c r="L549" i="2" s="1"/>
  <c r="K548" i="2"/>
  <c r="L548" i="2" s="1"/>
  <c r="K547" i="2"/>
  <c r="L547" i="2" s="1"/>
  <c r="K546" i="2"/>
  <c r="L546" i="2" s="1"/>
  <c r="L545" i="2"/>
  <c r="K545" i="2"/>
  <c r="K544" i="2"/>
  <c r="L544" i="2" s="1"/>
  <c r="K543" i="2"/>
  <c r="L543" i="2" s="1"/>
  <c r="K542" i="2"/>
  <c r="L542" i="2" s="1"/>
  <c r="L541" i="2"/>
  <c r="K541" i="2"/>
  <c r="L540" i="2"/>
  <c r="K540" i="2"/>
  <c r="L539" i="2"/>
  <c r="K539" i="2"/>
  <c r="K538" i="2"/>
  <c r="L538" i="2" s="1"/>
  <c r="L537" i="2"/>
  <c r="K537" i="2"/>
  <c r="K536" i="2"/>
  <c r="L536" i="2" s="1"/>
  <c r="K535" i="2"/>
  <c r="L535" i="2" s="1"/>
  <c r="L534" i="2"/>
  <c r="K534" i="2"/>
  <c r="L533" i="2"/>
  <c r="K533" i="2"/>
  <c r="K532" i="2"/>
  <c r="L532" i="2" s="1"/>
  <c r="L531" i="2"/>
  <c r="K531" i="2"/>
  <c r="K530" i="2"/>
  <c r="L530" i="2" s="1"/>
  <c r="K529" i="2"/>
  <c r="L529" i="2" s="1"/>
  <c r="K528" i="2"/>
  <c r="L528" i="2" s="1"/>
  <c r="L527" i="2"/>
  <c r="K527" i="2"/>
  <c r="K526" i="2"/>
  <c r="L526" i="2" s="1"/>
  <c r="L525" i="2"/>
  <c r="K525" i="2"/>
  <c r="K524" i="2"/>
  <c r="L524" i="2" s="1"/>
  <c r="L523" i="2"/>
  <c r="K523" i="2"/>
  <c r="K522" i="2"/>
  <c r="L522" i="2" s="1"/>
  <c r="L521" i="2"/>
  <c r="K521" i="2"/>
  <c r="K520" i="2"/>
  <c r="L520" i="2" s="1"/>
  <c r="K519" i="2"/>
  <c r="L519" i="2" s="1"/>
  <c r="K518" i="2"/>
  <c r="L518" i="2" s="1"/>
  <c r="K517" i="2"/>
  <c r="L517" i="2" s="1"/>
  <c r="K516" i="2"/>
  <c r="L516" i="2" s="1"/>
  <c r="L515" i="2"/>
  <c r="K515" i="2"/>
  <c r="K514" i="2"/>
  <c r="L514" i="2" s="1"/>
  <c r="K513" i="2"/>
  <c r="L513" i="2" s="1"/>
  <c r="K512" i="2"/>
  <c r="L512" i="2" s="1"/>
  <c r="L511" i="2"/>
  <c r="K511" i="2"/>
  <c r="L510" i="2"/>
  <c r="K510" i="2"/>
  <c r="L509" i="2"/>
  <c r="K509" i="2"/>
  <c r="K508" i="2"/>
  <c r="L508" i="2" s="1"/>
  <c r="K507" i="2"/>
  <c r="L507" i="2" s="1"/>
  <c r="K506" i="2"/>
  <c r="L506" i="2" s="1"/>
  <c r="L505" i="2"/>
  <c r="K505" i="2"/>
  <c r="K504" i="2"/>
  <c r="L504" i="2" s="1"/>
  <c r="L503" i="2"/>
  <c r="K503" i="2"/>
  <c r="K502" i="2"/>
  <c r="L502" i="2" s="1"/>
  <c r="K501" i="2"/>
  <c r="L501" i="2" s="1"/>
  <c r="K500" i="2"/>
  <c r="L500" i="2" s="1"/>
  <c r="L499" i="2"/>
  <c r="K499" i="2"/>
  <c r="K498" i="2"/>
  <c r="L498" i="2" s="1"/>
  <c r="L497" i="2"/>
  <c r="K497" i="2"/>
  <c r="K496" i="2"/>
  <c r="L496" i="2" s="1"/>
  <c r="K495" i="2"/>
  <c r="L495" i="2" s="1"/>
  <c r="K494" i="2"/>
  <c r="L494" i="2" s="1"/>
  <c r="K493" i="2"/>
  <c r="L493" i="2" s="1"/>
  <c r="K492" i="2"/>
  <c r="L492" i="2" s="1"/>
  <c r="L491" i="2"/>
  <c r="K491" i="2"/>
  <c r="K490" i="2"/>
  <c r="L490" i="2" s="1"/>
  <c r="K489" i="2"/>
  <c r="L489" i="2" s="1"/>
  <c r="K488" i="2"/>
  <c r="L488" i="2" s="1"/>
  <c r="L487" i="2"/>
  <c r="K487" i="2"/>
  <c r="L486" i="2"/>
  <c r="K486" i="2"/>
  <c r="L485" i="2"/>
  <c r="K485" i="2"/>
  <c r="K484" i="2"/>
  <c r="L484" i="2" s="1"/>
  <c r="K483" i="2"/>
  <c r="L483" i="2" s="1"/>
  <c r="K482" i="2"/>
  <c r="L482" i="2" s="1"/>
  <c r="L481" i="2"/>
  <c r="K481" i="2"/>
  <c r="K480" i="2"/>
  <c r="L480" i="2" s="1"/>
  <c r="L479" i="2"/>
  <c r="K479" i="2"/>
  <c r="K478" i="2"/>
  <c r="L478" i="2" s="1"/>
  <c r="K477" i="2"/>
  <c r="L477" i="2" s="1"/>
  <c r="K476" i="2"/>
  <c r="L476" i="2" s="1"/>
  <c r="L475" i="2"/>
  <c r="K475" i="2"/>
  <c r="K474" i="2"/>
  <c r="L474" i="2" s="1"/>
  <c r="L473" i="2"/>
  <c r="K473" i="2"/>
  <c r="K472" i="2"/>
  <c r="L472" i="2" s="1"/>
  <c r="K471" i="2"/>
  <c r="L471" i="2" s="1"/>
  <c r="K470" i="2"/>
  <c r="L470" i="2" s="1"/>
  <c r="K469" i="2"/>
  <c r="L469" i="2" s="1"/>
  <c r="K468" i="2"/>
  <c r="L468" i="2" s="1"/>
  <c r="L467" i="2"/>
  <c r="K467" i="2"/>
  <c r="K466" i="2"/>
  <c r="L466" i="2" s="1"/>
  <c r="K465" i="2"/>
  <c r="L465" i="2" s="1"/>
  <c r="K464" i="2"/>
  <c r="L464" i="2" s="1"/>
  <c r="L463" i="2"/>
  <c r="K463" i="2"/>
  <c r="L462" i="2"/>
  <c r="K462" i="2"/>
  <c r="L461" i="2"/>
  <c r="K461" i="2"/>
  <c r="K460" i="2"/>
  <c r="L460" i="2" s="1"/>
  <c r="K459" i="2"/>
  <c r="L459" i="2" s="1"/>
  <c r="K458" i="2"/>
  <c r="L458" i="2" s="1"/>
  <c r="L457" i="2"/>
  <c r="K457" i="2"/>
  <c r="K456" i="2"/>
  <c r="L456" i="2" s="1"/>
  <c r="L455" i="2"/>
  <c r="K455" i="2"/>
  <c r="K454" i="2"/>
  <c r="L454" i="2" s="1"/>
  <c r="K453" i="2"/>
  <c r="L453" i="2" s="1"/>
  <c r="K452" i="2"/>
  <c r="L452" i="2" s="1"/>
  <c r="L451" i="2"/>
  <c r="K451" i="2"/>
  <c r="K450" i="2"/>
  <c r="L450" i="2" s="1"/>
  <c r="L449" i="2"/>
  <c r="K449" i="2"/>
  <c r="K448" i="2"/>
  <c r="L448" i="2" s="1"/>
  <c r="K447" i="2"/>
  <c r="L447" i="2" s="1"/>
  <c r="K446" i="2"/>
  <c r="L446" i="2" s="1"/>
  <c r="L445" i="2"/>
  <c r="K445" i="2"/>
  <c r="K444" i="2"/>
  <c r="L444" i="2" s="1"/>
  <c r="L443" i="2"/>
  <c r="K443" i="2"/>
  <c r="K442" i="2"/>
  <c r="L442" i="2" s="1"/>
  <c r="K441" i="2"/>
  <c r="L441" i="2" s="1"/>
  <c r="K440" i="2"/>
  <c r="L440" i="2" s="1"/>
  <c r="L439" i="2"/>
  <c r="K439" i="2"/>
  <c r="L438" i="2"/>
  <c r="K438" i="2"/>
  <c r="L437" i="2"/>
  <c r="K437" i="2"/>
  <c r="K436" i="2"/>
  <c r="L436" i="2" s="1"/>
  <c r="K435" i="2"/>
  <c r="L435" i="2" s="1"/>
  <c r="K434" i="2"/>
  <c r="L434" i="2" s="1"/>
  <c r="L433" i="2"/>
  <c r="K433" i="2"/>
  <c r="K432" i="2"/>
  <c r="L432" i="2" s="1"/>
  <c r="L431" i="2"/>
  <c r="K431" i="2"/>
  <c r="K430" i="2"/>
  <c r="L430" i="2" s="1"/>
  <c r="K429" i="2"/>
  <c r="L429" i="2" s="1"/>
  <c r="K428" i="2"/>
  <c r="L428" i="2" s="1"/>
  <c r="L427" i="2"/>
  <c r="K427" i="2"/>
  <c r="K426" i="2"/>
  <c r="L426" i="2" s="1"/>
  <c r="L425" i="2"/>
  <c r="K425" i="2"/>
  <c r="K424" i="2"/>
  <c r="L424" i="2" s="1"/>
  <c r="K423" i="2"/>
  <c r="L423" i="2" s="1"/>
  <c r="K422" i="2"/>
  <c r="L422" i="2" s="1"/>
  <c r="L421" i="2"/>
  <c r="K421" i="2"/>
  <c r="K420" i="2"/>
  <c r="L420" i="2" s="1"/>
  <c r="L419" i="2"/>
  <c r="K419" i="2"/>
  <c r="K418" i="2"/>
  <c r="L418" i="2" s="1"/>
  <c r="K417" i="2"/>
  <c r="L417" i="2" s="1"/>
  <c r="K416" i="2"/>
  <c r="L416" i="2" s="1"/>
  <c r="L415" i="2"/>
  <c r="K415" i="2"/>
  <c r="L414" i="2"/>
  <c r="K414" i="2"/>
  <c r="L413" i="2"/>
  <c r="K413" i="2"/>
  <c r="K412" i="2"/>
  <c r="L412" i="2" s="1"/>
  <c r="K411" i="2"/>
  <c r="L411" i="2" s="1"/>
  <c r="K410" i="2"/>
  <c r="L410" i="2" s="1"/>
  <c r="L409" i="2"/>
  <c r="K409" i="2"/>
  <c r="K408" i="2"/>
  <c r="L408" i="2" s="1"/>
  <c r="L407" i="2"/>
  <c r="K407" i="2"/>
  <c r="K406" i="2"/>
  <c r="L406" i="2" s="1"/>
  <c r="K405" i="2"/>
  <c r="L405" i="2" s="1"/>
  <c r="K404" i="2"/>
  <c r="L404" i="2" s="1"/>
  <c r="L403" i="2"/>
  <c r="K403" i="2"/>
  <c r="K402" i="2"/>
  <c r="L402" i="2" s="1"/>
  <c r="L401" i="2"/>
  <c r="K401" i="2"/>
  <c r="K400" i="2"/>
  <c r="L400" i="2" s="1"/>
  <c r="K399" i="2"/>
  <c r="L399" i="2" s="1"/>
  <c r="K398" i="2"/>
  <c r="L398" i="2" s="1"/>
  <c r="L397" i="2"/>
  <c r="K397" i="2"/>
  <c r="K396" i="2"/>
  <c r="L396" i="2" s="1"/>
  <c r="L395" i="2"/>
  <c r="K395" i="2"/>
  <c r="K394" i="2"/>
  <c r="L394" i="2" s="1"/>
  <c r="K393" i="2"/>
  <c r="L393" i="2" s="1"/>
  <c r="K392" i="2"/>
  <c r="L392" i="2" s="1"/>
  <c r="L391" i="2"/>
  <c r="K391" i="2"/>
  <c r="L390" i="2"/>
  <c r="K390" i="2"/>
  <c r="L389" i="2"/>
  <c r="K389" i="2"/>
  <c r="K388" i="2"/>
  <c r="L388" i="2" s="1"/>
  <c r="K387" i="2"/>
  <c r="L387" i="2" s="1"/>
  <c r="K386" i="2"/>
  <c r="L386" i="2" s="1"/>
  <c r="L385" i="2"/>
  <c r="K385" i="2"/>
  <c r="K384" i="2"/>
  <c r="L384" i="2" s="1"/>
  <c r="L383" i="2"/>
  <c r="K383" i="2"/>
  <c r="K382" i="2"/>
  <c r="L382" i="2" s="1"/>
  <c r="K381" i="2"/>
  <c r="L381" i="2" s="1"/>
  <c r="K380" i="2"/>
  <c r="L380" i="2" s="1"/>
  <c r="L379" i="2"/>
  <c r="K379" i="2"/>
  <c r="K378" i="2"/>
  <c r="L378" i="2" s="1"/>
  <c r="L377" i="2"/>
  <c r="K377" i="2"/>
  <c r="K376" i="2"/>
  <c r="L376" i="2" s="1"/>
  <c r="K375" i="2"/>
  <c r="L375" i="2" s="1"/>
  <c r="K374" i="2"/>
  <c r="L374" i="2" s="1"/>
  <c r="K373" i="2"/>
  <c r="L373" i="2" s="1"/>
  <c r="K372" i="2"/>
  <c r="L372" i="2" s="1"/>
  <c r="L371" i="2"/>
  <c r="K371" i="2"/>
  <c r="K370" i="2"/>
  <c r="L370" i="2" s="1"/>
  <c r="K369" i="2"/>
  <c r="L369" i="2" s="1"/>
  <c r="K368" i="2"/>
  <c r="L368" i="2" s="1"/>
  <c r="L367" i="2"/>
  <c r="K367" i="2"/>
  <c r="L366" i="2"/>
  <c r="K366" i="2"/>
  <c r="L365" i="2"/>
  <c r="K365" i="2"/>
  <c r="K364" i="2"/>
  <c r="L364" i="2" s="1"/>
  <c r="K363" i="2"/>
  <c r="L363" i="2" s="1"/>
  <c r="K362" i="2"/>
  <c r="L362" i="2" s="1"/>
  <c r="L361" i="2"/>
  <c r="K361" i="2"/>
  <c r="K360" i="2"/>
  <c r="L360" i="2" s="1"/>
  <c r="L359" i="2"/>
  <c r="K359" i="2"/>
  <c r="K358" i="2"/>
  <c r="L358" i="2" s="1"/>
  <c r="K357" i="2"/>
  <c r="L357" i="2" s="1"/>
  <c r="K356" i="2"/>
  <c r="L356" i="2" s="1"/>
  <c r="L355" i="2"/>
  <c r="K355" i="2"/>
  <c r="K354" i="2"/>
  <c r="L354" i="2" s="1"/>
  <c r="L353" i="2"/>
  <c r="K353" i="2"/>
  <c r="K352" i="2"/>
  <c r="L352" i="2" s="1"/>
  <c r="K351" i="2"/>
  <c r="L351" i="2" s="1"/>
  <c r="K350" i="2"/>
  <c r="L350" i="2" s="1"/>
  <c r="L349" i="2"/>
  <c r="K349" i="2"/>
  <c r="K348" i="2"/>
  <c r="L348" i="2" s="1"/>
  <c r="L347" i="2"/>
  <c r="K347" i="2"/>
  <c r="K346" i="2"/>
  <c r="L346" i="2" s="1"/>
  <c r="K345" i="2"/>
  <c r="L345" i="2" s="1"/>
  <c r="K344" i="2"/>
  <c r="L344" i="2" s="1"/>
  <c r="L343" i="2"/>
  <c r="K343" i="2"/>
  <c r="L342" i="2"/>
  <c r="K342" i="2"/>
  <c r="L341" i="2"/>
  <c r="K341" i="2"/>
  <c r="K340" i="2"/>
  <c r="L340" i="2" s="1"/>
  <c r="K339" i="2"/>
  <c r="L339" i="2" s="1"/>
  <c r="K338" i="2"/>
  <c r="L338" i="2" s="1"/>
  <c r="L337" i="2"/>
  <c r="K337" i="2"/>
  <c r="K336" i="2"/>
  <c r="L336" i="2" s="1"/>
  <c r="L335" i="2"/>
  <c r="K335" i="2"/>
  <c r="K334" i="2"/>
  <c r="L334" i="2" s="1"/>
  <c r="K333" i="2"/>
  <c r="L333" i="2" s="1"/>
  <c r="K332" i="2"/>
  <c r="L332" i="2" s="1"/>
  <c r="L331" i="2"/>
  <c r="K331" i="2"/>
  <c r="K330" i="2"/>
  <c r="L330" i="2" s="1"/>
  <c r="L329" i="2"/>
  <c r="K329" i="2"/>
  <c r="K328" i="2"/>
  <c r="L328" i="2" s="1"/>
  <c r="K327" i="2"/>
  <c r="L327" i="2" s="1"/>
  <c r="K326" i="2"/>
  <c r="L326" i="2" s="1"/>
  <c r="L325" i="2"/>
  <c r="K325" i="2"/>
  <c r="K324" i="2"/>
  <c r="L324" i="2" s="1"/>
  <c r="L323" i="2"/>
  <c r="K323" i="2"/>
  <c r="K322" i="2"/>
  <c r="L322" i="2" s="1"/>
  <c r="K321" i="2"/>
  <c r="L321" i="2" s="1"/>
  <c r="K320" i="2"/>
  <c r="L320" i="2" s="1"/>
  <c r="L319" i="2"/>
  <c r="K319" i="2"/>
  <c r="L318" i="2"/>
  <c r="K318" i="2"/>
  <c r="L317" i="2"/>
  <c r="K317" i="2"/>
  <c r="K316" i="2"/>
  <c r="L316" i="2" s="1"/>
  <c r="K315" i="2"/>
  <c r="L315" i="2" s="1"/>
  <c r="K314" i="2"/>
  <c r="L314" i="2" s="1"/>
  <c r="L313" i="2"/>
  <c r="K313" i="2"/>
  <c r="K312" i="2"/>
  <c r="L312" i="2" s="1"/>
  <c r="L311" i="2"/>
  <c r="K311" i="2"/>
  <c r="K310" i="2"/>
  <c r="L310" i="2" s="1"/>
  <c r="K309" i="2"/>
  <c r="L309" i="2" s="1"/>
  <c r="K308" i="2"/>
  <c r="L308" i="2" s="1"/>
  <c r="L307" i="2"/>
  <c r="K307" i="2"/>
  <c r="K306" i="2"/>
  <c r="L306" i="2" s="1"/>
  <c r="L305" i="2"/>
  <c r="K305" i="2"/>
  <c r="K304" i="2"/>
  <c r="L304" i="2" s="1"/>
  <c r="K303" i="2"/>
  <c r="L303" i="2" s="1"/>
  <c r="K302" i="2"/>
  <c r="L302" i="2" s="1"/>
  <c r="L301" i="2"/>
  <c r="K301" i="2"/>
  <c r="K300" i="2"/>
  <c r="L300" i="2" s="1"/>
  <c r="L299" i="2"/>
  <c r="K299" i="2"/>
  <c r="K298" i="2"/>
  <c r="L298" i="2" s="1"/>
  <c r="K297" i="2"/>
  <c r="L297" i="2" s="1"/>
  <c r="K296" i="2"/>
  <c r="L296" i="2" s="1"/>
  <c r="L295" i="2"/>
  <c r="K295" i="2"/>
  <c r="L294" i="2"/>
  <c r="K294" i="2"/>
  <c r="L293" i="2"/>
  <c r="K293" i="2"/>
  <c r="K292" i="2"/>
  <c r="L292" i="2" s="1"/>
  <c r="K291" i="2"/>
  <c r="L291" i="2" s="1"/>
  <c r="K290" i="2"/>
  <c r="L290" i="2" s="1"/>
  <c r="L289" i="2"/>
  <c r="K289" i="2"/>
  <c r="K288" i="2"/>
  <c r="L288" i="2" s="1"/>
  <c r="L287" i="2"/>
  <c r="K287" i="2"/>
  <c r="K286" i="2"/>
  <c r="L286" i="2" s="1"/>
  <c r="K285" i="2"/>
  <c r="L285" i="2" s="1"/>
  <c r="K284" i="2"/>
  <c r="L284" i="2" s="1"/>
  <c r="L283" i="2"/>
  <c r="K283" i="2"/>
  <c r="K282" i="2"/>
  <c r="L282" i="2" s="1"/>
  <c r="L281" i="2"/>
  <c r="K281" i="2"/>
  <c r="K280" i="2"/>
  <c r="L280" i="2" s="1"/>
  <c r="K279" i="2"/>
  <c r="L279" i="2" s="1"/>
  <c r="L278" i="2"/>
  <c r="K278" i="2"/>
  <c r="L277" i="2"/>
  <c r="K277" i="2"/>
  <c r="L276" i="2"/>
  <c r="K276" i="2"/>
  <c r="L275" i="2"/>
  <c r="K275" i="2"/>
  <c r="K274" i="2"/>
  <c r="L274" i="2" s="1"/>
  <c r="K273" i="2"/>
  <c r="L273" i="2" s="1"/>
  <c r="L272" i="2"/>
  <c r="K272" i="2"/>
  <c r="L271" i="2"/>
  <c r="K271" i="2"/>
  <c r="L270" i="2"/>
  <c r="K270" i="2"/>
  <c r="L269" i="2"/>
  <c r="K269" i="2"/>
  <c r="K268" i="2"/>
  <c r="L268" i="2" s="1"/>
  <c r="K267" i="2"/>
  <c r="L267" i="2" s="1"/>
  <c r="K266" i="2"/>
  <c r="L266" i="2" s="1"/>
  <c r="L265" i="2"/>
  <c r="K265" i="2"/>
  <c r="L264" i="2"/>
  <c r="K264" i="2"/>
  <c r="L263" i="2"/>
  <c r="K263" i="2"/>
  <c r="K262" i="2"/>
  <c r="L262" i="2" s="1"/>
  <c r="K261" i="2"/>
  <c r="L261" i="2" s="1"/>
  <c r="K260" i="2"/>
  <c r="L260" i="2" s="1"/>
  <c r="K259" i="2"/>
  <c r="L259" i="2" s="1"/>
  <c r="L258" i="2"/>
  <c r="K258" i="2"/>
  <c r="L257" i="2"/>
  <c r="K257" i="2"/>
  <c r="K256" i="2"/>
  <c r="L256" i="2" s="1"/>
  <c r="K255" i="2"/>
  <c r="L255" i="2" s="1"/>
  <c r="L254" i="2"/>
  <c r="K254" i="2"/>
  <c r="K253" i="2"/>
  <c r="L253" i="2" s="1"/>
  <c r="K252" i="2"/>
  <c r="L252" i="2" s="1"/>
  <c r="L251" i="2"/>
  <c r="K251" i="2"/>
  <c r="K250" i="2"/>
  <c r="L250" i="2" s="1"/>
  <c r="K249" i="2"/>
  <c r="L249" i="2" s="1"/>
  <c r="L248" i="2"/>
  <c r="K248" i="2"/>
  <c r="L247" i="2"/>
  <c r="K247" i="2"/>
  <c r="K246" i="2"/>
  <c r="L246" i="2" s="1"/>
  <c r="L245" i="2"/>
  <c r="K245" i="2"/>
  <c r="K244" i="2"/>
  <c r="L244" i="2" s="1"/>
  <c r="K243" i="2"/>
  <c r="L243" i="2" s="1"/>
  <c r="L242" i="2"/>
  <c r="K242" i="2"/>
  <c r="L241" i="2"/>
  <c r="K241" i="2"/>
  <c r="L240" i="2"/>
  <c r="K240" i="2"/>
  <c r="L239" i="2"/>
  <c r="K239" i="2"/>
  <c r="K238" i="2"/>
  <c r="L238" i="2" s="1"/>
  <c r="K237" i="2"/>
  <c r="L237" i="2" s="1"/>
  <c r="L236" i="2"/>
  <c r="K236" i="2"/>
  <c r="L235" i="2"/>
  <c r="K235" i="2"/>
  <c r="L234" i="2"/>
  <c r="K234" i="2"/>
  <c r="L233" i="2"/>
  <c r="K233" i="2"/>
  <c r="K232" i="2"/>
  <c r="L232" i="2" s="1"/>
  <c r="K231" i="2"/>
  <c r="L231" i="2" s="1"/>
  <c r="K230" i="2"/>
  <c r="L230" i="2" s="1"/>
  <c r="L229" i="2"/>
  <c r="K229" i="2"/>
  <c r="L228" i="2"/>
  <c r="K228" i="2"/>
  <c r="L227" i="2"/>
  <c r="K227" i="2"/>
  <c r="K226" i="2"/>
  <c r="L226" i="2" s="1"/>
  <c r="K225" i="2"/>
  <c r="L225" i="2" s="1"/>
  <c r="K224" i="2"/>
  <c r="L224" i="2" s="1"/>
  <c r="K223" i="2"/>
  <c r="L223" i="2" s="1"/>
  <c r="L222" i="2"/>
  <c r="K222" i="2"/>
  <c r="L221" i="2"/>
  <c r="K221" i="2"/>
  <c r="K220" i="2"/>
  <c r="L220" i="2" s="1"/>
  <c r="K219" i="2"/>
  <c r="L219" i="2" s="1"/>
  <c r="L218" i="2"/>
  <c r="K218" i="2"/>
  <c r="K217" i="2"/>
  <c r="L217" i="2" s="1"/>
  <c r="K216" i="2"/>
  <c r="L216" i="2" s="1"/>
  <c r="L215" i="2"/>
  <c r="K215" i="2"/>
  <c r="K214" i="2"/>
  <c r="L214" i="2" s="1"/>
  <c r="K213" i="2"/>
  <c r="L213" i="2" s="1"/>
  <c r="L212" i="2"/>
  <c r="K212" i="2"/>
  <c r="L211" i="2"/>
  <c r="K211" i="2"/>
  <c r="K210" i="2"/>
  <c r="L210" i="2" s="1"/>
  <c r="L209" i="2"/>
  <c r="K209" i="2"/>
  <c r="K208" i="2"/>
  <c r="L208" i="2" s="1"/>
  <c r="K207" i="2"/>
  <c r="L207" i="2" s="1"/>
  <c r="L206" i="2"/>
  <c r="K206" i="2"/>
  <c r="L205" i="2"/>
  <c r="K205" i="2"/>
  <c r="L204" i="2"/>
  <c r="K204" i="2"/>
  <c r="L203" i="2"/>
  <c r="K203" i="2"/>
  <c r="K202" i="2"/>
  <c r="L202" i="2" s="1"/>
  <c r="K201" i="2"/>
  <c r="L201" i="2" s="1"/>
  <c r="L200" i="2"/>
  <c r="K200" i="2"/>
  <c r="L199" i="2"/>
  <c r="K199" i="2"/>
  <c r="L198" i="2"/>
  <c r="K198" i="2"/>
  <c r="L197" i="2"/>
  <c r="K197" i="2"/>
  <c r="K196" i="2"/>
  <c r="L196" i="2" s="1"/>
  <c r="K195" i="2"/>
  <c r="L195" i="2" s="1"/>
  <c r="K194" i="2"/>
  <c r="L194" i="2" s="1"/>
  <c r="L193" i="2"/>
  <c r="K193" i="2"/>
  <c r="L192" i="2"/>
  <c r="K192" i="2"/>
  <c r="L191" i="2"/>
  <c r="K191" i="2"/>
  <c r="K190" i="2"/>
  <c r="L190" i="2" s="1"/>
  <c r="K189" i="2"/>
  <c r="L189" i="2" s="1"/>
  <c r="K188" i="2"/>
  <c r="L188" i="2" s="1"/>
  <c r="K187" i="2"/>
  <c r="L187" i="2" s="1"/>
  <c r="L186" i="2"/>
  <c r="K186" i="2"/>
  <c r="L185" i="2"/>
  <c r="K185" i="2"/>
  <c r="K184" i="2"/>
  <c r="L184" i="2" s="1"/>
  <c r="K183" i="2"/>
  <c r="L183" i="2" s="1"/>
  <c r="L182" i="2"/>
  <c r="K182" i="2"/>
  <c r="K181" i="2"/>
  <c r="L181" i="2" s="1"/>
  <c r="K180" i="2"/>
  <c r="L180" i="2" s="1"/>
  <c r="L179" i="2"/>
  <c r="K179" i="2"/>
  <c r="K178" i="2"/>
  <c r="L178" i="2" s="1"/>
  <c r="K177" i="2"/>
  <c r="L177" i="2" s="1"/>
  <c r="L176" i="2"/>
  <c r="K176" i="2"/>
  <c r="L175" i="2"/>
  <c r="K175" i="2"/>
  <c r="K174" i="2"/>
  <c r="L174" i="2" s="1"/>
  <c r="L173" i="2"/>
  <c r="K173" i="2"/>
  <c r="K172" i="2"/>
  <c r="L172" i="2" s="1"/>
  <c r="K171" i="2"/>
  <c r="L171" i="2" s="1"/>
  <c r="L170" i="2"/>
  <c r="K170" i="2"/>
  <c r="L169" i="2"/>
  <c r="K169" i="2"/>
  <c r="L168" i="2"/>
  <c r="K168" i="2"/>
  <c r="L167" i="2"/>
  <c r="K167" i="2"/>
  <c r="K166" i="2"/>
  <c r="L166" i="2" s="1"/>
  <c r="K165" i="2"/>
  <c r="L165" i="2" s="1"/>
  <c r="L164" i="2"/>
  <c r="K164" i="2"/>
  <c r="L163" i="2"/>
  <c r="K163" i="2"/>
  <c r="L162" i="2"/>
  <c r="K162" i="2"/>
  <c r="L161" i="2"/>
  <c r="K161" i="2"/>
  <c r="K160" i="2"/>
  <c r="L160" i="2" s="1"/>
  <c r="K159" i="2"/>
  <c r="L159" i="2" s="1"/>
  <c r="K158" i="2"/>
  <c r="L158" i="2" s="1"/>
  <c r="L157" i="2"/>
  <c r="K157" i="2"/>
  <c r="L156" i="2"/>
  <c r="K156" i="2"/>
  <c r="L155" i="2"/>
  <c r="K155" i="2"/>
  <c r="K154" i="2"/>
  <c r="L154" i="2" s="1"/>
  <c r="K153" i="2"/>
  <c r="L153" i="2" s="1"/>
  <c r="L152" i="2"/>
  <c r="K152" i="2"/>
  <c r="K151" i="2"/>
  <c r="L151" i="2" s="1"/>
  <c r="K150" i="2"/>
  <c r="L150" i="2" s="1"/>
  <c r="L149" i="2"/>
  <c r="K149" i="2"/>
  <c r="K148" i="2"/>
  <c r="L148" i="2" s="1"/>
  <c r="L147" i="2"/>
  <c r="K147" i="2"/>
  <c r="K146" i="2"/>
  <c r="L146" i="2" s="1"/>
  <c r="K145" i="2"/>
  <c r="L145" i="2" s="1"/>
  <c r="L144" i="2"/>
  <c r="K144" i="2"/>
  <c r="L143" i="2"/>
  <c r="K143" i="2"/>
  <c r="K142" i="2"/>
  <c r="L142" i="2" s="1"/>
  <c r="K141" i="2"/>
  <c r="L141" i="2" s="1"/>
  <c r="K140" i="2"/>
  <c r="L140" i="2" s="1"/>
  <c r="L139" i="2"/>
  <c r="K139" i="2"/>
  <c r="K138" i="2"/>
  <c r="L138" i="2" s="1"/>
  <c r="L137" i="2"/>
  <c r="K137" i="2"/>
  <c r="K136" i="2"/>
  <c r="L136" i="2" s="1"/>
  <c r="L135" i="2"/>
  <c r="K135" i="2"/>
  <c r="L134" i="2"/>
  <c r="K134" i="2"/>
  <c r="K133" i="2"/>
  <c r="L133" i="2" s="1"/>
  <c r="K132" i="2"/>
  <c r="L132" i="2" s="1"/>
  <c r="L131" i="2"/>
  <c r="K131" i="2"/>
  <c r="L130" i="2"/>
  <c r="K130" i="2"/>
  <c r="L129" i="2"/>
  <c r="K129" i="2"/>
  <c r="L128" i="2"/>
  <c r="K128" i="2"/>
  <c r="K127" i="2"/>
  <c r="L127" i="2" s="1"/>
  <c r="K126" i="2"/>
  <c r="L126" i="2" s="1"/>
  <c r="L125" i="2"/>
  <c r="K125" i="2"/>
  <c r="K124" i="2"/>
  <c r="L124" i="2" s="1"/>
  <c r="K123" i="2"/>
  <c r="L123" i="2" s="1"/>
  <c r="K122" i="2"/>
  <c r="L122" i="2" s="1"/>
  <c r="K121" i="2"/>
  <c r="L121" i="2" s="1"/>
  <c r="L120" i="2"/>
  <c r="K120" i="2"/>
  <c r="L119" i="2"/>
  <c r="K119" i="2"/>
  <c r="K118" i="2"/>
  <c r="L118" i="2" s="1"/>
  <c r="L117" i="2"/>
  <c r="K117" i="2"/>
  <c r="L116" i="2"/>
  <c r="K116" i="2"/>
  <c r="L115" i="2"/>
  <c r="K115" i="2"/>
  <c r="K114" i="2"/>
  <c r="L114" i="2" s="1"/>
  <c r="L113" i="2"/>
  <c r="K113" i="2"/>
  <c r="K112" i="2"/>
  <c r="L112" i="2" s="1"/>
  <c r="K111" i="2"/>
  <c r="L111" i="2" s="1"/>
  <c r="K110" i="2"/>
  <c r="L110" i="2" s="1"/>
  <c r="K109" i="2"/>
  <c r="L109" i="2" s="1"/>
  <c r="K108" i="2"/>
  <c r="L108" i="2" s="1"/>
  <c r="L107" i="2"/>
  <c r="K107" i="2"/>
  <c r="K106" i="2"/>
  <c r="L106" i="2" s="1"/>
  <c r="L105" i="2"/>
  <c r="K105" i="2"/>
  <c r="L104" i="2"/>
  <c r="K104" i="2"/>
  <c r="L103" i="2"/>
  <c r="K103" i="2"/>
  <c r="L102" i="2"/>
  <c r="K102" i="2"/>
  <c r="L101" i="2"/>
  <c r="K101" i="2"/>
  <c r="K100" i="2"/>
  <c r="L100" i="2" s="1"/>
  <c r="K99" i="2"/>
  <c r="L99" i="2" s="1"/>
  <c r="K98" i="2"/>
  <c r="L98" i="2" s="1"/>
  <c r="K97" i="2"/>
  <c r="L97" i="2" s="1"/>
  <c r="K96" i="2"/>
  <c r="L96" i="2" s="1"/>
  <c r="L95" i="2"/>
  <c r="K95" i="2"/>
  <c r="K94" i="2"/>
  <c r="L94" i="2" s="1"/>
  <c r="K93" i="2"/>
  <c r="L93" i="2" s="1"/>
  <c r="L92" i="2"/>
  <c r="K92" i="2"/>
  <c r="L91" i="2"/>
  <c r="K91" i="2"/>
  <c r="L90" i="2"/>
  <c r="K90" i="2"/>
  <c r="L89" i="2"/>
  <c r="K89" i="2"/>
  <c r="K88" i="2"/>
  <c r="L88" i="2" s="1"/>
  <c r="L87" i="2"/>
  <c r="K87" i="2"/>
  <c r="K86" i="2"/>
  <c r="L86" i="2" s="1"/>
  <c r="K85" i="2"/>
  <c r="L85" i="2" s="1"/>
  <c r="K84" i="2"/>
  <c r="L84" i="2" s="1"/>
  <c r="L83" i="2"/>
  <c r="K83" i="2"/>
  <c r="K82" i="2"/>
  <c r="L82" i="2" s="1"/>
  <c r="K81" i="2"/>
  <c r="L81" i="2" s="1"/>
  <c r="K80" i="2"/>
  <c r="L80" i="2" s="1"/>
  <c r="L79" i="2"/>
  <c r="K79" i="2"/>
  <c r="L78" i="2"/>
  <c r="K78" i="2"/>
  <c r="L77" i="2"/>
  <c r="K77" i="2"/>
  <c r="K76" i="2"/>
  <c r="L76" i="2" s="1"/>
  <c r="K75" i="2"/>
  <c r="L75" i="2" s="1"/>
  <c r="L74" i="2"/>
  <c r="K74" i="2"/>
  <c r="K73" i="2"/>
  <c r="L73" i="2" s="1"/>
  <c r="K72" i="2"/>
  <c r="L72" i="2" s="1"/>
  <c r="L71" i="2"/>
  <c r="K71" i="2"/>
  <c r="K70" i="2"/>
  <c r="L70" i="2" s="1"/>
  <c r="L69" i="2"/>
  <c r="K69" i="2"/>
  <c r="K68" i="2"/>
  <c r="L68" i="2" s="1"/>
  <c r="K67" i="2"/>
  <c r="L67" i="2" s="1"/>
  <c r="L66" i="2"/>
  <c r="K66" i="2"/>
  <c r="L65" i="2"/>
  <c r="K65" i="2"/>
  <c r="K64" i="2"/>
  <c r="L64" i="2" s="1"/>
  <c r="K63" i="2"/>
  <c r="L63" i="2" s="1"/>
  <c r="K62" i="2"/>
  <c r="L62" i="2" s="1"/>
  <c r="L61" i="2"/>
  <c r="K61" i="2"/>
  <c r="K60" i="2"/>
  <c r="L60" i="2" s="1"/>
  <c r="L59" i="2"/>
  <c r="K59" i="2"/>
  <c r="K58" i="2"/>
  <c r="L58" i="2" s="1"/>
  <c r="L57" i="2"/>
  <c r="K57" i="2"/>
  <c r="L56" i="2"/>
  <c r="K56" i="2"/>
  <c r="K55" i="2"/>
  <c r="L55" i="2" s="1"/>
  <c r="K54" i="2"/>
  <c r="L54" i="2" s="1"/>
  <c r="L53" i="2"/>
  <c r="K53" i="2"/>
  <c r="K52" i="2"/>
  <c r="L52" i="2" s="1"/>
  <c r="K51" i="2"/>
  <c r="L51" i="2" s="1"/>
  <c r="K50" i="2"/>
  <c r="L50" i="2" s="1"/>
  <c r="K49" i="2"/>
  <c r="L49" i="2" s="1"/>
  <c r="L48" i="2"/>
  <c r="K48" i="2"/>
  <c r="L47" i="2"/>
  <c r="K47" i="2"/>
  <c r="K46" i="2"/>
  <c r="L46" i="2" s="1"/>
  <c r="L45" i="2"/>
  <c r="K45" i="2"/>
  <c r="L44" i="2"/>
  <c r="K44" i="2"/>
  <c r="L43" i="2"/>
  <c r="K43" i="2"/>
  <c r="K42" i="2"/>
  <c r="L42" i="2" s="1"/>
  <c r="L41" i="2"/>
  <c r="K41" i="2"/>
  <c r="K40" i="2"/>
  <c r="L40" i="2" s="1"/>
  <c r="K39" i="2"/>
  <c r="L39" i="2" s="1"/>
  <c r="K38" i="2"/>
  <c r="L38" i="2" s="1"/>
  <c r="K37" i="2"/>
  <c r="L37" i="2" s="1"/>
  <c r="K36" i="2"/>
  <c r="L36" i="2" s="1"/>
  <c r="L35" i="2"/>
  <c r="K35" i="2"/>
  <c r="K34" i="2"/>
  <c r="L34" i="2" s="1"/>
  <c r="L33" i="2"/>
  <c r="K33" i="2"/>
  <c r="L32" i="2"/>
  <c r="K32" i="2"/>
  <c r="L31" i="2"/>
  <c r="K31" i="2"/>
  <c r="L30" i="2"/>
  <c r="K30" i="2"/>
  <c r="L29" i="2"/>
  <c r="K29" i="2"/>
  <c r="K28" i="2"/>
  <c r="L28" i="2" s="1"/>
  <c r="K27" i="2"/>
  <c r="L27" i="2" s="1"/>
  <c r="K26" i="2"/>
  <c r="L26" i="2" s="1"/>
  <c r="K25" i="2"/>
  <c r="L25" i="2" s="1"/>
  <c r="K24" i="2"/>
  <c r="L24" i="2" s="1"/>
  <c r="L23" i="2"/>
  <c r="K23" i="2"/>
  <c r="K22" i="2"/>
  <c r="L22" i="2" s="1"/>
  <c r="K21" i="2"/>
  <c r="L21" i="2" s="1"/>
  <c r="L20" i="2"/>
  <c r="K20" i="2"/>
  <c r="L19" i="2"/>
  <c r="K19" i="2"/>
  <c r="L18" i="2"/>
  <c r="K18" i="2"/>
  <c r="L17" i="2"/>
  <c r="K17" i="2"/>
  <c r="K16" i="2"/>
  <c r="L16" i="2" s="1"/>
  <c r="L15" i="2"/>
  <c r="K15" i="2"/>
  <c r="K14" i="2"/>
  <c r="L14" i="2" s="1"/>
  <c r="K13" i="2"/>
  <c r="L13" i="2" s="1"/>
  <c r="K12" i="2"/>
  <c r="L12" i="2" s="1"/>
  <c r="L11" i="2"/>
  <c r="K11" i="2"/>
  <c r="K10" i="2"/>
  <c r="L10" i="2" s="1"/>
  <c r="K9" i="2"/>
  <c r="L9" i="2" s="1"/>
  <c r="K8" i="2"/>
  <c r="L8" i="2" s="1"/>
  <c r="L7" i="2"/>
  <c r="K7" i="2"/>
  <c r="L6" i="2"/>
  <c r="K6" i="2"/>
</calcChain>
</file>

<file path=xl/sharedStrings.xml><?xml version="1.0" encoding="utf-8"?>
<sst xmlns="http://schemas.openxmlformats.org/spreadsheetml/2006/main" count="19580" uniqueCount="153">
  <si>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</si>
  <si>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</si>
  <si>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</si>
  <si>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</si>
  <si>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</si>
  <si>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</si>
  <si>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</si>
  <si>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</si>
  <si>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</si>
  <si>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</si>
  <si>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</si>
  <si>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</si>
  <si>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</si>
  <si>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</si>
  <si>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</si>
  <si>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</si>
  <si>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</si>
  <si>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</si>
  <si>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</si>
  <si>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</si>
  <si>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</si>
  <si>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</si>
  <si>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</si>
  <si>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</si>
  <si>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</si>
  <si>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</si>
  <si>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</si>
  <si>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</si>
  <si>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</si>
  <si>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</si>
  <si>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</si>
  <si>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</si>
  <si>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</si>
  <si>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</si>
  <si>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</si>
  <si>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</si>
  <si>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</si>
  <si>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</si>
  <si>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</si>
  <si>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</si>
  <si>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</si>
  <si>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</si>
  <si>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</si>
  <si>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</si>
  <si>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</si>
  <si>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</si>
  <si>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</si>
  <si>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</si>
  <si>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</si>
  <si>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</si>
  <si>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</si>
  <si>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</si>
  <si>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</si>
  <si>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</si>
  <si>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</si>
  <si>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</si>
  <si>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</si>
  <si>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</si>
  <si>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</si>
  <si>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</si>
  <si>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</si>
  <si>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</si>
  <si>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</si>
  <si>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</si>
  <si>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</si>
  <si>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</si>
  <si>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</si>
  <si>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</si>
  <si>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</si>
  <si>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</si>
  <si>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</si>
  <si>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</si>
  <si>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</si>
  <si>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</si>
  <si>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</si>
  <si>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</si>
  <si>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</si>
  <si>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</si>
  <si>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</si>
  <si>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</si>
  <si>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</si>
  <si>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</si>
  <si>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</si>
  <si>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</si>
  <si>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</si>
  <si>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</si>
  <si>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</si>
  <si>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</si>
  <si>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</si>
  <si>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</si>
  <si>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</si>
  <si>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</si>
  <si>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</si>
  <si>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</si>
  <si>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</si>
  <si>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</si>
  <si>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</si>
  <si>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</si>
  <si>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</si>
  <si>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</si>
  <si>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</si>
  <si>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</si>
  <si>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</si>
  <si>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</si>
  <si>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</si>
  <si>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</si>
  <si>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</si>
  <si>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</si>
  <si>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</si>
  <si>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</si>
  <si>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</si>
  <si>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</si>
  <si>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</si>
  <si>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</si>
  <si>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</si>
  <si>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</si>
  <si>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</si>
  <si>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</si>
  <si>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</si>
  <si>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</si>
  <si>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</si>
  <si>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</si>
  <si>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</si>
  <si>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</si>
  <si>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</si>
  <si>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</si>
  <si>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</si>
  <si>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</si>
  <si>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</si>
  <si>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</si>
  <si>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</si>
  <si>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</si>
  <si>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Total Sales</t>
  </si>
  <si>
    <t>Sum of Units Sold</t>
  </si>
  <si>
    <t>Sum of Operating Profit</t>
  </si>
  <si>
    <t>Average of Operating Margin</t>
  </si>
  <si>
    <t>Total Units Sold</t>
  </si>
  <si>
    <t>Total Operating Profit</t>
  </si>
  <si>
    <t>Average Operating Margin</t>
  </si>
  <si>
    <t>Row Labels</t>
  </si>
  <si>
    <t>Grand Total</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</si>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</sst>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43" formatCode="_(* #,##0.00_);_(* \(#,##0.00\);_(* &quot;-&quot;??_);_(@_)"/>
    <numFmt numFmtId="164" formatCode="&quot;$&quot;#,##0.0_);[Red]\(&quot;$&quot;#,##0.0\)"/>
    <numFmt numFmtId="165" formatCode="&quot;$&quot;#,##0"/>
    <numFmt numFmtId="166" formatCode="_-* #,##0_-;\-* #,##0_-;_-* &quot;-&quot;??_-;_-@"/>
    <numFmt numFmtId="167" formatCode="0.0%"/>
    <numFmt numFmtId="169" formatCode="_(* #,##0_);_(* \(#,##0\);_(* &quot;-&quot;??_);_(@_)"/>
  </numFmts>
  <fonts count="16">
    <font>
      <sz val="11"/>
      <color theme="1"/>
      <name val="Calibri"/>
      <scheme val="minor"/>
    </font>
    <font>
      <sz val="11"/>
      <color theme="1"/>
      <name val="Calibri"/>
      <family val="2"/>
      <scheme val="minor"/>
    </font>
    <font>
      <sz val="11"/>
      <color theme="1"/>
      <name val="Calibri"/>
    </font>
    <font>
      <sz val="11"/>
      <color theme="1"/>
      <name val="Calibri"/>
      <scheme val="minor"/>
    </font>
    <font>
      <b/>
      <sz val="18"/>
      <color rgb="FF2A3E68"/>
      <name val="Calibri"/>
    </font>
    <font>
      <b/>
      <sz val="12"/>
      <color rgb="FF2A3E68"/>
      <name val="Calibri"/>
    </font>
    <font>
      <sz val="11"/>
      <color theme="0"/>
      <name val="Calibri"/>
    </font>
    <font>
      <b/>
      <sz val="39"/>
      <color theme="0"/>
      <name val="Calibri"/>
    </font>
    <font>
      <sz val="11"/>
      <name val="Calibri"/>
    </font>
    <font>
      <b/>
      <sz val="36"/>
      <color theme="0"/>
      <name val="Calibri"/>
    </font>
    <font>
      <b/>
      <sz val="14"/>
      <color theme="0"/>
      <name val="Calibri"/>
    </font>
    <font>
      <sz val="14"/>
      <color theme="0"/>
      <name val="Calibri"/>
    </font>
    <font>
      <sz val="18"/>
      <color theme="0"/>
      <name val="Calibri"/>
    </font>
    <font>
      <b/>
      <sz val="20"/>
      <color theme="0"/>
      <name val="Calibri"/>
    </font>
    <font>
      <b/>
      <sz val="18"/>
      <color theme="0"/>
      <name val="Calibri"/>
    </font>
    <font>
      <b/>
      <sz val="14"/>
      <color theme="0"/>
      <name val="Calibri"/>
      <family val="2"/>
    </font>
  </fonts>
  <fills count="4">
    <fill>
      <patternFill patternType="none"/>
    </fill>
    <fill>
      <patternFill patternType="gray125"/>
    </fill>
    <fill>
      <patternFill patternType="solid">
        <fgColor rgb="FF2A3E68"/>
        <bgColor rgb="FF2A3E68"/>
      </patternFill>
    </fill>
    <fill>
      <patternFill patternType="solid">
        <fgColor theme="0"/>
        <bgColor theme="0"/>
      </patternFill>
    </fill>
  </fills>
  <borders count="11">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43" fontId="3" fillId="0" borderId="0" applyFont="0" applyFill="0" applyBorder="0" applyAlignment="0" applyProtection="0"/>
  </cellStyleXfs>
  <cellXfs count="43">
    <xf numFmtId="0" fontId="0" fillId="0" borderId="0" xfId="0"/>
    <xf numFmtId="0" fontId="2" fillId="0" borderId="0" xfId="0" applyFont="1"/>
    <xf numFmtId="0" fontId="4" fillId="0" borderId="2" xfId="0" applyFont="1" applyBorder="1"/>
    <xf numFmtId="0" fontId="2" fillId="0" borderId="2" xfId="0" applyFont="1" applyBorder="1"/>
    <xf numFmtId="0" fontId="5" fillId="0" borderId="0" xfId="0" applyFont="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3" fontId="2" fillId="0" borderId="0" xfId="0" applyNumberFormat="1" applyFont="1"/>
    <xf numFmtId="9" fontId="2" fillId="0" borderId="0" xfId="0" applyNumberFormat="1" applyFont="1"/>
    <xf numFmtId="8" fontId="2" fillId="0" borderId="0" xfId="0" applyNumberFormat="1" applyFont="1"/>
    <xf numFmtId="10" fontId="2" fillId="0" borderId="0" xfId="0" applyNumberFormat="1" applyFont="1"/>
    <xf numFmtId="14" fontId="2" fillId="0" borderId="0" xfId="0" applyNumberFormat="1" applyFont="1"/>
    <xf numFmtId="164" fontId="2" fillId="0" borderId="0" xfId="0" applyNumberFormat="1" applyFont="1"/>
    <xf numFmtId="0" fontId="6" fillId="2" borderId="1" xfId="0" applyFont="1" applyFill="1" applyBorder="1"/>
    <xf numFmtId="0" fontId="9" fillId="2" borderId="1" xfId="0" applyFont="1" applyFill="1" applyBorder="1" applyAlignment="1">
      <alignment vertical="center"/>
    </xf>
    <xf numFmtId="0" fontId="10" fillId="2" borderId="1" xfId="0" applyFont="1" applyFill="1" applyBorder="1"/>
    <xf numFmtId="0" fontId="11" fillId="2" borderId="1" xfId="0" applyFont="1" applyFill="1" applyBorder="1"/>
    <xf numFmtId="0" fontId="12" fillId="2" borderId="1" xfId="0" applyFont="1" applyFill="1" applyBorder="1" applyAlignment="1">
      <alignment vertical="top"/>
    </xf>
    <xf numFmtId="165" fontId="14" fillId="2" borderId="1" xfId="0" applyNumberFormat="1" applyFont="1" applyFill="1" applyBorder="1" applyAlignment="1">
      <alignment vertical="top"/>
    </xf>
    <xf numFmtId="0" fontId="2" fillId="2" borderId="1" xfId="0" applyFont="1" applyFill="1" applyBorder="1"/>
    <xf numFmtId="0" fontId="2" fillId="3" borderId="1" xfId="0" applyFont="1" applyFill="1" applyBorder="1"/>
    <xf numFmtId="0" fontId="8" fillId="0" borderId="7" xfId="0" applyFont="1" applyBorder="1"/>
    <xf numFmtId="167" fontId="13" fillId="2" borderId="6" xfId="0" applyNumberFormat="1" applyFont="1" applyFill="1" applyBorder="1" applyAlignment="1">
      <alignment horizontal="center" vertical="top"/>
    </xf>
    <xf numFmtId="0" fontId="7" fillId="2" borderId="3" xfId="0" applyFont="1" applyFill="1" applyBorder="1" applyAlignment="1">
      <alignment horizontal="center" vertical="center"/>
    </xf>
    <xf numFmtId="0" fontId="8" fillId="0" borderId="4" xfId="0" applyFont="1" applyBorder="1"/>
    <xf numFmtId="0" fontId="8" fillId="0" borderId="5" xfId="0" applyFont="1" applyBorder="1"/>
    <xf numFmtId="0" fontId="8" fillId="0" borderId="8" xfId="0" applyFont="1" applyBorder="1"/>
    <xf numFmtId="0" fontId="8" fillId="0" borderId="9" xfId="0" applyFont="1" applyBorder="1"/>
    <xf numFmtId="0" fontId="8" fillId="0" borderId="10" xfId="0" applyFont="1" applyBorder="1"/>
    <xf numFmtId="165" fontId="13" fillId="2" borderId="6" xfId="0" applyNumberFormat="1" applyFont="1" applyFill="1" applyBorder="1" applyAlignment="1">
      <alignment horizontal="center" vertical="top"/>
    </xf>
    <xf numFmtId="166" fontId="13" fillId="2" borderId="6" xfId="0" applyNumberFormat="1" applyFont="1" applyFill="1" applyBorder="1" applyAlignment="1">
      <alignment horizontal="center" vertical="top"/>
    </xf>
    <xf numFmtId="0" fontId="0" fillId="0" borderId="0" xfId="0" applyNumberFormat="1"/>
    <xf numFmtId="0" fontId="15" fillId="2" borderId="6" xfId="0" applyFont="1" applyFill="1" applyBorder="1" applyAlignment="1">
      <alignment horizontal="center"/>
    </xf>
    <xf numFmtId="0" fontId="0" fillId="0" borderId="0" xfId="0" pivotButton="1"/>
    <xf numFmtId="0" fontId="0" fillId="0" borderId="0" xfId="0" applyAlignment="1">
      <alignment horizontal="left"/>
    </xf>
    <xf numFmtId="165" fontId="0" fillId="0" borderId="0" xfId="0" applyNumberFormat="1"/>
    <xf numFmtId="169" fontId="0" fillId="0" borderId="0" xfId="1" applyNumberFormat="1" applyFont="1"/>
    <xf numFmtId="0" fontId="1" fillId="0" borderId="0" xfId="0" applyFont="1"/>
  </cellXfs>
  <cellStyles count="2">
    <cellStyle name="Comma" xfId="1" builtinId="3"/>
    <cellStyle name="Normal" xfId="0" builtinId="0"/>
  </cellStyles>
  <dxfs count="41">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font>
        <b/>
        <sz val="11"/>
        <color theme="1"/>
      </font>
    </dxf>
    <dxf>
      <fill>
        <patternFill patternType="solid">
          <fgColor theme="0"/>
          <bgColor theme="0"/>
        </patternFill>
      </fill>
      <border diagonalUp="0" diagonalDown="0">
        <left/>
        <right/>
        <top/>
        <bottom/>
        <vertical/>
        <horizontal/>
      </border>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2" defaultTableStyle="TableStyleMedium2" defaultPivotStyle="PivotStyleLight16">
    <tableStyle name="Slicer Style 1" pivot="0" table="0" count="1" xr9:uid="{AF549F45-8304-4A72-AC2D-80D98708EEA3}"/>
    <tableStyle name="Timeline Style 1" pivot="0" table="0" count="8" xr9:uid="{9AEFDF3C-FB1A-483E-B247-24A39EB78D1C}">
      <tableStyleElement type="wholeTable" dxfId="15"/>
      <tableStyleElement type="headerRow" dxfId="14"/>
    </tableStyle>
  </tableStyles>
  <colors>
    <mruColors>
      <color rgb="FF2A3E68"/>
    </mruColors>
  </colors>
  <extLst>
    <ext xmlns:x14="http://schemas.microsoft.com/office/spreadsheetml/2009/9/main" uri="{46F421CA-312F-682f-3DD2-61675219B42D}">
      <x14:dxfs count="2">
        <dxf>
          <font>
            <u val="none"/>
            <color theme="2"/>
          </font>
          <fill>
            <patternFill>
              <bgColor rgb="FF2A3E68"/>
            </patternFill>
          </fill>
        </dxf>
        <dxf>
          <fill>
            <patternFill>
              <bgColor rgb="FF2A3E68"/>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2A3E68"/>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2A3E68"/>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[Coco-Cola Dashboard.xlsx]Pivot Tables!PivotTable3</c:name>
    <c:fmtId val="3"/>
  </c:pivotSource>
  <c:chart>
    <c:title>
      <c:tx>
        <c:rich>
          <a:bodyPr rot="0" spcFirstLastPara="1" vertOverflow="ellipsis" vert="horz" wrap="square" anchor="ctr" anchorCtr="1"/>
          <a:lstStyle/>
          <a:p>
            <a:pPr>
              <a:defRPr lang="en-US" sz="2000" b="1" i="0" u="none" strike="noStrike" kern="1200" spc="0" baseline="0">
                <a:solidFill>
                  <a:srgbClr val="002060"/>
                </a:solidFill>
                <a:latin typeface="Calibri"/>
                <a:ea typeface="Calibri"/>
                <a:cs typeface="Calibri"/>
              </a:defRPr>
            </a:pPr>
            <a:r>
              <a:rPr lang="en-US" sz="2000" b="1" i="0" u="none" strike="noStrike" baseline="0" dirty="0">
                <a:solidFill>
                  <a:srgbClr val="002060"/>
                </a:solidFill>
                <a:latin typeface="Calibri"/>
                <a:ea typeface="Calibri"/>
                <a:cs typeface="Calibri"/>
              </a:rPr>
              <a:t>Monthly Sales</a:t>
            </a:r>
          </a:p>
        </c:rich>
      </c:tx>
      <c:overlay val="0"/>
      <c:spPr>
        <a:noFill/>
        <a:ln>
          <a:noFill/>
        </a:ln>
        <a:effectLst/>
      </c:spPr>
      <c:txPr>
        <a:bodyPr rot="0" spcFirstLastPara="1" vertOverflow="ellipsis" vert="horz" wrap="square" anchor="ctr" anchorCtr="1"/>
        <a:lstStyle/>
        <a:p>
          <a:pPr>
            <a:defRPr lang="en-US" sz="2000" b="1" i="0" u="none" strike="noStrike" kern="1200" spc="0" baseline="0">
              <a:solidFill>
                <a:srgbClr val="002060"/>
              </a:solidFill>
              <a:latin typeface="Calibri"/>
              <a:ea typeface="Calibri"/>
              <a:cs typeface="Calibri"/>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c:f>
              <c:strCache>
                <c:ptCount val="1"/>
                <c:pt idx="0">
                  <c:v>Total</c:v>
                </c:pt>
              </c:strCache>
            </c:strRef>
          </c:tx>
          <c:spPr>
            <a:solidFill>
              <a:schemeClr val="accent1">
                <a:lumMod val="40000"/>
                <a:lumOff val="60000"/>
              </a:schemeClr>
            </a:solidFill>
            <a:ln>
              <a:noFill/>
            </a:ln>
            <a:effectLst/>
          </c:spPr>
          <c:invertIfNegative val="0"/>
          <c:cat>
            <c:strRef>
              <c:f>'Pivot Tables'!$A$8:$A$20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Tables'!$B$8:$B$20</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8E81-4381-91AD-69AA572F0D2A}"/>
            </c:ext>
          </c:extLst>
        </c:ser>
        <c:dLbls>
          <c:showLegendKey val="0"/>
          <c:showVal val="0"/>
          <c:showCatName val="0"/>
          <c:showSerName val="0"/>
          <c:showPercent val="0"/>
          <c:showBubbleSize val="0"/>
        </c:dLbls>
        <c:gapWidth val="40"/>
        <c:overlap val="-27"/>
        <c:axId val="1868250960"/>
        <c:axId val="96722992"/>
      </c:barChart>
      <c:catAx>
        <c:axId val="186825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22992"/>
        <c:crosses val="autoZero"/>
        <c:auto val="1"/>
        <c:lblAlgn val="ctr"/>
        <c:lblOffset val="100"/>
        <c:noMultiLvlLbl val="0"/>
      </c:catAx>
      <c:valAx>
        <c:axId val="9672299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25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[Coco-Cola Dashboard.xlsx]Pivot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c:f>
              <c:strCache>
                <c:ptCount val="1"/>
                <c:pt idx="0">
                  <c:v>Total</c:v>
                </c:pt>
              </c:strCache>
            </c:strRef>
          </c:tx>
          <c:spPr>
            <a:solidFill>
              <a:schemeClr val="accent1"/>
            </a:solidFill>
            <a:ln>
              <a:noFill/>
            </a:ln>
            <a:effectLst/>
          </c:spPr>
          <c:invertIfNegative val="0"/>
          <c:cat>
            <c:strRef>
              <c:f>'Pivot Tables'!$A$8:$A$20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Tables'!$B$8:$B$20</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9CD4-4EE0-9D6C-C56C73CC52E1}"/>
            </c:ext>
          </c:extLst>
        </c:ser>
        <c:dLbls>
          <c:showLegendKey val="0"/>
          <c:showVal val="0"/>
          <c:showCatName val="0"/>
          <c:showSerName val="0"/>
          <c:showPercent val="0"/>
          <c:showBubbleSize val="0"/>
        </c:dLbls>
        <c:gapWidth val="219"/>
        <c:overlap val="-27"/>
        <c:axId val="1868250960"/>
        <c:axId val="96722992"/>
      </c:barChart>
      <c:catAx>
        <c:axId val="186825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22992"/>
        <c:crosses val="autoZero"/>
        <c:auto val="1"/>
        <c:lblAlgn val="ctr"/>
        <c:lblOffset val="100"/>
        <c:noMultiLvlLbl val="0"/>
      </c:catAx>
      <c:valAx>
        <c:axId val="96722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25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of Units Sold</cx:v>
        </cx:txData>
      </cx:tx>
      <cx:txPr>
        <a:bodyPr spcFirstLastPara="1" vertOverflow="ellipsis" horzOverflow="overflow" wrap="square" lIns="0" tIns="0" rIns="0" bIns="0" anchor="ctr" anchorCtr="1"/>
        <a:lstStyle/>
        <a:p>
          <a:pPr algn="ctr" rtl="0">
            <a:defRPr/>
          </a:pPr>
          <a:r>
            <a:rPr lang="en-US" sz="2000" b="1" i="0" u="none" strike="noStrike" baseline="0">
              <a:solidFill>
                <a:srgbClr val="002060"/>
              </a:solidFill>
              <a:latin typeface="Calibri"/>
              <a:cs typeface="Calibri"/>
            </a:rPr>
            <a:t>Map of Units Sold</a:t>
          </a:r>
        </a:p>
      </cx:txPr>
    </cx:title>
    <cx:plotArea>
      <cx:plotAreaRegion>
        <cx:series layoutId="regionMap" uniqueId="{6624D656-6094-44F4-B9E5-2A7A38A62FC2}">
          <cx:tx>
            <cx:txData>
              <cx:v>Units Sold</cx:v>
            </cx:txData>
          </cx:tx>
          <cx:dataId val="0"/>
          <cx:layoutPr>
            <cx:geography cultureLanguage="en-US" cultureRegion="IN" attribution="Powered by Bing">
              <cx:geoCache provider="{E9337A44-BEBE-4D9F-B70C-5C5E7DAFC167}">
                <cx:binary>1F3ZcuS2kv2Vjn4eysRCgLhxPREGydqk0t6L+4VRrZZJcAO4L18/WVp6oatva8KaiSjaUZaLQlUS
h5l58iAJ/ftu+Ndddr+r3gx5VtT/uht+fxs3jfnXb7/Vd/F9vqtPcnVX6Vr/1Zzc6fw3/ddf6u7+
ty/VrldF9Bu2Ef3tLt5Vzf3w9r//DZ8W3eszfbdrlC6u2vtqvL6v26yp/8O5g6fe7L7kqvBV3VTq
rkG/v33X7OK3b+6LRjXj7Wjuf3/7w2+8ffPb/HP+9p1vMjCrab/AWCJOCCbctW1HPBz87ZtMF9HT
aQshdMK4izFm7Plbz3c5jPyVHQ9W7L58qe7rGi7i4b/Po36wGN68ffvmTrdFs5+lCCYM3ipUc//l
zU2za+7rt29Urb3HX/D03ux3Nw/X+duP8/zf/569AVc+e+c7KObT9KtTf0Niq+pat5V6npdXQMM9
IYw7rk2R/XDgH9EQ+IRyThhx3Ee0Zpi8xKLDuHwbOcNme3GU2PyR7T7v8t0rQoNPOGMUM1s8QkN+
hMZlJy61CcE2foRGPH/3o7u8wKDDyHwdOAPmj7OjBOb2viggItzfP0/PK3iNA1MPs07Zk1e4f4OG
UIId+gwdeNVj/HyE5kUmHQbnu6EzeG7PjxKec1018Rt/l+rmFZ2H8hNKGbFdRL46xw9ZxrZPKBME
Y/T1/PcIvdSqwyD9OHqG07l/lDits0wVWkFqfC0mQO0ThCmijmM/YjD3InGCqLtPPU9MYRbgXmLR
YXy+jZxhsz7OEPdHpSZdvKL7EHqC987hIvoIzSGSxqgjmMMekhN6vi2ecs+vDTqMzNcrmQHzx6ej
dJrtrq53d3Fb3zfNa3oOPkEcE8dhzo+JhwN3th0bWMGTy4BLfR/WXmzPYXRmw2cYbf84SoyA7tTp
K/oOoxC2qIMAgYOUGjn4BHPhElsAo/senV9bchiW53EzPP44PUo8bu+H3Sv6CkGQ6IlLXfRU4UCo
+p4JCKhHgUQLzp9o9MxlfmnOYUyehs0guf14lJAs73UVqVf0EYJPGHWx6z5P+iy/uAToGyWc2qAT
7I+Zp7zAoMOwfB04A2Z5pLGrSndF/aruQk+gpnFtso9f+2NGyvaCABHIcUAzeDggA/0Qw15g0WFo
/vg6cobNH9dH6TQfRg06WvQ8Pf+86qT4BPBgmP0EGmTzE8fZ5x77iVA/f/cjKXuBQYeR+TpwBsyH
P48SGE9nutp90c+z88+RIS4g40IdQ/GjU8xyDLKdE4dyF3S05y99hOQlphzG5NvIGSjeccpnpxBE
2rt0fJ6fVwAFvAFzgkGk+THju84Jdjm3QSB4iHCCPn/pIygvMeUwKN9GzkA5PVJP2WXqL10Vr5r6
+QkIY4wJ9ESP576CxAmD6oYL+6n2/BEd70U2Hcbn+7EzhLzjJADn9/2b7f2g7l4zmtETihHhiD7W
9nvy9T1jRjY7QbZLBKhrP2LzMmsOY/P92Bk259sjzTMgPN816q5tnqfpn0c1ik4cDsUlVPgHUw2H
VQMCzBrhGTHz9IusOQzOD4Nn6HjHuZb2qNF6u0qDrrl7PYAIpHoiCHegvn84ZqUNB1XTdSji6IlA
z9YGXm7XYajm42donXtH6Uv+fbbrd9VrruGIE9t2OQMZ7REnUJe/j3LcAd3AZZSgpzWemT+9xKLD
CH0bOcPGD44Sm4tYvWL2gVUBCuUloYI/BrhZ9nEhwIFy5rg/Wbn5lTWHMXkcNcPjYnWUeCygvFFf
XjGkYffEEVBZYjLzEcCCupxQDGLmwzErb15gyWE4vg6cIbI4zvWZ9wrks9dm0YAHMDBBv878D9HL
PWECghsQucfzM6b2EosOQ/Nt5Ayb938cpbesIK8o9Xr5/6F82SeWZ+kSZv57ZCC27etSKhiZ1Z2/
tuQwIs/jZnis1keJx/rLLn7NdEJPiCtsDgvNj2l+JgYgRE+YA3wNtJvnm+BRBvilIYfReBo2A2Pt
HycYxRe1e1V2LE6g8BdQ3D+RrnlGYaDNADNm4qm8mfnI+tcG/QSW54FzYI6za2at+1dM8KAs25wy
h9PD2USQkz0cDNlP52ddgL+y5ieQPFzDHI/jzCKnr70M4wKzorA6BjrlwzHLIgL6Nl0bHOW5eoEq
8/tlmF/bcxiT53EzVE5vjjJ8nelW1a8cwOwT4QKncp1ZXSIQLJwh6Ft2n0LbLHK9yJbDoHw3dIbL
2XF6y3anilcs5alzQkBRps53zvA95WLiBCOGKMS4x6wzg+aX5hyG5WnYDJLtcRbx2101Zrviy3MY
+edK5X5RbL8A48xSPGdQwEPtQsQTGrOi8SWW/AyQ52uYY+IfZfja6qJ5VfYFXbH71jAkoLHi4ZjF
MGTD2gu0LuG/1SYvMOUnmDxfwxyS2+OERN3FKtoVr+cmFBouOOWCu4cLFFit5CAlc7Hnzftjxr22
L7DoJ9B8HTnH5jgrx63aN/q/bhs5g8wiEHS8PIn1cxoGvX77Tj5olX2+Ix6LxxfZ8jNYvl7GHJfj
rFX2T/rs/zVGPU/SK2QXkIExyCxfe8NnWcaFSOYwDFX9U0vG39zmRUb9DKLvBs9BOk6qfJFmoLu8
6vNLoHO5BJosnip5e+470J8Bq8i2zSG2PRzPd8ejC73EosPwfBs5w+biODtiz+8/V6/bo7xfRcYc
1vhBpnw4IHx9z5ihKRaKnH1z5uEuv5dYdBibbyNn2JwfJ2++0e3/xeNL0IJBoGJxnn1jtogMBegJ
JtAgg9islnmpPYfR+XH0DKGb42TR5/fd7jVXw/YPMDuMwtw/LXrN4hpCDFIP9ADAitmDb8H576WZ
X9tzGJvncTNUzt8fJZHet/usdrmpY/Waq/qUnDDXYQgWiB8D26zCgQdkwKcYrJx9ezjjR3BeaNbP
MPph+Byq41xP3kO1ua/q+/H5Rv7n9G3/7B80kAmHPK1PzhIQh1UZ4HawycETN5iFuZfZ9HOQnq9n
jtDmaJ3pT12lr4gP9JoTgaH5ZZZ5oC0GWLVNXVARHo6Z8LwH5lem/ByWx5FzUP48SlAuqvtIv6ZQ
QAASF1qSyFPb8qziQdiG9n94zInMEs6vDTkMyPO4GRwX10cJx4f7unnzrXnhMej/80AGKifs0eCA
evP0+NjMX1wbupkJh1j3FOhmaueLzTqM0Wz4DKoPx8kNLmHHhnrMut2rtsxAynEF9J0/VTT2vB7l
/MQlrrtfcXuMbNAp8D01eKlVh4H6cfQMp8s/jtKlHquF/4MWWoh0NiwP4OdHNmckDnxq3/cEoe6w
JPpyuw5jNR8/Q+vGO0q0rmPYyOjNun7dVR5QEhh2sXjeH2j+vOCecCMXGjpgs4CHYxb/XmrVYaR+
HD3D6Xp9lDi9v69yWDR5Dj7/PEXBCoPNHQz/zPwInhVg8DihYPAsx8PhPH/powL3AksOw/J14AyR
97dHiciHHVSpRdS8KpuDDWqAqgFxeFI/Z7zhkc3BQ9LPO3PNSN3LbDoMz/djZwh9OM5M9EHVd7qo
1WvSbahAwS0cAvtvPR4/SqSwwAAPF4LIIw73Pr/IpJ/g8+1q5vAcR0i7+49b631PvX/4zf/9ToIO
9D9x24G1nZl6Da1RsP/WcyvOLOfMtvr7uT2H4ZkN/+ES/p/2Efz5HoNft170d80ueNiz8bttBv/z
2YfLhV0kZ0OfWPDBRPQ4d+svsK8jyALAmL/uBbn/kKeRj9lkVqr8beT9rm5+f2sBDeeQqeCpG9uF
h0SpDeD2ULvBKXjcgMGDIQgaRyiQDrE/Vey3D/v9LZB72O0LliwgnMJuH4yDnlTvpXkwjO/XaGGd
gzN4pBQLJr5ul3mpsxFq9K+z8vT/b4o2v9SqaOrf32IHQWQ2j7+4v06HwmPc8PDWXpuH5mFBEFhh
7nbXkCHg99F/RSPtsyKJ4nVvOcnCxfo+78raw726qHlTnfaEZEFmtC3Ltt01rZuvR+ss7VF73i3G
mLJ133aJLKKlaqfEK4o09B2aW7Luo4VhfKeS8KId7CLQbAhlHUXCS0sTLrMkHmUfhVvFTs04MX+0
N5iMwqsiYXktrtIg7KcP/Q7ImAmmtuR+O63c1vQ+j8yqtzvsVTotF9B+G3QN8aeyXFfuoNeUWrnf
jVYjcdHveBTnZ9TtFwkrIg+Fw2kXZdNZP41y4qnwo7i8yLvJkkiUXoZcGaex7DOM1iKu42URFltL
o9KnSccChG/aOFc+SdtuYdNum9lkuhyYtoJ8ZDQo607LukkqicZUeKYxIhiIqDwHxfmSurqUOrLs
IFNpKw0ebtLWcReO8qtuiOVYlMrD7b65iUoKG5heJMJWfoZ55JtEju3QB2w026ofWskVt3xWplwi
a0hklDWlH5VlBzipRa/aZBHHJvGxiRbxNA63pHOvc7f2athQYD04Te5jp966KJdolRt8a5quP7Nj
6xZhFIxN/Z7F/ZVDK6/r2aJkSLJqlEVV+lp9mLCSSoxBaVunvREXTE/brhXvbG52tAhlZ8ZWpqRa
NOlY+VbjrvdnSRYVsom5jIr6U58I7TlFFHlNLjoJ+8OeN6rqpc2aemEyfUqGAXkKFb20YrRKG7bp
oyaTI+k2kXayU9futrizPypdp2fTiF0fD0gvYsJkUdqdVNgK/UybRoqUomXSTcYnrtP6IWLNMqH1
QndxKvMad4GGG1w2Tl57dsmd01Zl5ceJeFVTnDacV3DDRdovXbvxDZp6r8S5p0ccLbM8Up473DV5
dGvj3CwQrVq/j9ItruJEhja5NgifpaFzhTNxodM48sr+E40yHlQo+ViauLqoMlsOaupXFgldmbZc
Ompwgzav6sCqxUJViMnBSuOz2ulknql40Rdomdp4gpksN3VnJkl7sSRjO/plyuIgIla/bKMwyNv2
A86yfB2FOgnauPIhEoCbDcazLV5LU4VnYWVdddgpfV5WFzHpt2FdLVHd9b6mxJE610GWczdAKr5J
a2p74yQ6r6mRLA0/b2hebrnqFl3T9O/iW4rNtaqu3RxbS00LR9pm+pI0eSELjb84bnkehuNCFDb4
Iq3zZZtVmcc708pxqvpAu038sXcuw4w1KzEoy++mmgRNyFdx54HbfEyS69LJlGx743ccqwA2fznn
VVIuVBR71fihQMP9aHV8GXfOecmGdYsqvOCo9LTjjospRdqPh+5yHOPMb7VTeJ2LG1m1lp/07Qpl
olyyMLqCUL0QdnhVdxchrqegEjF8QnbOC+1AAGDEwwYbCe1QpddNzuBHmuSecFohY2Wv7Honxsnx
UL0bhjb3uc39MbJ39rQHKJpiD/YTXPCwXfIuhlCW1NHKcovOc6LqrsV25uc5pcusmtYlFvgs67tR
2iS8HkoRvovzbFNmN3lc6qCBR4LHNqa+JnG0qQsGF6Pje2PsAImeXKi+jmRG+AWJwm4zxP17Lki+
ien7kCWlZEMmu95dqzR2rzoyyNR0uTd0U+65oop8EWkTZHHsBL1pznLXuWfJX8pi77OpUTIfReM7
Kb7v20L2ud3LkY2jtBz7lud5HfT1XaRIf04cncI2ILYtu1wvCOwL4wv+2S1Y5OWjG/uCQMBqiEcS
t/JdA5Gp1NNy0F0k24xGV2yJeFttG2vMPaMMoFupfBk6o8+aqpadJSxJS/ss5b0sUnI6mNY5jYXy
qpi+y42dSBKb0q+T9ThlahMWSro6wwGxGrOJkCVzhexFjCOYY95uyzx6V9qr2i0v+q5fDsa4npUU
kd9BlgyrEF/lwvZSagrwgrzf1I7V+cgJYKshv7YElh0egqjvXJibwQRlmtuSIea7Y3FTZdXoZSJK
llMqPsGTb90q/0tkzcfEpanHs/KqHs2wRqthCgvppuNFZp/TjDGIcBBeGtP6McWhrBri+squMmlH
1ZIwk3uhKGNfZdFp6YT2ZdaKIHEI3DvqPeSC0gtTO11yK0LnXUzWXQVprc/LS5LW7qVG1MutQjLK
i48DpvEpi60ScqRat01h/Kxq9JliZluvCsKsC9pEMolZd85pCxmys09hA9kbVVtkozsrvbRaG16y
Pl9bCVvFpl45CQ9Q095MvHznUHGbhnCjROmHWBeuHNz+AyxS5xs0lIvetONa83LwSkaWeWRNfk/E
ulRmWnX1GuJquRiteqOm8sLt4+4qdU9N73qk5NW56Ecs9eQaCU97lotqEouxE1cTscarsC2rDR2n
L+0YZlINpbsAV/tkqv66bUZrXUdw/4uy83IDNyZwjn6lQtx400g2MZYYSFoA9++F0zu+1qnx20LE
vu6NkdTca4e2i3LQ92U7Mo+Vo+sjlcuqo9VCOT1a6N7d1OlYbLo6/jMfyG3Vuumio/Q6AgKisqST
rRBtEIejFK12PTu31+HYnNVVnnsE0pGqrNHv7NSDpNBtefdRYbUKp8H183KULI9WzpDnF3blBrHC
0aeS83qhkJWu7K6MYVrid50OHW/M8ac4VMt+EpDgE0+IevjAqtQEuMxvUco/OO2wgA/22Eb3drgi
BsVB2RR4xUTTLqYIANUIdYtB7Rxr6j9WdnSnY1QsKzddwqbpp6zsa3AgmDHbIkhC+fmuK1qfK5ed
YViGWIioRz7jAtKYg9/nGfAuxrJd0tiNzJpc8jJqpVNq5llWd52Pzfus7SZfl3Hk6yb0+VSux0g0
Z9GQZXCjdu9KQSI5JRC56t5Ktzoh8Cl8Mls90Fq20sXmsx2W5JwUlnQ4a/xBDclmGpt1ruIrhYxz
mhpnZzpVBaiarpRlpHIij03Rx9EIiIjlJ1ZZt2nSUJ/EYShphLUMB6tejTze1jStZZxNV5lyWlmS
xLkKXfRXnseRpKyTQB/cdQX0yat6nqyhoSDI3GTwdfgh3d+oFU4WHHBeA1vJzlw0AEWCWKf6sFrk
dRkFTd2bwI0c7am0GxflOMD9VW2jkGeLiX9OUtPLoc/Mss9kluLPljV0XodN71nY/lxH+BPFmq1r
S11kkEVPUS6on0+mlNZFYUOILvrJBNZYXIdleYF4raXTJtfJdF7q+CqkaR40TAGlzKiRhXCVh6Yq
l0bnt7yPpK7p1VhU2LfbyhtLmyyq2r7WQ1ecN8B9eAwUXbiQx3oTSwfvg3tCy+W0rxraa8fukTfo
6gr68M/cvNmG6USl7oZ2lVkM0ktYJpJadQ1ZdiL+MHTWCiJSG0z1VP2Z0/IDUF7gdnXXeqTTyCtM
fdkWYy57ZAmP6nhtKClv06ZxZdEl7RZlXSdrYrng3TDfnMfSwJhIDMOSdu27gaMOaHlVSOUO4WJq
8vG0sxLlU0JkOpBo3UxD74cJbjeZ9RfEmAQ4eZt/cro1L9EmJO37yq4XVsKBpFJ83kUu8Shcs+wn
jSUy1XrsSOcPgg+ydqpQuhBXORLAzazJXdSjS2Rj8fQiCe0JiHVbfirN4MiCmHY1hRPkNSuKA5aX
1OvC/j1VfDnxYjvyJJG6yfuPoUnuOhfYaJIOF3Xc3bekJl5CWeSXuXNpQ7Fx5rQQUVTiD3nkShIy
tI72p+D+0yGt16xXn2vSndou3KMpOIAfZ/hznJ1ZuQNfZWm1iPvyw+iM97hMr+vENnvGWsh2wGf1
llrOsiiLbYEo2FTX1HeSKpW15Upux5+jtJ0kMJFPeV2tXTZC3rusErWpW7ODKuqKdeP73qoWtlVM
PsaneVZ+aqy+WUYFKqWaxHXeRUsnpJGMGxnbCfWnKOu86ZoZce0M0c51I5jhKqicSmbY1n4V7UKr
XYsKebC7ySKC8obTfovTDMsQtb7o9EZn7sbO+FrlsZK4Y0uHxj6r2YqF8WeB3g3TFExQvXWD+dPU
iYeYeEf5oGQdiEHchqO4A/b5J+8ghtDQ9izzJ0ZbQVO/YplMILW4dga1QXE5NRD+eHg5Rfi0iM17
ZXWBsXo5ufUlFVEnm4xfO8nkZ/FUQ6lUJDJO0lIOiec2UG9G3Wb/UUmWXxna+B0jG5Sno5+HOJfY
Gi4cFp+ZvrpMJvyxqPQq6XvP6ZpNEUKEtsIgc/SpXUTn2qljiQZcSogLA8wm3I6sXAwRvtI2ek/K
apVRlEHSdj6nnR9qvZ0s15aqTG8FJdvEVBcjty5xmAU1+7M1OrBSfRa5ocdryzcVDSZorD77WKki
WUBL2m1c2Ks2gaiM1qHGDII3vRgq+qnU5tau8TYqw/M2DbBlASnkQTSkn2B3B+B7pfO5zcUZ8F/s
pfHgSkTbu6FkixEoThrGnkGZn5YDpAIgAmyQJVA7lhTnHLdBXsd3whmusnAARSCBsg/zS8dlPjHd
rVLYK3MQDfbQFKrwHJEv8molYijecyhHcXmT6Cj1UZ9KPnAhsdt7xso3g8abRpBVTIwH7UAf3Knt
vQRiew8ZaT/nVu/eVpouRRTfhmbb9WbH7aUq8CjDjjGpHe5Po7hscf8+6oxn6i4QYWIgBHkgg7wD
WvEe1IsMaBRUz1YcXqasW0SJKiTtqHNzbVhcnRYWaoOhSY1s8/QyHSy1Jj3wKVBctlZq22fKqZe2
nup100HQMDEwgAnqKJ1j6QJMmc3WUSdkwmoDhbJVesTtlpD7201Emq2K7IuhBQUAElcia5NvWW/d
KI0XFrTHrayQXoIYVflQARqps2YI0jE8LaLhbEo5xF2RB5Uu7zUDA8Kx82B3lMU08OyiLvkHkXfd
SkMVEbN+kkNbN3BLiFZO1nSeJaFMrXCFWwPlqw1/TQZonep6GWY6D0BEPSORWYJyBTQuIudOnLQL
fs7cbVUCLUhiDMV8vAXu+Jl35LPVr+sKaFzSQ7ZgjUg8uHvOx5G0coASTQ6ZWk1Gfzaqc9c5NZ0H
Al/vobxfxKK+NFEZe42lPzCWnA7cuDKs7c+V1Y+3troo3TCSIiy0FzbOLY3cLaS+y44klmQ2X/LR
umWdddGS/j2uQYLRNahVthELS+EL7mSQF/X0CaVlKQmJ6aJxR/C2dgX35QJXdumZXESyL9Ktsl33
XEXoNA1xvHBNHFSTijdWmi26MDWeLnuQm+C+c1DdLmODPxGtgUSbO9o1oTdUzE905qyJzYMEunQ9
neqdDk0m+8bPJn6WCqzPbfiLN7eFStehSII4rprTDBRP37HjTTQt7T52perYJHlNMsnSyM+IOS1Q
KJZDRKFuR/2XPKmNl3Erl/FUrWoDYQNWxN0gT/sz0ncoGDg+xQ6UHHq4SeLOB7oVennRfILnVBPZ
ALHps8rvqTWuHWS0FznN6RiDwNa04ceIMllWlvL61F4Uoq79qSJohar+XCukoB4FcRL2nTdQUfyV
d+CgLS+hknS6j6xJoV7ob7LMyr2oqlqpdAJRXEBV0mecnIpqYgtsrKs2w4UPv50GMYbCL3f4ciBN
usI4hOpuclaQU7nMXAyCQFdDlQDkTCSQbHveZOvUcVbjwDZVnFWyzHlAaWiBjgLyRo7G7npov2jS
D35f6woydw9qFdmWLXXXKLJ7X9A60LgFXpAPZ40BoTIz9XmfVJd80EsEUqzsh24ISmuRovLOCUEK
TFjyZRoY91Io6Dxgonc8dO5zjopFn4WWbF2enHbGvqlEvbItU/u0jS4bO7oiyjoP3Q7uasFzj44l
ULzeABccWm+/44FMo+TSZPRO1SLx3aQ7UzraTihcpLjauyjJ/YqXiaeNtrwotdYFvg2nIpg6Dh+c
1d4wZueZDfJlkTRXmSa3raVBHBitT4WFiZ9ze9N0nEA1xmIvsq1tSICZWGahbFZ6TAFvs0m6dPLO
9viyCpv3uo5Aj41YYESSBzTtPIpJ7RU5KKNFhDdtHcR9Jb5YNn7HJlCkWBKlXu500xIE1VXY5auQ
Q91hqWyUvBqKTdSopYkSDYQsL4OCA/kdWteLO+FNeF2GZxmqZVOVd5VFcRDCrbwvma5ENuIN379E
tcGbOMmcBUP1JRkatFIJ8qw0AW6hGd/0cf30UxVVU9D3xT5uWNYGHAUqQqh1fMcF7fPhJY8zthnh
j+xs8FjCDfjwZiPU6GECrl5DzNy0kWoXBASrdUJwuYladA6CjLPQZV5vTGHHPkgzWDJl9IbuX0gU
xZlsukhvxmKAH0kklAQVBoqNBK3oqMYlyMnlxkzdqs/zcUmKwmxIR+Fl/1PfAKlxx3VmIIFlLF63
+ipHpUqCOq1Ow15AKfLw7TES1cbQ0GeFFpkPmrzrPXzvgzEPP4EkrgF2sOXbe8BC/SExeFU7AGKX
l1r2god+X02uh2PQfUCGxpuC4aeXuICyFVZWPhCUF5vBcUDryrUYvYcfuat4KktYft24Ksw3qoH8
U2DnrFQ2nKipc9pplSzB88ymUXG5iU0XSqRa6qECJvHhpQWvCXps7769BSt4G2C5ZlniFiS1byfM
SJ5GPbyXjDnyxwZC+7cTvYYFDFICmdMGwltU1UsoJfXm24uoSJSBdfCmUk1QVlh7iQAvcGvRyBy3
1pK31qaoo8ZvIpz6bl7e8CzMtzoCPtxZkE17ELDLPDzNeWGvXapkZndTgFqEfLvLiV81lZe1uevH
6VqjBOhDW8NmilCsJMKyIPCk1hIywVVeQOLvx9a+zsLqXBngSAnkUjngCUM+7dUZT6JJ5hOIvAyn
YRB37H7CVrMyRbeGmsA5a0e1rBo3DwyoUtZwg6Oy8XJgt6BCMhlR97YHN/SRBariqPJ3Y1L3Szr2
ksNNeZpQcqcwJJbBAQUiHZNbFGbmzDIpCPQ8DiBGb8Zo2CeBSEGd2eNAh+0lzUR9ak9xgPRYLUxR
LCa3DCHfkGTVgDTkGR5tJiKYB2FOe1PXYpBh7MHLU3tV2GO70WH3Z2nl7+yhxkECehDTm7bPr6BO
JF7sGL7OwhbKpYp7ECQJrActraSFFw0kDkefofbNLo2F1IKFmYBFG68taO9XhflSYn1R2+cRxauS
QKlCxmXGQffMnfcpajqZVuQ+t9hNBUV1VprTLBuzNRk1SJ809GiWbOEPA7xLSzFKx5F56q4ZbStY
PFH/Q9mZNcnJa136F9GBADFEdPQFQ46VWYOr7LJviLLLZpAQoAGQfn2vzPN+5z3ndHwd3RdWQKWr
kknS3ms9W9C8WbZXZZNTz16XQEBvCdfH2kQvmZyOa9Zf/c6W0zx+hRiPfF/YDamkeLMRRlw3umIx
y492yJ5uXzulBFbJoPIknvyy7fpPvGcnX6Dgw4iz7/XsV0MdtrnnD1+wivS3yIODs0CU5a3/LgxG
1tHJz1WG7xpnSHsII9pg0DGB+t5aaNhj8EXq2yIScQ6hMskjq77dzq6IIDdcWBy7feb0R7I0T5mH
4HykOMoWwxDiCb1c+yZF5hblg09fpxrxj0P34BMX+3ry32a97ZfAIUvszKdaNcIr5LlQwDFXBsfJ
j7yz0q9Bv9UV9QeN8Sw9BnO37wJZYWzELD8PMl+74TeLIg7HZBlLYfO+G2XRNhKzJd1yW0uXh8S+
TkH2K26oO6sJGhQxqyiYVfrRs/GaZ+uMuE9TZPethOKwpwYyfeoltAhZuhzmtoufBFTMkboh9+Fl
gBoQ1SC1KYTDKQg4e7dLB6Mo/JiZrZbQ+3EdRmSpQQ0TIjH03YvXstHxF2L6PVzK6BLAgusX7RV1
AM27JhB86/ki47DLb/dDwkjeyVZmuTeqC7Hpt0X6Hxgrw1KM4fdllClyWZzzLJecL/YXk3bKPV41
gWz2euUrPpavccQgINgYgU342Ihp2q3rLHfQa1je9fSBQKw7xMnon7juf1qRwgtRz12s/iQMQqhz
LLfDuEAX9NaiyxwvGIwIH3exDLcmF234w00pbk+WFnOUPbhsfqlN+LkOi8xVDc11VCKftOB5hI3b
R12XzDlj6jNQfj6m0de4QyetuwXdcfwqE/KY2WXdUbaslYy8PZ+/IsnKCpACadHwKC6iVfbHrG4K
xZBSDgN9haMe4SGF+JutCTK30IPaOFdhz/q8UwtC564r5+++cXNJhxqzaodbksozTcZvvkevUTfw
EjJC37pvapmPQbQ+atLsOh3jm4M0Klhnjt5KyWGJ29e+pfMujeUtTIV5l3rRvmksYmNvxsDZ32J3
ZFtZsLcqhjASGKTvB6jZ714bNrs6xWR+Zgl5kDL+MSMEU1SEmEtZWU/py5zFP9MEzg0eGxGa38Ho
nqf5KQnGykaQAbcaz+Ltg54yGMFz/X574GXrKtNllRc1xzDyTpsaIU6Y6JmxpPRs/6GW5pDF4w6H
5koTQ4vLVv/J1lBiECwEJbXbWztOsuiZ9zIw/jAtP72mlnm66KOj/tHOfVTEsgnziMA8pGkVKlM4
apoqmFKez0lW1qF3YLG9Qqd6jpP4KeT6WRgvFyIuRx4+3r/Xat7nPmMtsj2+k8n40ip/zANQCcQh
5I78Dk9nnNQ5AiRERMzuTMTfknbL4Lo2CjSB/e1lej+mQYuZ55YjUohsNJir3ryoBH1p8ZOxSKW4
ZKJ+iQkrQ7vK/RB9ZNBxcxTa/Zowbq0Wrq2c3/q53yvZnqnwrmG2nLoWo+KWPaVQk0INoajRLUaw
KPxQ3J48m/zQafon5T/9sWY5vLNXAfZB9X3pi4TkbITrLv0DBtcVojAU1s0/uFX+gIyLZDHtkUbq
vcBA64n5o2+GF8AUjzKjBZ8id9BLzctlSFyFGOSh9ZuTn0WveE3At2nENRtwAogtj51NeJnhWACj
zLmF8j4BpZhgw+Qe5FPE5BXc11NP4wp24IdvIBkbPr31y3Zauhef6l9+gxgnYIVe1Z6jn2Ci3XO9
PPqYDEgLyyayx2mETEwcdMl0IkMxE7jt0kMab+GJTX2wl76DxDwGl7TrKutH77Pzb+5VfR5rXQrQ
CSaxHFkivBSfFsk8fe/N8k0x7RdB1z2GrZxy3XfPqxafaQoFiUXmPeVzpbT6OdvoxzCLr4IjLDDd
2xwv36OEsXwR2zNiDbFD/phgAui2gq/so9XhLoM7kUMuzY2QPynuZ51uATpDkm8jqVJO2CG1X5re
08/96D9MWxn481zA6wsfeU14gZlGlMjbXEHRlcaw7BLc0clsWyXWDk8ClTN8yukdgn6JJTp9GF4a
viRhH3oGEVBjooAtFu5iPV/8AX5xhAsDnKBv4fDCvw2a78qLd76dz0Ij8olSzJRASM5QXp+o57d5
0h77LfpYFxbhUr+mlnxANOMFWZe9l4FpCAeBV4RFz/XYzIXScQGJbSqGQLtii+JXLFt0XNoFo08M
F24N7QNN4LSlMh7yOEgshlJzaBJNH5VhSEAD79c4469Q76vAqOmr2eTxgLiFyugb0IBDJGJZYTE3
e2whGd/D/UR/BjH0Kd14Ms88cpuaH8VSI1CZMWQ6cSJM//IiHIXyyE8lm8J5a+myAY+PqGKAPEUg
aQasgxwZfu/gnWbSvbFAmF0zMorE6slnfXc2cErC4WabOTgyIwzSsX7Nuvjdb+ELNPV2saz+qv3l
HKuUVWRW59q0Ct8y/bazwJARuGfRu33SsSFXAzuPSIegKsAK0emcJ2EPqin5CFXncpbQMtl6AiGp
r2K2HcRAqggOf0HGJi5ayCA53IN1P3r02+y69TirASodgT+ZdN/mwD0aBJH7Og38PAvYM0IgMAo2
eQd4c5BOZgXCLVnUvsUZhfC4ja2IL+aKm6uFuLqYecOQEf/YIFdUbsS4gpsb7YTXvsxzM1ekHut8
7Xfx2DyOrXoPXE+qdQtd6QFMUlkIJTRp9iQUOa6+OWWN1ie4N0UCxxVm0HlSyCpGRa+kXpJ9mG5v
eBQkJpOngK7rEdjPs5f0b6vPBXRrTLWdwEQ217rqt3UsgYfNJYI1gqgZZ44h6ijADtUWuo9SHF0F
fSW3M0OQl3gApuLM7NZezIepOTq3dnmDhNCfQ9jzK+xSoqMVOkH8lFmAISPtLhy61R6es79fCHuh
U/hzalj/4NNjxq4SSfazIe68tU14hGWmfYdbogdENpiwhn5hOW1Sd4wmt+aTT3M39WCloOZNZkAc
2fq5zLY3DVloDcSLHteHeQniAh7+V63GoQzpezb9inWiSk91de4H3cvQuRcRQqaT8CytataXmj2n
Y3N20EQSD7LYCPU+Nnzdcef9kc7BUurWGMPylhVjsBwpNX+CbIhLXtt91PtvkfeDs/i3H7liFYE4
hwLkTLh0D440rsqagCJ8D6tuFdfA8a8RxWMtsgkOBngCp8oh5WLnxW28M1NzWJW+LmTzy8gGEAe1
3tUt6Sro0WkesNnlLvQxJlpRtiHmENw1xDb9URl78wPbwvK6cGO2j7coPYwi2afbV8gz0AhjL9ml
evkpAtgyw1R/WbfknQTbV8gRb0YEmODmTO69Ib5uwkCLtp9EQpHlBiGNhGvT8LgrBlPPGCaObvLN
nqVmzcna0BJzKB5Trp76OGrzFi8OKRO27LSgxzmDVt+k/YfjyNrM8L5y4E+1+aHabIfXcMOXn+oZ
AdV6gSF+sRucA39u4md4s0kofsdiSQtWw/UwZuvLFeln44aDcslj2qVgztxCCosp+xC74JE2EQIt
SJ003LWq2y9rwPJpIz9XK3TBOCmHpj9g7mv2I3kzWTQUsIkBn/BB7EKvzVM+PPW0bRGdLc+ZCL4s
yafqhxLrYbQFovWfkzbvcV/UkxwunPaIbfDPAVnKs4TzfV27h9A3SHMDpXIRRCfY3QfWxZXOHLR0
5R+Q9XnQ/aoViZjcqngc3rrO5O0QunyKZFhmvttK3Ra1EX9mwcYqMw0p0y7+GdltytnQx9XSkZc2
8vVxWwWGZhu/m5/pGLQHNsNNgsRoEuLn1HLIPRopl5h2bY2Ulq1vKZ0vbRB3+zSNc+2ELen81tVq
3meD+xIHHjt16L8I+Hhf6WCKSrO1aie5CSpQMvtAazhr4kBCvRbwt764pg7QWR+phLJO6u4jToPu
uATLo/Io3PnNLCXfhr5ou82WLqL7TCzJi0dtEcf+Q++Fa9VCXgFOKQozSlN0WwRckR9g5tTVaNfl
QL1DMC3mmTU4sqBfQOgt8HCbqQr97fNOH/+FRv8b2vsL4ZcEy6b/Qfr+c/d/vcJkH4f7K9v//uH/
xDve/97D+lpyVOMf/X/9X3iv3I1yVv/5n25H88+/hW//6+hucPS/7VT/SWr/Nyz2y29luP5vPvx/
A7WDCOsj3C/VP95l/3+A2v9V9/s3of3Xr/xFaBMS49UIgKlDFCPTIIxQm/8XoQ3+7n/gpaQ0xgp/
uKnkRub/F6GNlX2xIhPKJbBYFt6OkeEY/iK0UUOGCovbe+bxvgWsQ+v/fxHaJLutgfKvhLZPQVni
rfYBsg5YYX7g/zuhzZRxbDVZ9yTqH6k/K4iMTp1iDpFTrfZgOVK70Xxtw7k+uSzVRSTZW7p1n43f
qiLtIlFkNyH07yYdF3Gq+/BhiynBYx4+dfSmK94aTHJnPY983ycUYjB19Xja9JTsyOZdeGOC070Z
E4y3buiDUo+yyhY5H2NCwCICIM17sGoYzl2aD02b7NQtp54Q/RwMGII6jH713KufZjwbOx1mX0V6
G44onJk6eYozmPOrfTLz3AHrGo61jq5kS9OHQA0XcAryKODedXF7mmrnnZsIU93srWI3o/yf4e9A
7pXeLE73LXPTeWNMGdO6gHcY48dwgURLOb0yYFRnr+3Bfyr1WW/1Lx/w8GnjqUUGNCIXHKCnR+lG
8nXp4kLWZifISs/TrcmWLTyFeM/H0MjzXDd+KSMpigZn4/UnelfWbw3y3/Efu/ctIsTrxjTDLcM9
EE3sHTTIj2VumjNzSpfOQFARCynFSoZ/nAPqgOODBQmjWdq44n5yPr4t9+TEq2XVXdWM/HUN+4e+
9fnZ2sCUFllqDog+OaWmpaXxg8cukhBUI9hDcjsRD/G53wTATFXLB2Sui8rJEqty9UhumlFCGYcP
XKdqL6gAZEj0OJXUxAGE5ATCvgsDzJgzprMm3QVDk+z9ZCHHMPvXS/8fd+LvuzN2LKo8af6Ekdj7
k60PcAf6nKSgJcFdm9O92bZIVulIfyOvtpC6VnVq4l7uzUzlKb51hvvW383mteoU8LGGWEx3Ib7+
dG/uJ/Qfu93NIJGujjCfEoST3hS7ghkOxf++6bbgaeWMY1gPvkdZN53cJqfTfevvXXL7mUtkdEgH
Xtxv/HhzMe5bfzfh7WG47wLGn4GKqiW/98h7Z0ycyFjepuFf3fT+dKw9fQ+HLqywfttf1/R+/e7N
3z8L28Q/sv60WmQ+za0Pc2ehD4Q8RSZ0a+6fcLfWYChWSFNA1k7sn82mNI7s1s+HTnbwGBgiJ5q0
XRXcPB4Z9gNuPgTe07/sc7aLrX6OlFpddfdR2shsgKT5R8N8Aw9njMrOSzco0dqdwpQ4eFho7rv3
JoA1CnxuAnpLv/dkOBBS76dFsEMzwQ1BJceINCZ1PN8s06dUSmzOwoq92PRZrvW3dNwqMwY+mEJY
H2kYvtrUDbtVBwiy7gcVAY7uOKw2dLb7D8htJLw3d3Po791MjWSfSR+YMW6Cvf1CUKtgP/TdBRNE
yWeBZFE3CLUHKOCe7zWVF44OGDUa3/PsKZvXbuei7b0bZHbqvLY9Re4NV5aRook49IAQzdJm5mTR
4REm0/dJ6eYsk+g1Bau4ux/i3ZpqBx+5WBwM5d20un+wdP0wv6PgH9jjioqMK1n7V2u1Q4/2Vcnc
s8pumvIaTZVZ1LV3208NZ7JANQAKK2DRNlICsfRJAcf6s8sIP7p5Irt50JCM5Ree+t0BNNZXP5oP
WboiexQZlj0itHQwObKdySQ/dYP/sA4d34kZ/2Pu9KGBSVAaVHQgqOOXKU0EYvjt+7a6kmzsexON
2THc+rBUQwobagLIFNwehW17DCUTBTH+99oShE1kCIrNmGsXjM1u7FN2Qk4egy3o1L7B2SHnn6JK
WrBrArEaa8UDn9yAIQLZSySG3CV4mprhAq4fUM/kzh31yo1F3dHq4ELm7UvaKlKsFKKEP4DdWXuE
iNZgfqPpdpjpenaoAjhNKXRMiRjynDH7dZOtKGzvgUxvxScLYYxsqfnl+U10cnCcqjDlab4p5Yp5
AfHptVWQLW/Ak9l+6u2j16f62CAm3HWbIPnE7VrEXvsYhn14ThQdjoJBzu5DZCwoDBDDEFe0ZntF
UfbTB5E+WTuePYkMexSgk+mGyBcCCphgheSYdiYom/VxbPqgohGctBAg+Sa7GsUp4B4WCl3JhMYr
eJ8SjOEjaltAMO7C0IRFOrDfljh/32T2FQbNI5fx+sqjMKigaO/0GCbVBn8SspFDSu0vZUYCcwj6
etrNE/6oVfxJOwpUPRHbORDMu262xS83n63l8TXlHi/nejIophretulGBCU92ZEx+gFfrNmtDsZl
6GZAP7p5snw6hzr1dzDvQP5K72pi5ufNiuIlMyw0X4DUfwH4oHbgrW3ZDFmRpIZc0olO5UCgdYJQ
mH/yeAIMTHBcXWj4LmjXoEjT8Btc59acxwyMohPBcQRq4vvdJ2tagwKG2uVt4l0MqsuInW2xYD4/
6A0daBHtdzUsU+m7NSmXaSZHeFsW42xWBSz2LjiYzySCHr/AW6lgCKrIfRIRPiVD/QyM98I4rmns
jz90pr6nM8ClLbus43CKwKLkLACb3vbNdQ3b9BDwBDgJumrL0DvbFmVTtDYPaiD0zSW1t7PQYgLa
eMdYTG+wQI+GeicjN7KLI88A4up3Qd8D8G/XYjRR+3WMs1886DGd+LfUzKfe1WmUGY09eKQYfZIM
rmihvVS03QrfWPOUwbStlozGiAzWX42IeM543R8cp1Bvj21Mvq3KD8rJi75vMSaaJANaAIWj467c
vOgPkwl9FvJVWgCIWbNVSaPZUUKrLxGXwq8fFxxuXx9UCAeqptCKpxS5brA9BSz7ggN96rrGFMpb
50sftkVnm6Ma4t+9Dd/d1ASg7H0kr3VaRf4iiyaEMNpGV0MQWy5xAJFwgA8gB2glQ73CMwHzDALs
D+RlBjDfb3dwITyIaBDvQVohpIWaL2Xyc6P1Y+9lgB/9+dKBs61QLhYXGyMP2mzX0KoOKhR7DhL2
In3OCrXo18iUoWofOSrZzi0UT5kMqHaj43Zc2QKBnqCMKGAdLWQK8gxDf5PX6UyqGZl5vmzq28qc
KafHbmS3PFOgJDCyUAkU36Pi0LtgHf8PSn+EtqvPsp5BgLTgEX30ej2joGVg7GkFO5z7UaMLgshb
qJ+LAQqWOO/DCbVrjYBt0yESdxEKC9sQ/yv71qLWJsfLB5A/gM6Y2tUczOSfvQ0eToZXm1XMmz8F
jNQjLgRHHczjRFFWN3nyyaVDzr2iTXp6uYktsZswHXldknuAL/N1RPYM+TGDDIgcOAQmF2DGPlsC
l62rzRVzaVNM5kmmM8CiGvVegQhwYS2kqZhAVPO78ZB0PdIcf6nYNu7q/oZkrCG8PXqLT+77962G
4ZP77goDRVkPIdktrLk3iE2nf2zddzElgoFS4usWTQi/B9GjruNWrQa5sITDNcLAQANt66+tv3dH
s9Fjs51EgHgvxGxSzs5+CUMJeqkHlSNX1Z0Tk6Sw1Dtw9bdQAq4PR5YEIlrFRu7bqHnbBH8LR9/u
vEyhkpIh8prJJHeGt78aAmKkuzXOM381/bYhAk4RBh0E7tJw43mSiKLCU3VQx9oAOG9Y6xO/NYQu
bN+13YOMpvkk7PLBGs9WYTAcu3VZ9vcfS9IVTRKg+gg8VzjO9hQ3zp6QY9hTB5+mpOENd/VB7aRp
8Gm5U1UqIljOpJvocfFPhqzyXxp9i8qDZkhuad3lTvDcmzvVM0yweVHPDBphBjUR3uJpHVHrV/f9
DOLkjg1QyGg6IUpERpPfN0PuT6f+FpXfd0kPZqfeRbfIfmUaHkhw28TY1fqFj8DQrHu+je5qlX+u
u4h8oeH4teYMhjPzCXqZ31yaZb64aIhAZtZFH6ZP3jDi4R6J99gn3adpAZbN65icrTIjoEoYS7Xu
t2t6a+pW/3Y85jtOE7hyMLlQKoL8yLUmW0u+EG/f1v4PeOZFQOJfXWOnKrKgeYcO3j69PSItwK69
XYf4kSz2UENgr0Qbf5gxAoa01CeOZduvUFyRmg4Qq5kHPTyOV7VTMvjYkHIlgARfHjA1TF+8eUTd
lvxGdN+8xuAHgEp2tEQ2joI4KujbUscMKXAHQnr5A7F1vGiig1zxqanYLV/EguBRFYEHhxxIUAJq
Gvm4xlAHN380e9nTM548VJq1GDJjVOSiV46o1+5i2pSR126XILPPG1eXKR6vuBHZAUBp/xSR36GS
7BrNx144GM3tBMBa9OAnMMXns4uBVatk3KkM2t88dfaxd+26I3FdLAwQvhq37XkwoQ+PdgYsPSD/
xwOT09XTxTSDsjTJVvm+G85eM8jjJtOyFhEqwGynrmbcUEjcwZJrt66/qLhNd/4qf1ML0SBr6n1S
6Nnpi1ahO2w2elJdiqpjFKzlvYdMZlA4dBo2RZRhCG4yIGmI74Fk++A59HhUS+q/2gQFGJQHwTEe
FRAex3d9wMaDt9Y7b2mjCgBfV1qUx3oZsU/g1t6TNHpqzUZQh7jlsPbpc7+1IHfZ9iGz5ocnbPik
7bxcRTQVIhHeBetG1PvMRJ+ddhxFtbD0LHKsZ6iImA9ReDogatkjfIAML/hZ0AXxXFoIX8O6T251
M+Ea5oRhpOrRuQoTEpS8F02cdI+60w/UmujaB94ZXq09RNvwS4dhXNkMfnmb9v01SGFYgd3Zntnc
iMOCSXpFg6zZPiRbcPIRUVQLoO/CSUKOkr/btEd6MuK+cgoFHIYh1N21DspW9arUOCPQ4wrYZj8t
+7ZN4bDPOJoOEbzAMLNXKLgrfFbjTGU2VgwJawDR4WDm/tsYI5F1TD/A4vBY/Rw1/ssMleaAPysq
1IzNmOUFnkyZ7AUWCACzs1aEbewx6ECAdnX9kNZbWNkhOiVEPTN/Wx+kSNaH+xZSFFQUeL1fxrEU
e46MGqXL/YS8p4HVa7MDsr6L1za8tPxl6fsG+rEPjDaDBuSNfYPKioicRrvsorEzl6xH3R2JEyxA
YKsatHnlz0CSgjg7RcMcf2HMtC+k2fJvM4PKrMdfPOX+nt1yHK/pH032uOnVv/hkeWu32n/xxXej
0b/Gsd3Ny+Bfl3isK4yuKN6SP4nvVBHFUoOC9pO2CAZ3XG8+YbAYxGQrAWfPm+ERpDi7cvVz9QGh
bTqUx1YnzevkmpPH5/Q4S/wJ3o+fK3ngSxoXjWiTAvTRsuONBBEOSbxfLMlbOevzqEFkcRI+ZKZ3
RWZkVPaE3riJeqqgdZgDHb1PMyU3piLhhS/ir0yO0Mij/ovRmbySlo5HE5HX+0CrnHppsFjK0Wvo
eiX9gPTesv2W1O6khSz8cbCnyOd4EEzrSp2Sp6hbm4uhwS4c1fDUhv4Vs9F3VRN5Eun2nOB9R5du
xBMI0i83E0X9GaqjwLZAhZAJvGjLt2mHJazfMNDwI7HBESnwr4lKfkGVIdyNOEFFJNfJ/ugyuKY9
oH+UfganIG3Njqc3KAhr/OPOdgRPzDuLkOzKBQUTKiCPHcuwCAFbwhKqMUDZwSOw0BhcGjDJ5RTI
x82tBp4g3OwDN33yS8frXqu4Qp9SKHObQeSP3e0ZHlH49DNafVTOzMuhQdHlCW4RQoz1wIQdD/6N
/+tbcXRx2pXCqHkn2FygDmRDGdZ4yHjyu0fY/hYhujcoTS5az4svhIJ0HeaDFfajTzgt6hhdCcVX
WxGpGXzYFNRv7DJk9Nh3Mb8ubKTPCK+XYpWsh1uIcgLP38C/BNkf5XpwWrHWCHXbrkhimhSNh/UN
UOUzV4aI11tNhnXWK9J2Zchog3SnByyhsXUdyKQAAayLEc3Ht3BgBtKyW2VwvUdhvk5cLqjWKJJQ
XzWH+9bKkZyw/NHbjHE60kaUdLxxF1OzYj0M1OpgKntYmq55oOt2Zp2FGINgXWvo1rROxxL0/sVh
+RSIPl7JOjfsG8N/bdJm5QA2P0GFFmglfQ696Jz1Rp9QAAcWw8k8Sfh0TGlfvxp4aGW7fkSra88r
nzE+WbJgGOuGxwWrT5Amiy7ZYBHUByliTqzG4BPmTkl2RumlvBB1nZYxQeBbLzuaLmBFwmTPVL8e
IEVFOd6vhqUqgLfBlOLtlVPE3knkGFYp6D5BL+eStFg5ZRr+SL9v+jzN1g8qsRwDm4aKzgxrYsS1
zlHI+OosCyFrwiNnUd9esIwkBIfMfzCdqys/8dqjQ/hTdF2GrBWGYhz8WZy/PSTqVvI/omIKnOaf
TAeQTYLwuALs9+HClw0bIswZwF1QxAoZGWvjVFPUbWdjvF0mZQMuMhVv0ve3RxPWj3H0ofvefItM
j5nNoTBCp+pXyniL1SUyffV0CyVKUHrGGps7rCG/PM/St4VHRYoRJqr3lKEaMZokRE5FXgQmumZG
XViztN8sVnI4rTPMN6xt0+VJPc7nAYyLWiIPViF3PhYtATcPWntERQfgo9Fw76GhWD2kz5Q8DGQ9
TCSC0nV7YEOUtbIIKE48bZcoU96eiendn1P5MK59e05w9JsH/svEQwCQaiIH7uqPAXzgm0VHRB0R
BlmabS/evO7d5DVf+lrAPgeJMojbShE9QQKq0nGPZTKwvorGUiLDGpUcqW01+A0tNCYaFIdL8LkK
1Y5sXcLDCmPyDDYGTEG4emWtw+DS3b5FQbnNBcE6Jv6IYD4N7c2GXaCuU/IawmAESqHWIoVZg/Rh
NqeufxljkVUCX1qkiwoOQFAfUYQ0XtPmunFJz5KhQlXPnB8148/E69ZdtuIGJJmmWPfEQwpkMkwA
SLGL1KLCEpQ2wNiWwzUm+zXKvMMyB/+bvfPojhwHtvQv4jv0ZptWqXRSqlSl0oanTDe99/z18wFZ
rVSpe7rn7WeDgwiAlEkmAUTce6PZG0PebsymR3kiHGNSQY62a+3ih26xKdJ6YGq+Yvknm+zuMgX7
dceuaGMMAf+RuYnWEczIhan35c4qXM5rRV2viEH2K2dQjFWYK/lW/qO1MFkamjadFMBOtuGre6dk
H8zxrGclmvNoY8aVe9fa2cGPnPpRU/XlAAH4LhosQl2viokmUO4Wn9Q0nu8sZFXu48CDpKK3R6iA
X/t01njLgjH3R5OIYtbN+oa9MgHSJnkxq3GGnzIbBz/LvG01Zd/bLKkX6uQ5d16vpsQjczInRo6u
ApsLQLvos4x1DEqo2GhKqRD6JmO5S5xS3VkqSaciPrMmB3u39dOjnZlrD37lqVXbjcFfti3HiIOh
FVx8YpvHXOU/NbwAFBsObtKCP/SNam0KOklKCSciewqs0tjZy8at+5jb1fFSNczsbJVlsjGHjNd5
wBayytwaGrrjHPXIziH67NwuQgQitr8CL/F2vrBaJ/468jzsOdT3BPB5FwyG/SUDGXmqOrU4QUm5
lMFY7+Oo7ZcTZ9a1k4zrUp+GC3nz4TJ6zTrNu4vXc1KFZVCfK/Nz6Xjd3rQKWDxxrR8U0EnLuSos
YlFxtZ8jLd4VXjKs8lR70EPIBED8edanOV5F42xsNVPTFykf3DJsQOgrXewCuTE3pUXCsp9r4N0u
e1ePd9ey6vz4Psnm89jw/S2K8TswsuhO50M95SDelGyKjl4ACcgMNY27dj+G0TIfYx5DgK3qU+8D
cUGvQwkK7cSZdzcjZ3mo7GRp9jOb83RnwrI9U3wRDGrpqIu86c4ECKv9EEQT8W0z2ds520ZBWEsn
rzuih1IphgAOOjA2oDjkiVXvSvh0yyxVIN8AJ4qJOD24yBAB4xHCWfGhq/Pq6BA6RHhCX6Wl8Wmw
9H1ZVy6MhCDawcmFG1y1JE8qLzknU3+eHYjEKeHAJgGkZnpFtMuynDgNQMIB8jycZfgx2mQuSGB6
i4mX53LMSPG0ehzBqciNtWUXPe8Pj+91b/8ZxfUfamwD0sjd7yH8g6Hps1PRprDfY0C8lV91a6ue
QVaBMJ09Y4BD0RXAO1NlO41juzVTlvqYY9NmyAwRcKvgfynl1q0cbYVYS/c5s+pDp9jGznDIN8+T
U27h10QLNR0A1qbtRXW7ctkXLb/ryDa9dDt4AZ57IID7KdBYS1I/J9cbad7a7pydowBQq8odnClj
x5mbhwOpL2Wyum1mEdvV5qpmXctg7lXuYzsSnhoslCsURTFXExSlRd4RUaq05g8jGIt9XsFaVq0C
3lcO7oNFpumaL7ldfFWnol360/Ct69jZuiP6TOLv6NzK2hqz82UIcx7gKEjvEFt7Dt0eXRBIv6Td
zrP/GbRUsOmVauYViI5F6JG5dUg83Ret+alM9mjRjS9AsCJ4Uma2UazumuOT2T6Z/Lvl/W6+wO8+
hRXEGKK5BHszEUsCRt/BnSvWnU8QpghBWLo96kUiUqZ4XcqbQKgy9IngPKkZHE+BQZB2jFQDSStg
erOn3k/eQJDVRrlDG0K276Y53setl64jU/CYYB0GHazWNkRfQebtwbUTOiNWCI8zRFIiApqgZt8y
w+0Iyyp3Xn2Oa6AKgSCWDSJSpqaes/CD0ls2tjbcB3qerSrD1xZx3A73sgnT+OS3EPsUQjX3zWT2
a3Pk4c7IYu19WDYLtjSPfFnqRW9Xn6150DmzRGG54CxT7ONUC5Yk/bOV6rmEMWytLPcT3xAnTODA
GcCoAkgzy1iPa0h8an3vzay8+ozMCXHQZy2GFR3EEGg8g+XPrxoS7WFgLjmC+Av5l8jGE5emIsh3
8ykG8iDJVDx/yEPDt6nuEk4j1ugjRST+ctkrynx8Z8oBp5ziVW2QSeJ4yC64ToZ72XPfetIMxT+s
0PVPc1udwiozkMSB1caLPV1PVujfD6LxcpBcqaFYqx7ls3vZWKxeuxkikeuQ7pwpDAwlWHTLlMyn
bKQ562xG47jwFiaM1h6do30TzCr7AP4Z4nebRUyTeL6AYSQSpJDwdiaqTtKYbAUb3tioOfe54bYp
1RdtMpR1KIKmgBeb+0TGS9mDNPeeY33uvDjc1GSW7zN9bO9lLxG9MIediWTfWbpIJI670Pncij8H
GuCvpi37cDX0qbHoRURYImUC273PCpj5GbjIxWxX33uXoBmKVlBjWsift6Y3ikOna/UWxTlQI1Yf
ca4SEWGSg9ragzBypwh1QRHJBEf2YLqJtvn/ADEJM7sqef54L9L6l/CzULjUBaDr/67j+UH+9D1K
jOt+YcRs+388Bw13h2SHDooIZekrRExDdBr5TrikjoUGG9HrN4SYo/2PAb/NsKHpaDpX/IKHaRSS
NThIUgFTd6hdqjv/GwFPQ/sdHWbaLndXPVszdMemooaOaul7/c5Ui2tASYn1R2UURytXjeexSsnI
hbO3Bc6jPw9mpaPwU0MwE6Oqq2jXUb3Ojetomia/Rv/pWnkrOfmfrtW8bxEhiFXAerqXjZvCE4Ry
+JftjdANHNF88MERLf+aqDQHO2/Hu8Cc68OtSUvvvRkhLLovEjhNnvElKNPsQHkRksTCrKYcRu4Q
OlvdrswvOiyBJG+HczDOkErCdeHUvDznYXq14JzmreZ96YNxY3lxi8yJ6swctPzZBz1V+XvZQz0G
3Qo/sBGNESPSTnzNuO9RPE0mgp6m47Nn46AVrNxh1vZg050KFUhX20s7tLuzUvjq9zIROazYzA/E
uIsDWf7iEPqjsyS7YQIt+G1AmrKBpFYckjJRGiLvdMs7RLOSgxxLx1FZBxyfUBMk2AgM3z3FTY0e
SOm7p1D05nEcgZxbxarUtkVjNJ89tVIe2rRAI0UJIXURcDj1ovHFQcJ3QMVbJYxNxByDDt2azM5I
Y8FONNr2pAXtfAKwYz5pBaFUvfeDTT3W1lMYlMMxKJvnilD0Sg1Vq78kSdwgNihCP82lU9mJ8Xf0
d3kUyXBQc5ED4ruy8KI42EkTPHRw+beL5I1Sq78z6qLYwT2AgwT8YdoPYv24NdJX6s740UfK8PnX
Z+4apynu70xtSM+1gbqlz6ET3rWtgY6ww6exIbzZD824inXUhqqkNfYa0If70gHd60JxPxHctte5
OxcXfXQNWCxJ+CVJHULuo9fvS4RIV4DB0mVMRvKz7KVvPSTKoqvv1nMMXb+L05C1IK3R1nJyQsIh
nJKltIe8t7bgHYK7Xpu6VT8jSaM0Q/jkjEl+N9d9dReMqntBN4bdi5LFP0MkY9sqzF5bADbIBirR
0Wp1/xAYiUmsYPI3YAMIF5Z+oC3QBrcWPPQFAqyIfoRTSJzXIdg7iQYxPGuBihKobDEAcJogjRxW
QmisblX+cLrxWPnpqx5nAwo8XgWxBjPPezaMBUnoe6MrXvl68ge9mTUpm8dm3mkGiZzZao1qYaLY
uod2hJBImxTt2hgItEnndTxutO92mYV3TmZF6yJUYGwjy+VuLeWH0mbjMXF845TBf3CJZM6f+xQN
ArWKAheQSoCKrGaVE4n5ZALiYI3XJkcIbQRm+84TwAorqnreInw2PYzpCMdJl7zs6LEgkrnQpzr7
QeD5boy78YvV1KiDVoKI5aPHQsNbz99b4j0izUy+TG42H+AZUQxiU6jBHtpey45hbTqI4lnzS+Cr
B7vR7Z9hND+ZsxV9yYjorVWL0x0c6uwYed6vqX0+H2IzK768Wwr/QR5a09AWf4c9NoFFe7oJvsME
Y8qCpYrV5506tKNlUReSOfsjsaN0F3kJSF1dZG4BSCLUkOjYsvvR/jj1nf237sdrm2lOlko7kpQ0
ZvW5q4JLBU30nEVR/FwMSz9rULosgNmn4mOWjWbPJu+wLDnkaXv1Z3oRGgs56oorRqX213Le7bK3
K25+S5/hmsor/vtnVHl9rPIhf5rYPhNYLIZHqOL1wbfDeGXZbQkaEr1ihOI+Zx46TCan7k1Qu+W3
ft9GQfKtyYpm00aFe2enSfNZUbJdFieIw7VPYzDnD4rdWpcs7I7B5HQvk2WFd7NNlFxz4HTkPbAh
ZILDc2ahHlsHjrbUag2KLXib195vpmVGpPUAhml6yhLIvMLfuGO4VrPZR0/Tyr/MHfopws8O2dlM
baxvETIJX7X2PEzwbfwpJ2hHRkfom4SvQW/u2riMngOg5vuW8PPKJ3LxytFk9R9Pn4vM+e9PHyB6
3ngmQjfscHgUf3/6ZjLzja3a0c9YS4wkWrJ0xWoyv5po6C5R+WTPUPrGpZtdlvJieuX0h1Zk0DaH
uZmMSxgoXya+sBttKGKSdX5yqA01OWRl/asnfYqbPSQ5jJcPfjl37AiSkhri2tswIY2H2qj5j//D
7aRPbeJtGXaPjmUWawCNKGu3mXVIajdekzwPXlo7Pjviy2351kNlm+oXOVUPzV9T+xky1dvUwkmd
n4ViPMRlpn2x/alYawhyruqQgBHBB1OZy/wBbtOOrySUN5Psi+ipqZkEi6ALf/V+H/04TxmjzZgU
XPH7vMJtSIzUCKC4JBUPyjS/b7xSQ2vGrncf/Le5CdILB2naVnGA/ubfRckEtfU25Xat9FlFftaH
dLyTl8pB6f94GSK8FyXRh9VYAKmf0+kTiydSfK5WvxAoQaW8dYfvnPqOM/g+6J9JS6hH6UhiRLB/
La++oNBai3wCJ/MxPushebE3a/YCA6JT9az3WXzWhCXGpKWzUt1m/j9dN4uf8HaX288L+AnSehu7
/TwxdrPefjMrR5kwKeFgxehyA30kgjBaeoFukhkcpU/2bk0iB1AyWNra+GveP00mx+xT+vPtSPUP
64jze5EBk7OTYZgu5xOqAHvi0PP7F3kMI0UPa0P5iUjBUzvX7iPCU2AyEr9fym80W4IfXW64j2x9
omP15nfxN2/+HtLrsqj0SWwhfoxO5L2bL/1G4PxI/W9R7V28Np27BV9u7QB58dcDe+0JH2lyUriR
bS6Q+VeZKB5qOSwb+bTJnpzI6miSQDC5o3Reb+5qfr6sAB6R92dTXKVI7uW9l+8rsSnOCmikoWog
ASFMNXfTx1YTnFqsQjQGkSpEiLMClPLrTFTb9Sdrn1Ztcx70oVy2sIZ/VFa4jH17fM3YJq9vM2zr
p29BL3HtnWMYyaLVbDZZN7s0/mM3IOhO71/H4lMUh11dMJE81/j4KaLJXDi8g9yfSpBqFgK6WqWv
5cEQ6DxMO+WTNJKEiGipfCoju3iKpm9ICuyhNAdH8BTsCt/M0lf5hePBv456IgHjBRNaBsqdNVf6
wTDhLRPZ0Q+W6AEQ/tWTvttoUfqKiAC9Hx2i4aLlc3QAksoZxNTHTVvVzTmZg1+NHCg6b+RQ+JdP
ToFewe5UDJRWitJqLa7ThFPeRs6WE71k8hb//k2x//5NcTgcmqTIic1CLftYjoPQEDn00Php5S1K
I4Slycn+1dhNxJMq7bY12R2C4DLaCBKMmCJdVc4Hk0a9sZ4jyzwpsGxOSYPcKEDFoymAPrpopD+K
TUJQE7rfHwbk6EgQv63R1287T2l3xRw56QkiBTFpPXupxkgj8kwmo0Gk8WyInvAXJvqt17lJbCZn
s0v2vdnrz7NeeA+OE+3roTSejWRyH8RYpbrvxhphmebwqShSSFi6Uu3QOyYfJnrxMP3qgcL51buN
3noBysr7RKeIwb9/Nprx9y+A60DqA3JAwWVK+n1g4oVO6KfxpNY/kzafG3PtINhYhxO8OLdCRmbs
d9K6uhwNKHmdC4C64XpExaUtZsvxGBACeOl6h/qNckRkwOq3k1e8u40ckHMjWzfh2Q3tAgpvjKLo
rHy1IJAXZa0FCwIkE9CdBRIpD6OeV6+DX4JUanP1SQ1n8tWF4h+rUo13epRXCOyGxjFh0VwTwa+f
0HOIQfCHwau4Y5g4qrij6QfJxUUiY2sqJQLEaBX9MFV1W43D9BL1mb+eFWe411Lbf5AzBGcAgU7k
UCDc8MyKx3M0OxXEgHhmhwpWG2C6dHMbuU1E1jBdGUGfoz5tNI/eWCzSagyfzMoLn/QBckPkuQ2q
V/jeZrTgIKGX+JdKnB+tOSSV6vvRqhGm9EWpk20AhMSkuMSJM3izc05qj3Ki9CkeUgezFjePcuB2
r0weXGFEL7RGae/NSkigu/mpI7Nzkj1Hz4pTCcxyr6HO/cEvZ8hBcaWcervIElfW4sq328oZ0i+n
6dF4va10fbj899s2XvEfa7b7t4fdQoTdtVC9tVDOs4wPazYq32o8Jbn/A736laY5NhDxueKELvCW
tuZme2lSaEBDrANx4mLmTLiQwx8mxm7oOMvrdDlpFPeQM2/T5S2lKW8JmeOc6nCioridTpFplPqC
pHd3KvfSMw/GdEqk2yljfxMMEKaADlY6SkhcIceJ2lIox0mT7axF0+k6/OsuGlGkRV1n1roI1mWN
Tj0Rk64+aDFihSvZlU2jpCjmgW8Ug+pg1od3k2/TJjESqq63Rw0rQoiiXUjXtUt6nAXIMfyN36TF
scnzaVOyZ184xN4ouIJPNpYTRCMCINju4BxKdap3dtiGv3y3iaHX/rqD9Hml5VEN/N82bZr54fDv
qCB+YPmI8z9vKMP98LoLvDm2vLJVvidNsm6JXRgwTl24iyDgV3KNuK0lbu+NJ/dVOiKUyVBrEuvM
lBkVxDS0AeR86ZO9OZrHU/+DN4m4q1ilrvf6/f7XHxrFzp8OH2kyZs1jJhqY+CEctYfrnkFsHDiC
3zwBlKaHMj6YHWwyPpfHpE2tJ0+BAdyYyC8HyLQ95TPCvTYoYrLZjI7aaD2JC0z0oK8XEHHlAmSI
06bJt3Jvo3hJt+I7U9xJM8iqbqWnGpg7EUwP/b9GZeT9Nioj73JUFZM/XKslav4MnCRDomL80590
4ItqmF8bJeh/zmWi7aRLDnZu2u9ivf4TrlP+kFIHaDVS/Vzg0QoUbGKDKiVi5xj3TbKc9Mk6V5Pa
CZ5ZubYaP3hFqgo2M2JT8+yvgqBCM2bsQlTA6vCpr4zwCbQsMiCtcpYuaiQUbGRLMmBWzBrXoWcB
OCnfhEoEF00rPFAannt2RK+0ILUQTUkR6f1rYEwAvlUK5Dgx7eaXN6G4SP9ugFgh4nkUJ0pPkW/O
e5jlRDcSdnNxWTyoiv2jnZzxZeqLnJo+1rS1yxLZwa442507XJIw/I8XoUMO57dtL1Ex1QRUbWkO
aRtD8vPfxcCALbu1WsGlHGsi/QA2RrhCtjlaR/ZpjwXCbiVqPuafBsxOyINq/0TYtrlLnGxYSlM2
ffnJzufqIg094rlBQoCKAmI+VTOsYxBbj9Lq/Lx/6iP/zyStur2OfPyJ2Kp5jXNNk7IuhkHZyxjW
NVaVul64CXs4SLd5hoxieZ2/rjxrpaSkZtmEZUjLbpMyVVdy31X8bnqTl61ahypWjm4djbR4ksF9
2ZRJ9hD0dXmSls9HsKaikL2+ZgPi2r7NL0jELnt2o/dmPBor2cvs0f1UTfVhEHEa6TenxLz3Wt/9
1LrlR79BebftFEf1ctBUsPr/8WqzRFaMLSPl8URO0HQ0ANcmMj4U0DYNJCQ+xDVdMGgtInnF92Ya
3FXu+/WuzbpTDNN4Wow5nAYI8ONR9ookb3Z23Zw4zzUWmvlMFmY2+DFlWoxLSpWAI2iZ7K70vPCe
0gTZ0Ylne+3k2fjEyuIt6ijKvjkZ0NOuhJ9YwxZ1+kT/6UxASnLVOunEBI8E8XMiXOgPmByPoRWh
7b2w0wkZepA3njNvOyT9F2EPh+wPPY+QOZvCbDmLpefW2GHUHADdEgV7G0DzgLoBI5UldI+EM9u7
9lL09i73QTnqo/HFiMNiNZWmtbNSxfjS2u7B173yAh90uMStv+cVmIDEOlNOJTnwqyQH2ZONO9cT
olc9OPAm1e6kr/Z6MkR6oG6vx2YST58QrPa3t4O2PJvfTHmwlufut7nSJWfYSrn2oajsmjIAJ/DW
zJSaoyBEdpdlrX5nIACPsszb6NV2QhJWtg9SJh7M84wkZpdn1dEQlnSh6FPt1XY8Sot3zC9/X6jR
ZorVgWJpf/nkFHI4r1o3NduBGG/9PTYgHgztaO+MHDJhWk7BV1B9AC/taNoXU5Z/0dA2kP7C94vd
FMYxwlNB+BWwOrEoW/POZpbbj5rZPiOfHn61CJBsEm/0t7ni5CSRphBNKb8atWnfj4P9lBtF9NwW
0FoFkLtBvgxDxo/M0A3fjFRMC/p304JoU8VeuP73r5ShktL+8JXi3ejotuPq7BxsW3zl3r0mRyCd
pQfP53sW8n1xTNU9yEZx53hTTWkLVvkvnxm2U48ebv1rTp6mVO4i9fg2Q879YMr5ljrlC+ru9Run
ap9CBa4ayjoERkUzWerSNNmJ3Fx21KhIgun5Hdpo5nUaMh/IF6gN4qHCZwwJpOgKrieQnnFZjk22
owqV96myFXUNCJ2MrjDL2azvkpZiZdKMp5x8oCgwKM3OtbRzr5pHaSXhXHwKrOuF0pPZ/Z0P2vIB
ee0fsZrl+0zILHUm+pMyBTaJA8gHnyp8ye/zbj7FInN9zbV9uK4z3GkP8A89FCX4ClE8+dz0PaRk
HeqzPlF1054hckPjVb+qc7BTtc7++fvUxGH1McVUq+p7kJTjsHVrOCBoU4QncDLhqQLXdqAQwxWP
blsVRc7kqMSnD+5IdUDV3Cm1nqpw3sCse70VnmolgaEeTjlkHHzX6ypFd7apCw6gCsP0bMzt6+x4
6udY1FcwMwH5FGZdDubWgfe/lmajpxSucAefmjdickrhDz3t6700A6V6QcWmO9tBrX0OE9RwDOuP
zkdeEGaX9TRZVXQsbe1FrmLSRW5uz/k2OjuF5xyCxLyYEwSLhTyQwW1TKeFELOl2Ursdy+SoXhE3
+nBeU3yVipta5AIF83n7tN0U31eRuQtHFegmXACykWCiRRNkZUPCkN5MIQbedhQofXPJnpwmZ0hT
NjAikGjztWZL1h2ZWfCpW913jHVRRNGLXRQTZXKm+ZhQb/WzN51Dp49eVN/y91SYy5fSRCHOXDm2
mgF/YrSg2FhPBYdLXMdf/cb+lmiTswpsf7z3QuS/2jDd1ygAv0o/xILxXjfVf/Q7vKKQw0AqTKZD
R9tL1tKUOVGZDZUDt7TpzdfNiIYDClMQ+z/6alhsWPxUkt6Yt8Z7M33VyhZWZQLvE76A2AeStqJb
V3p8nKOdX1YUqoGVRTEZE0jmbLjHkWM4AgND9ZXAwbyMQtvf90Qmn8sOsOIYVV/NBLHdWIdV3sxq
+bXSzWPEyv7kmqF3vXwW0z5cnlFTUvrZKpnINMSHqHKVKyRC4h2MQgg8ZI5xL012Atq5mTU+B0AT
KMS1Swuy/8aFwnJ2uudo9B0X8h/bhJBk42qMlHrdxySwpM+yNTIYzjOl436bllsvycDJZxGWivdo
TheUAdNiqXk5XBfdiDaW0YVP6IpAppsulcA++L19/vcVApTkhxVC5wgPRArRAgStqNLzIbbpUF2w
6vO+fC19pNsz9l97tY+gkxqSVHrt2z5kjx7AO9L+AAEtOXSdIIeuTW1RmWaI0gXJz2oLczu9BqIp
qFZtXZ7NtTxy+YVdbguloWCOgELZPbRbORpTxO/R46sq8QsSzyB7XdM9104X7W7+GxRi+GtQzpeY
iNs0Tx2e47m5FHqOrEQSPScxagd9Nr/oGvVXwyhTCHHV04s3QHHwiPGeQFlfpynIYR+zUdGXcsPD
7kLd+BYg5lsW4rYT+pDRuE3+sJ36YN7uzDoFX0GkRG431cf+0FJ68+yN7UnmJbNogN+RDF/M2oI0
EKftAa6Bd1ACpD0UJc5eGgPt/4YAfycDxHnQwjtgLV1oZVudTYu976BT01n80QYaJ3fNVJMvEKac
pgNlOpRany8KH6IoEZLs4fYsB1P23Jejen99mKluOd4ZiDPAsedxl00reqFdPHcDSuI3/22uvOf1
S6NYxfV+cTGhFjojhMohNbkQidZWIxycdelZ8UU2eha9zpk57aXlD5r74Ccv0pDXhI6v7wxEPADL
cM0/3WfME/U/tlgovv3tC0SRRKIygIwQl/vbqQUKa5P5YVG+tqGe3ROXC48p9cGOAJWyZcLhY2Uh
6d1AGML5T8NyoC2tr9RgK/fyoNl6qGMH/UUaSV03KAEBqJWmMnbaUfXHy/WQmyTqH1XhBIe+dill
o6GT6I+jNawo0BSsjKoswJpP9l0FoQsm77guADav2nn2zpY5IOXfzcYXBATie+mzRXwgnhRycT4V
d4U1T2YnsHZgm4a+5A1YUFBwkfue+egKoXFxMs50Ig+qqHIsT8tI34WPJLKXiNIOT3JGbaYkcHLK
XEuzcgDqDiLQI03NkJrHETIB5pwfShNmJ7ulk11ORA0rWI7ABdVhHXSwzEO3Q0JcDjWK+uqVrnk3
eYiwBVRNuQP8268C6lRfQqfpVzPBnUsAkwK2Ib1Y+ArUeI+K3LY7ieaxRkak0tPwwQp10iaiaSry
S9LPoe9BWnNEzaYw9vaunTgPs9J/la+OpgjmTU+lsS11jYJ918b2Lsz9xzYdm6OErLWo7+xCD5KW
LV7pslFQn0GNvTlK6zZDQt7kVW/3kDOiYETUhm/84vZelC87XWvCY+sj6vMbLkyaTq+HyCpcx26v
TPl+lGN+9/P2spS9yjz2jVvbJ7FYlW6cHAxydfecGwHDxNYA47kALONCO+9RI+OfasWfKXNMDey2
Kr5VWfvgpab/p91+7/MJNXZFK9dUFdN/Nq32ijJ6/jVIqOKak/C4L9HCWemK4RwRqXWOsdM6sOSa
YpdrqOkmqA+tQuGTA7n7ZFPlnd28Ig7gY0Bd+55y37fQ3Jinm8LrjzwFj24Qmj/eOmkQXz0wMG9D
reaclbCH2qOmLuTxhoqHQ01oEdGemqMITk8TQspVi6pSPjjRI3USrPtSRTYl7Fo1RUwIuQVFTbyN
3Bzw9qkfkZZKFXdbAVk73N5/Dv+NDfu9DE1SsV/om0sbusra0YBZDlGSfmL+iwYB9jtVNhCe0Uj2
UJC3uXfUkpolMIdeHQgKckbRadGqrWuIv11HNTUfVYKkcvSd4hYsuq6HHiIn130tGmnemrpSt4OR
hrubCymnYWugbzp/1uqm2xLwXhN8C0862ciHkUz2A/qJ6A2Ns7PtHRNOREF1qU1Y2epSDptiYjSG
qDKrAYlMNPTdiFoqRm9425hy2WiB5MiCJa226VA6fOwhmiwby3e+VI71Y5yt/I8yMRaOR3mVxRxM
d0pVj9/RrOnQpmn81URQnOoDRf1UIK7r6br9mDZu9VTEXbRGIiHZyEEjap2zr3gbOShdgYZEc0tA
cidNBQ7S3hLirxlKJSVxmvQ5jY30iOhaviot8LibqlGzdZSRDgkhe+xVpErZpomudMoGOtovk5rv
FvSonOTLbY40ed3aW9cclXtqH+own806uqc6y8tYjN7ZhxJ77kWv0iMFRnI5IemFOSTFeOfXgULB
x5kyYX7Ea8UdpxddJ3M2Ol/KXvf3wVhSRosQT5WZ8fx5zqniDdM+vsgmUJ5RWPYfFILOl9ZCAkyb
6tfbuFGbCAeXo76SPp3C6G4xxmwUnGEat+kUkSkJym+thUS1Z+tUmR5U5wRtc1jypGQ//mFGGaja
ZijNF4Pj2SUg/mmIOIi0Yit4Z4kxdhqknMVMFF7WN0uMTbad/JERxN2nRRc/dGDmrt83CmTkCA7o
lA54QzDnDfqlJoA9v8xOU6spny1EyRAm7D/5StNfVC3fpWmhfKbw/XiojBTpUDErLgdniw4EddTF
KIUYG5QwStDFJRACiWnWizR9oDr2u8NBP/QFhc3iX79BHBjZtkWOHIVGF+3WWb90VGtI+WQiZEBt
Ur0aGmkX2ZAvPY1lYa1bvzlbErhCJV5KekYtwXux+bs608kqtr1OKtUPYpYwW+Fspif5Q4lOKlBY
ZTjHISxePDf3bWqoWdl1IM20UUxVHcXb9iXciLuoUHWk+Q2oTtR1/qMBXKYV/h9O5sLBRRrg2aKI
4Bpy23wYS03bQ71DK55NokKNZ0A+BnXaPXvun9XAqe/7wH3nN6nZdCzm4jtMLOPC4rNUU8P7JCMt
BcLbXjSUF2nFvvOi9b5/jcvoBEGpZ1QV93KwD1pvRSIu3Uozgp22jSOH+sXibvZUT/eOjqSO5frN
pteKmJAm9e5mv7YOKgqj59rRbOoSt+F3vnuPiMYHz6bBAlbqGYJ5yPwcJ5Hh4jRNpQ8l+umklKTm
Fdw9+XOgbLtwmu5AIfWXdHa7hZwSU1kVjJr6mg7UlJ/7EPCanvX/EQM3/2EzCYvK0VwDvQnL0D6c
xgxwnYHmlelrRNkTu6+6B81QmkvS6sl92SQo8pDvuEhf6SCZmFRpt5WmHJgN5+NVo6LdTYXXKk8W
pa7zGfFBL0sWZnfrgK3I0K0J9DXRKCABjtE2e9n4GbVtCkv9NitKQ7VQB9Vw3YEqropGTpGmmbdc
J7u3i99dI+8zTvXX/zi9SnBH8S5loDusQ7B/wEGDi/7b/6up1SYcMmP4qvc5wkUBlQwMsZ/QRCN7
ZZiyrEdqe6kjintLXyQ2FWgQMEAeoNk6CqR86eySyD1muuEckt7hCITgperY2vlDr0f7/uob33r/
+3mDXm9aS5TqFHlKC0DwIjQJrMljsTQDM072MjH5f0g7r+W2laxtXxGqkMMpsxjEoOwTlGXLyDnj
6v8HTY+prT175pv6D4xCJ4CiiUb3Wm8QRYQOwk9F0XrrfBtbZ3hEful8K3pVyY0Qe0aZS7H2dpZl
R3RcNsmE5BAH4vUwC5HZXhOA9R/i0UmPpoVFtoqCYxkNeCCChDrD01A3ecQm0rf1iH0B9tth35o/
I3dW8b/900QeD7UZzNxzhSnZzFFjsfs4ffUGpnxEqhQkSSmmvfUoZVZ6TlWScaDzMN7RktcgzqqN
L+FVfy2GI47UnTscOjRunpH0D5MxxQYgxSwBWRd+0FwLpkGwyGy52orWQZfmjp+WAEblnu0En0Bc
TE7wSxef4FrUncfMbtNzg4jMpcLXC5FsY2kYYXDXAKxblL1lkNLI3VMQThjZqAjeeTjekKfSHjQ5
hJYcKP6qMsLym229S5javn8Z6DbKy3/+/avmlO3//PsnRIVBC1gQQ5VV3RbgqE/x/VFj1pQcM4F5
zKrkWVdsfVX5oTmsUEJq2sbdwV52d35bnH3P09eiJOrJrFmIVU+togybhsg7MLBN1+nJ3WCG7PGQ
0U3mltpgxO1iDKy1Ro/piJmfMrOZe2U8XERVipc8tOe0XoiiaNBV58EsGwCD0yALcs6+8scnURKH
3lUgjLpEVVogv9jcwluyRuSnssYdl3hLai8sMv15Kdfx3gCM8NIHoBLsZHgCSefdFaGFEUDbGhDS
pXycq7qFHNr0ZF8fefEoB3W21vVy5zUyzgK8ltahM1ZHnaTX9ZBHujrTYwNp9T8N/nQmRljTCNE5
zc13BQ/2ee7k8ONaryE55UTFrv5zVooWUSbRa9vomlo/emxPyWDQUerl+1o2T1/iAKJ4q0NtYATF
thc1Ga+jTyGDGj9Gsmzob/l26m9hgEjPXuh+05n7j6LU1MdYz+ynRHWTM0JTR9JO0rPa+P1OlnUc
FIxGeoakFKxxdl9WHejUCwSc9MJcHZ4r/kP8SDYe0NkyHgq/Q+o5R8xB1CW5s8a5fli7qIPtJIza
dxJyWjsnVm3M5v6Uxdmtjz31FkW2ffc+QWa1VfrNdRPnE7zY+m7+JGAUAjghznQfjaM+c0CaDzmb
PY9Q8q2fkcEAqyQMfJRe0Y9KYBhzpLXUpTYVxUGuPeOIVNt5QvRuh9JA+rJuI/dQYhr6pVtY1HhR
CXacjOz4LsL86ygOaY9Qnj2cRIFoIGFnIsvPWaOOcOc7hDREiwXXeYGcBWHbaajDjwkpkPDAjBNe
+grv4ayLUUyllKMtRf4imGaj8CIOCXo4qxF+FcuLf9XpOaY0TW7Pk6j1D2k5/KzcVnuKzNwWpTwI
tadQGj+VyLldS1WiTu4c7qe2FlLUgtBrsvAQU99iwS1vxVnd9eP1TNTBw9TQ2owB6E/KjtYk8qRl
6KgtTatB2fN6rujwFJMQ8UOLnPedXQzDXZ808V61Xfh40oA3fJeMS4m85yVL8mChp379lBoFIgAd
eYu+DT5C9pM/jFTh59zXMAACxAragE1HVSLeFHmYQg1xs08KyX43/eqXa9b2a+pMtPRcSZ4yWGIL
jLz0/xLN+xtzFzlyW2bzyKTKZErzF3hVZLp+2hWV9YQiGRKH04u5y3Ebi7sw3orwdS/BVM1lOd6K
V69oTYLqd6usxL9bb2NFq2r0d42a5ed/N15cTgyAXY9WXVmqAyIVPbiW2sfT+q/0AbMBcs9muFVn
1yCWHTrdXkeEbM5+uXvKSxfRXcfsnlCCmTWAXSVJPeoYC7+MdjBueyubMrIUiRTKS9vTcCCaihhl
A6UvanQ4ayV7MYxsXgxFvG6M2llie2du4P4UawN7pKdmNC5iI4jUOW43AJ4fQnQTN5UnF2uvDq0n
qdUuAVSpjWf4+kbri62ML8ubIQHND1jmHnQtVXe+oxpLJzPb56Qyn0WU+0/XpEp/d7VaV7l2tZ3+
BdNraQFj0jroNrTkhRLDnQqzZlc7Pmu6ZsDaXSUFe8BYxn5HbO9i8lC+o3/0gXGg+ablSTPDyHx8
gbUGJdI026fegoSROGrzEIc42RSINp9lqW6XduHrxzSV2hXAYP/eLXN53Tc6Soedbm1UqXe2jm0l
W01CUdjqOnlnF+i5DThCHpwgC9ZNn1v3eWhIS9MexpMKLJgUYNdcUjzeFyEyN48oiLKXV9PumYlL
mzVJr7wGFkpDVd5J36xxfOUvKX+wADhYY2F9GF2y0psMn3eSNpui489p9TQ+Dog7ImpdvKPrrrwp
ni4vKk8pEGqACKngAyrqkx65vBJs26r3LPnN94yNH9v+Y9ccex5uhPSGEHOhboQphaAySa3oh44F
nF9EDQ5qtjdrzCbH6QeTE7zhtR06x97B9oxkGcuF9xJ15nPnjM0HjtqrpjH0lZmF6mZgTzPPkEy+
YNiGcFQjtzsLNCsTopevmtLPH6okZLr0teTdKMYVwrv1LsqCGBmO3N6R+LeuB1E0CQCwBjH8hWhQ
LGRvZ+JUTkJORafrqTMN13AoQmTu02VEZzvAfMiSs/hORfMXLUa5vHflAGNyM1VXHqjFRwCPSARL
evqh+W/IyI0/Ul7MSLmn8lktxnQjhZhk6ZKnniTf5tErrOK98koEshmT4g7ZqHL2lCd6hDdX0uwM
DWa2pKQWEF6/JxxdyrwWw2TLbPiAsyqrj+mgTasUUV8248Ot6lZPVvJBlFDxhBQRB9X1Gv9YJy4i
7tC38WuC9A2m7TYWd7LmPTZtUd3XiX1SpdB/FFWmUW8rkslHeaqynTKBQBnIa9GIbikq6SHJAFF0
1IF4nLnWLRkVpKpHU7NO7rV4rI9mLdUPtR/svDgijKW08aZQUKFrp6gW1OlJnd2pjgXS9w9q433q
1gwgLRPnRYusYZMTpkucDhSvOgm89QbYNXEQxQQb30VvGOmC8JF2ctG7OoXBFmou8UpRhbDrN012
6t91o8mDDgygWIpWVhn57r8s0NUvOEUbwogNypPUKg+noshfADiFliZ49qXqExlOkjEr5lpckUd7
bRJ3O+PHrj2NjrOGtvm7NLXdSlOb6FlPr/X+Lz3/Pk70rKZr/rnDn3FBJJXrrsRn2kUNS8V+tyO9
4uzlqgUzaePTKmrEASXgAUGqGCmCvzZUZswuQASKbTuRF06Zbv3IgMkwpdx4wLN7o3Q3oiQOehUY
ayaKcq4Yk6JkW9vNvMVwe+2nClqSlg0HEDFVC/H0baCF5yANyThNVeJMwrF30XijxBvjXw1Et8pV
mnjDPXqAeDGO6gl3E4AjSYEyJarowE5SA/xmKO9YP0yuxep7SZz3MVDsj7FW/acS5fzVkLrKVnEj
HH91DXtm3GQxOO2cJdEo2Fu1cbFypJyjPF1HiYmDXdqFe6MhNiiKPXhFZi2jXpV9mr8Moxpg+rk1
s7y5Rxo6WRCTUsHfZyaPeWdk9165HJUKyGglSXcsJepli5Zhth7G8buhZt1siNp6SWTafmpy9aKR
bP2R4DDMShhKCNAgcxOjKbT+Nz2IX2aL2lXUNUQeZTXmNUkNFWlm9sD5Msnl5Jl32U+IIu6Hqr41
dVOdYpjF+sa18HNQ9dwgehMbOOsg2RkSKVlCujBe5Vxa+b2R/FCk+HcPPj0S45DOlpZJ+qrK9Wru
JxFL8AnyS0i9mcf4C+zUHJALmFPsZrrdFSLn+o23D4Z+j9p3geQWWZRamrQrqxDZuKFTf3mKfk+Y
OXov4fbOWqCwL3ZepHMWpdHj0AbKwuWPOcXIMKKkK7UHw0+GTV8DZUHO2d+5PZpemZ3ZB8KNqD5j
NH/mfwxRBo2E8uAlJurTZjQetGKAG6Fm2p0nS8Nr1PMOyHuHmLlbHnr4BzNRr7vVuND8nm7TxNUX
/aduclTgEz7NYNKQcrUabTLRLcInIImcX7zaoxedrxARhfLNQ+5gGZu2v6/DorzHeNadfFfVdwXl
EU9Gk1yWsbdHxA1klKNuq7oM+LBq8RJlyX1iRuaPJI4/UqkrH62iyP/b0tf4wixgqnIUTVcVwmmy
oUN3+ytWsMZFwYqbbHgCreNcSv3Z1homXuQytkbrwBiIo+ItCULktaS6ObZdoZ17VUFag/pojJbt
0C18eBhzLe8jDCGYsUQxqIzPRdFqZvWuCPKzM9rx3lWQrPTLPr/EaFliBWiob1oyngOBy3Xsu9yw
il+VmX/XkPx7kaB4zpNOSe5I/vyqazTlJbkiedPkwzffSi8VikH41VPvA8ZfeLo2fGv3Rehmx04m
9C529Fk0ypic4HQg9vti+0+Cqz8Eam7cmbGl12sjQ2S+MDTMOGKUmoFCZuQq7RTNKBFMtzplAVq6
3Vth6rFAmkSrRdn1sBH1eqMhK9Ej2P3XBtHFzE2GiI5ILfdLNPueat08CSShwB7Cco/3U5UEaeDs
51aMxITdLSBVygfbqoslHnlshmQ5RwIk6H/WAcxV1TN+WXZxCXG8eUVQwJhHYamcRsjqzP8Ksbg/
wwMXzJgYzjd3HY58vP4LccHLqA3esdHdbmNhj3OsoBWgM2amr2UZ1CvbMpO1VFYYV1jmW+Pq3SnA
/fbBgTYrqgcntTeIJyDxMw1KB3Z/ulq6e92X6xf0+XTNTV6dLDd3ZInLuSj20vAA/wbFeQSB0tK9
x8ACPcCujnedorULUe+l3hFQXfGo1QOO0qOCqmC+0uuaJTgr+T3g8c+HW51s1d1Sz9CSE11uDaII
UhQ/PPISeLxVw6LHR+LsFAivstyQeVEG7Xpyetp7xZDdRSwLt1iYEnjkAd1oYdOgEZIoK9lr4VKE
mB8NSdhf4thx57mdVk9RjTNMryjNK/5/uLNhlfId/WBywHn2UebVCs9iF6FZY20bYFFn2uDOmght
5JmckYRxrfpH4wUPWjum4a8WMMWdyJj1FXkBt4nO8pRNy+xg6zK/nUUbGZ1rmzaR4v+0iZzc38c5
EWp+Lc6zV/aAo2Ou52aOvxEITLix2jbLfchZE0e69iwJHdI4B+rKL7J5cHD9ZRnv/YKpeOe7WfBG
LERhoujRM3dibYsDub7CmdB6sEuy2AHSLB+hiWghEgqlUsizUU2lC15k2bpmMbDt8bi79wrWm4Ua
D29Z4e0CJ64PlRxpa4tI3ozAp/cLyGmS6tovKa/fMLNXXiy0gxeF3YxHzcqHDXZ4+Z3mNvjrSbG/
QyklWMW4g+y0UgkOMqK5S0Bf0YvWxc/oADQfoFxWTaT734cI3Y7cHPwTxAhmmiL1N17ZamckBX22
xarxbnXfWDJDN4hTrTsEgqZg9nm3m/KT3cRXEA0ggn6f6cqALqeRjTN5MMxT29VvZe70r609DCsr
1Yk1TkCsWtHRVZScxyHuij28pmAu13rw2mQhcDV+HhtRdMby0EzWwyXKiecuix7UqZeTafEmqQdE
aaYiwTsin5L/IzW65p58Al9FDhnpBpIaMY8n0xwQy/8DthpwWpWQnDqKKiu1gk0Z+2tyBdoujnoI
F57lrPW8YmaQY2lRKU3zGJm9OZPLtvuGIdg55NeBx7K0jKIIJcc0RJFRa733elQg9nuB/iSP99eF
gRT9YKJ+xlRSe8lrZdw0SeovRdFx2ga/KZ60ayt/VodB4/1/Xqebf3v3mXiGwqIHwa848t8Y3ko3
QpE2C+kR4WZ04l1Nmw/F2B7lLom2VVe6K+iS2SNW26TO1MT6mYML9Goe4lvfAV7j3RDdsyyge5Cn
j3mBWWeeaeateyKjSCUuHUNw3V77Tpc2JjYJvmHq/ErUTscGSH0c72oivh9ljZx8k0XfanSy50Ed
pic9KtVNxr4DsXklPHmwRrEvy7xvCTxsj0W5GNR2VkQUFJzGCG5CnWaC3EiCRwspcnXKzvsIXj1G
uHALmoJo+1MaovFr2zQOlIv1X2RlgMz9NZNhQ/zBUpVXj6nxDwT6X1cfhG9cHTih9aiR2l1EzRDl
L7HhzoCYRWuAYtXOlju4meK0bEhH1tPh2pLqgzMXlV1ckYkcB3vuJQZIUnM8CJyLgMOIsy+YmC/F
rsNMGAcSU99AlkIbqGlbFuCt/WBh6b5KEXzdKVJh7evIbJcV0hpPSJV4s2kX9JHke8QYjJ9iUCIF
DLLCZiVr7PnFoCryeCx9W3tCn56lfnxU1dz/2XTd0lYrnpLCy+aI3KYfsPu+W7U5vjoKKshwWYyL
PETQYnGAPtShLm3gH+IwKUf+wQAusNLHTto6vv6MO7OxjAHZ7AnROTvwoeFKSsbuMYUTNynwDh8u
8OZa5wcCHg+8R4u5e+QYy8Apfw8iEB5cB7FtLf4MGgRSoESqq4zV4DoonO40bZuud3JVqXuUXZMU
CQCgdas7yTIF2Bk8j7X3HTs/Zd9p+GJiwu6w2CXKWLmsZau+9zb6FIMsNDmbGcXgXGOQyEvhNhKM
T3mMlrkMflOSFPM1b39VE869bup+VRJP2SD2b03VhRZmJ/SaXxP0m5FHg6tbVeoLMobuvagSB1F0
khhPpCLcf6nXKxW3q6Qrl+lwiRpt2PmTACIZEMjE09ntIOoir803UbpnhrJb9m3yQxpNgOPYNfbK
FEG2TPC0qp2ae3VCPIvWoZGNfek8eGVf3alJpL1Eo7MiSWc+yL3ln0u/e4gnElimV85GSSJzIY2q
tpQa9ICyvESjnvj7Qjy1ij2kG2ewm2tRtCZmfucqw9rI61/IhrN5Aai/IoxjUkVRCpVDAf7z4mY/
tcGS9hj+WAexwPWVVWBhsHZd86q2WY9E59UWbWfcJEj4BstODlFPq3zQ1SzV2GV6yCz72MmFfvKA
SPbn+pFdX58aycPU32gS501X9/EAwj+p4djitLLUxScKkvyOpb+96LDkxoXd4D8g8cdZUtf2oY78
7EmqvaXYZw7oOaODXaXzLlKbh6H383Vua+FKJArdKNHwXdOdfcRX9pKGp1xWhmfQZ4/XdTtYL20x
apK8Ym1sbRN3snFra7aXYV28GnV08qZYJ85hWxMDsrcuwi9HY112LNzAvXOkqloHGEdc4jRWZzZY
lZ+4LuhR9SuF6/CWZheCwXhV/jmRpK81n5twzUxDxKpvfdKitt5kyH0i5QD2ZcoRWYRbp59TWpEy
UgPFW4nWFppkkQ3vuJykA3t1l//OOVSC+j4OrGjfGFmA9lplvTVJuaziWvmRZI08c3C5OMcskgAC
mvYqDjrnKanbR9GjTAI2rEH8VOdxsW7sNLhT4qa4NFPwTfSwEJ7IjXY45Mxpi3rSGymnQydDppH9
BDNDxR/Y15shlZapzePGCp+SPrjX1LhAE56XT0aJAflJ/Iyntlup1rxPpT/jXJcf4n9++zuy9ff3
/wS3IfOjkKj7uxaSZkiV5Mn98Dg6+FQrXXMXJGCSsBRvF20WmjtBjBBnXuOyAdLhOC3CypXAkrXu
qkmR/YGcAg+f2MSu0Hub7Ln8GFkRCuZMVetBr8OV6WKTI8DEAmQcTho3GDjPUFBHAgtRo53JzPps
6ZP/dqQeRUnGhgiHrscoIGqjmKm7Zd4uF15qGW8wrn9aAOXOOdYX99HYYu0Lw+x+cKSCGER/9uu2
gvzX/DRQqn0riayBXWiHl1BrgnlQxqdo8Lr7LISFHth2dl86lrsJla66K9mdJuwhl0NTtA+9Ko/7
OGi+KaPaPgwFfoBh3Xor0yGrkPOu+4nW+QwvZ2UTKaG0Kdz6fSjRgUv0JOf78LRFpzjld4WnPVVz
60Uf8AmBDpyuzSJvzr6ZHzCbU9/iRFuIvJJco0s0dJl/ssLi3OEJftf3gblzJ+MRceD1CUIRMy/W
mfCEJl5V+wthcBmJJ3g/zqufuQhtanK5sy0E2kmJ8SptAiz3jL5YlThZHUtmp3nnFvbK7kAUzGBt
o9rURNbFduWjBgzuuwJgZob3OHZzVp6z4RlWmWy/+Ebavtt2kM0wwqmW4diEa7PEG5QZoHtxTDNA
E9tvf3jQ4Uuv6PxZoz22qe78MlrpzKZ4U5OdXwwWjIUhUuc1BnCzLvHtdaTXzg6jtH6Dc9zWHbN0
qQyw2GPcqWXQ1S9j2vSrFlzcKnMbduBpfVRz8HsVoMP3JupONsnWD1JOxGwsZ+65uKwhF4QNIbAY
wfajw79ogbg6ttAW4n3v+eFZHIpCVnZSBIRvqookqZwHiW0scyNTDp01wD/o8tfezk+FmeaPoHIf
ldKJj4goyU+ZpDxnnmLdq2FeHQajPEEEANKfhCFbuI9QbtK9HHgXB173nWclgQ4RO9P3EgFoZzn6
ZvLWmUSN80YuV6IoDSbOWGwPTbXt8J2t+5knpembLqFJX8qNv1NxZACmaYN/RkVMMGh8h7MCzaYo
9711MuCYJerFISKISbhm6iLKqI19wyQmXbTu8ERmJD0WcfjE6qS6H/qQJ2nslG3XVe2zbDNTAw1P
1gRJfvLe7c6J3WqHvrc2RqzjqoSgFgE9HQj61CgPbndue8va5mP0To6RHh0KCXdOgC7ZtRygiDsb
YE1iWJK2y5zI8jPLmGYJ9J7X2lQ0NdOZy47S3KXoM68CJx/mXV1JyL+YWrq7nlp6wzaJFZc976ba
yOMFZasYgXb3eec7W+x6TsUQGkc7qdfsPpe6o/3MOoUVXli/d7rRnsY6yedqZperMngbS4C+ITud
oQmrX53+0NlW94QVubMv3BHucBFDq4jwdMIpqDgh4edu5C5IZjmP8ymRmvyEg2J+snTllDDp70SV
aGyzKll3HU5+ogi4KbmXlPI9IiWcVZbxWEZyi0eaWc5F0Qq8kchb9D2UUvMRbeHukjTZPJ5KeQZj
M/CwYujlXtpjiSSxDk9/n8WR1iLxbn6/Vd263fo6MIpJbXD3PyMts9qB4v2FS7K97YsqxFTBdaCE
9skm0BXv0AVBtfZLLbonlYgTUq4Vx9EuraWTIO3Rdd7J4c28yZIs2aFHPMna686mCTJ7r6GUulIH
eTz2BY6ALuCPSzNGSE/jIfaYx+eyNEAd2GNyRtc63LR6Wd7hllIfh6DBP8yJyzfVTQ9ywZMexWAL
lLT6FpZYR4PUS04aadcNQCp50+Y4ghSZCt2OKOqdYnK1zpCmV0aHH5ClKd9NNhaqXJofdp48KKwh
5hVRwVOHdD/iIvkvHVKZz1z45rV8ws6PspORBs2mHOp7m0dpHal2t+4NsDKyZRNbMH31RTaqd9VM
wl+peQClicACD/PJJPf8Zvlajie3Ul2Qe2lWRVxnexsDGickJ+h6UnWCYdTM04pMQJH1cz8r4w/Z
Z5vlpKxJTFtPV9ALs904asZBBUeC1UanvOrdcCAGYpOodBSm7FUlm8X3wDfGZWfL2NDqnXVJq+4D
bgUTJVl7dsSVeU6qJtxhvoSSX9IO94kzbV8M4z1Ucg9aRj1sFL9u1qbHEgnJonMDSveHA0wOb41k
uAyJ3oEwL+VVmbbNC+EJEiT0CKaFMy6+yVnFGRQcQLWRLS++s0bHvFPGMNvzfxmtB7k2j45eOIug
m+Sq+tDZDGow7NMcOH4fOO6joevVySr7bQQztdO6mVaQ7vX6Oj5gZ66uySDXSwHu8vguFxikFHcC
+tUgbA5SxK4RtQL6VTX2rEHT9FGW2/QiY8Or5bWxM8oW01y97e6aRvGWo62kbxAxPsi69KfCgdqR
af7PYJpzDTxm8lbK54FKHHZwZPOuxYpm3WOje/HUDpvjrKl+mA5+pEGjfEikLAo5sJ4KWR+XihK9
2UOZL7ClcU7JdIBg383UkB+qa0qqNCMQpCzG0sqXWGo5J9HRcUx9bYe6M7vVoewGv8VgYpmuIrrh
ammecP+bKq4Xi01l7YFqaLvxZZA8f2njvnGQPAKA8ANZP7davHdC55sV4Y0baOyv/ephxPZ6ro4q
grUOLPfS3VqOrRzwXtLmI/raQE8QxXfiSr1L23g45tMhwA0rSVdsjoNNzk5hoZuN+oLc6Xet7Ptf
5OewUSVs6bHbLqU4mVU1HpodsW+my9gbMXhkotYl49wzj2wwbgsXuNUpT2boWRs3kibb2ZTnVYlf
wczEi9GuWHDJ+bAfXdAjiWZYq9DUevSAIuxx5cHaZ0XTtCgpNQ9GZiUbUXc7KJX9ry6VrRJXs4B/
sRpBkbCqXuwKY+7U0oPnFlF3nNMM7RQ5PltUsBDgudehNkIRgJAAvgchyE7FOn0M6gOugGwBiVA9
JOSZZpCy+ztRpySaOWvHGq8tyT6FWmB9kIvCBQEHNc++eBqr5ECVv8uSNGxBno5bXYJpMnPRTg6G
KTRRSB0LwehVqoL4rZN9AOvAgSbgsk0A3N+CSm8RQNPMedTb5dIEQ2/4AQlJLwn2ct6nd8GIfTfW
wdKisEaV1J7jXgaru3imh7mT6WF4FEoEWKJmjUdldiaeBiUZxxt4bDW0cZNVE5Ta8snMhvDQE9cg
FFKXTxHW5fdOpD/y+zEx8oPNAx38Xwxxa1KLuVHBCnZxi6IlASwI4qIhLCr3vs5/iILp+/Iys7po
YVnleIqQxsKir+5hJmjj6VqH2sdajW2wF1MX0cBuAY0UCQ0YavIujOaykbIAnjTSescq9k0T/z6L
tTzCO528K25xVU0elj7XU2YiflcYe6+QzEcX0UByUpKhdieK4x7EgZ+Bc9fAtNLQFjkYpckLIAnP
dSFFPP5Mi6xgrbMy9oij8M3cGaVhnUVdbeMZG1XjJgttFYEpmF1NbJKF71GDk1M0VYrhnqyTdpKH
wZhrru+dfT71erCGeCOxtSxUb4SNNkwhhCMI1kVryDqvaZCbTq7CxQn1txZS38Fvfw5aRqK1GfKV
YxO4zYPI2lZuxVpsOsN7t0qvlaIsDrV1T5Z3WLVNUC8Jm5KiyGHrdVL85kZ+9A0zgUkRRaqfme+V
eR263gNYlGCphyXOiTI/iiD6zuaKBHxTAt5vDF4tU1EcOkcFVWs4RAfgtdGk9pa5TbuF1MXqSasu
gV5BbJRNpFdcvmAkEVBOlp0yvnNNtYO/gb3fPB+JB+iRES+CUdLO4lD4UAJZbTUrxZN/15V105Cw
UYs7fAL1a79OUe5J6Jn7KDOcVR5OOHFL0bd1QKTFQcP6UfHN6tJV3UxGBPdRx97SiWTpPC3U3aZS
XjQQq3sCBO61aORJMg+HLlwlao6PdNrigJEj/79GgikmF5v9sN0Qj6a067Y8axg/1np/NlDSmA9O
jBmf49o7DCOf/TCLLh0MSb0pq0dvGMrHDDRSrtXKfe5J5SNeZMa8RaOaGZYiLizuWmkJzbi1e29k
gKqgbrn3aWj+VMYxfPGSsLwLZJ+MkONFLyZsmaWOEfxGtMKIQLvT13PQK7RiM4HKbSQ9yLYuX3h/
AGOhurdaeIt+ZuJY7Nc7SxoBDLaGtjG0Kl6gImLCmIoqBJtAj8EDN58SQgn4V9jygrg+rYOsrPOM
17sUWQYhFh/9TmCiSzFWdVpvnSt5s7yObQCd8bYnzjd1ZoVXrbIRZLxojVpif/owFtciMC1eWEMv
r0TntIvJb2J5eG2VvShdlg2BsevYvncXFgntteistbW6KH3bvbbGZtWgb4HRrOgsBx2Jt5aUkPgT
ohELUzKs0Rozno1hOe2xRfp+lQRjjonhDvRJ8ChV81aRu0dJsdrHpOyfYVE5h0xP+03RQt6UtL47
NjUSdEHrwB2SAvNaVyvfixE9tWtVi1jBvU6y2ZVzdG5DdswAzf2t3dndUVwjLYMYzZM0WNtpP0+s
tGOJF1gL4NPxzvMgfsN6+5ESnPqe5746A+VhHBPXCDdBb2/rekxOjRE9NXLkvcBHVrf4WqB47fTe
SxnVmDbKBobIUyvggQpHudjZitZMLx+SKmtPXmBrz833qki8jepn8iLvjBLFELNcVPBW11VIkhNP
C2SQsItvjWVoYEp/PRX+9LqSFOr8U4dPp3qi5PiJET7wjAtOdN6zyZ/34OjAeHvHe9b4tZ3dONuK
kmR0+jH0hosohWOKBGra/RClkj8a+naAbWlf+M9jiXaQ3ZOjE1cN61FbuSBTFqEpacfBlX8fdOnO
kjrveKtmwZ9vY9d7Ep1u9bHeKEt/IFP8pSHzQnlWuLAFbp1FF+IR7HXQMev+3M5t2TAaWJQ/wYdf
YVg8vNmjiYd0Dah5wLzuIKuEu8BOL2y0XuC/l/48mNju4oCv0u+zWDNsHu+Ud7iFM4poVf6cxVni
LPsWQsmXBtFZtHaN5H1qheyD/YrZVUQliL1er1pV9iyuRoB7DaRiAizDmG6RC/t9CFkqbOPpIM5u
Dbd+t4Yv/f4PXW6XHwHERzNx/ds4Ubz1ud3p/9Dly6VuY//xU/7j3W6f4Nbly+UrbwLmfWn+cqfb
ZW4f5stlbl3+t+/jHy/zn+8kholPqbRDsWr84HL7E0T9rfiPt/jHLreGL1/E/36p25/x5VK3L+x/
utuXT/A/jf3P38s/Xuo/f1LkHUpWh1o2RyCEpV0wPYbi8B/Kn5pIRTEqje3fo67lRo+wEZwudS1f
B3wa9m/vICrFpT6PErX/tv/trrc+MnnncXlr+Xyl/9/7s5lh693pIavz2x2vV73e53bfz7X/j7Yz
W24bWbr1EyEC83DLURKp2bbcvkHY7W7M84ynPx+SakFW995//3HOuUGgMrMKFEUSqMyVa/3fXvdy
xfd/iVy9pQfCqob+sF51fVUfbOvw4wv9j1PE8e6lr0uIJ13+5R9s4vgXtn8R8r9fCkx9t5tQ+NmY
8dTcdWPo7GsQ8VsZhv1CGWDmDcgdvGC0rK1auf5OcZtCP6YNon5N7fFEubglcJwCMHGAV840qdc3
eoFm007cAaKqZurdgvmlg05M/eylp8rjKbDUS/2oT4azMykqben721JmAHq5yLVdxNxE103U3OjZ
g9JTTq1xTpTtqvGmO68TV9MqBef7RgzLcZN+96NGuTahfN7mWZYcqUmRj1Kz4glU5pVZ5e0dZEv5
k0L25Wx57YP4JKrim3vw7Hrc0RaeP0mYniAlFpJsuZEQ3Vd5RMp5NGVVCUjLAgyXGWubdaF/eXXd
7R8cS/dJov7Dlb0J5iXd/xHkBhm43B1uZ5BY08aG++NWxohNhtsx9V7dq8N8C7FNhZBiJKQYXqfJ
XDlInPe2ilUl4aEwad7VSjpajDqmCiCnciBLCEnpOn4XlLjuLejL6fhuDsjTv8LfWSFXTN3taKgD
NH1w+KPyZt/1WuTcyVmKdkXfo4f9wc4DUbTj+ZTP0IcJYxue+wRt5Lc1JEIOJdtbWKDs/rja5CxM
nf6KNsg/PthlkbJxT3U52zfiFJOTDodMnYbrCrw9mEnqhAg5WbxFzja3a+9iF6fY5Ww9AK+zTzKc
hQBPTl2KKX4dv86VaY0Z+bvIqNGJzrLxAASgR0951r0N/HrNAyrTJEkQNVL41AKhJm1nj4fYK9qH
IVDbh1ornRundz+JabVDv/XJylqXvQahcsiAIx9sM0CVfZkptss1ZKXVKNdxnWC6XEccajl/zYq6
OUqbrpxBCvX42q/7oXUXEj6v3Fx8l3Pp2ZXuXWhhQTu0Ow9ezpAa7o3aGgZq4dmig6xUis25ryCM
/P681Yxa3Uq439b9eGo13d4ETZ/tmth47Z1OlM5zyW7QHb0ejLKBrJNsvpjehXzsvBZ/ELu0Y78L
NRR/kOnSiA19wSaC5x/hNHLWpkGjdJO69ilcQBEoRKrfsgJ2oEVJY40IbU2DNHjItvr1B9BPkgE+
P4jRWdRC6X+1SIDsijdsEJxGJ9SGqRwtGUC+KU8RVVSIK/8iyIOQPUNXru0vpHml8EkvcS3VsEsc
UIthD+tJA3Vc2TwuDAWHqK3jXQjVe7gFKZgDB8ni3eB79WM5TPWj2LTF1tHUjeQQOdqDjMX9YR00
1++bzg+ue7sZzr1q9WdvoEK8kXEMC/3J1e+Krhjz3cVB8gk8wOh0P0LEbSjc6z38y0g+ryt0efy6
1gdbuKzn63cfzLYaKUdFHx+7N5XQd/eVVxXR2p+35BC0d3eYy22HEuDpEiPjdzMvN5nBj9RtAOhp
S4cf/LgKFdMsjV4G+sKO+SI2J4f07WwSUbl1LO5+SC4zPthlyA66P4L8/9oMnTtvSHzSNeXRxJyZ
kXK7HnK/eR2aQbvpgImcxSn2y9yebpxtMNfzfp1GVt3f9WWlbS9styYNh7RBDZABmkYUAQLWqr3i
NL8ZU5cFN23uDOc8ztmYRg3CPHNaXSdG6qpPg0XuQB3dfCsx9RKYSEfC5IGM7qi6kYe8E5Mb6sWW
h9EBepBGQzje0234ikdnvuI2p93TzKrfy1mGDqg+R93tateRbjtnugV3EaGeCqh2o42ldXR42bT4
YVwPpPX4S0B97yLFWyoDizsyPagq364mtma55FgolGS42voCwjpvzn1jXq72zp6nFegYdPGGWb+e
06g6kqdWn70ug6hS8e2fOnIeYZcNP9w2H7Y1Tf0P/ltsZDjzh9jB+VpzmbSCFznQKAF0DeRoqdeQ
TsqDKwO+puHiruyIjCRIh1dbQWNVMVYo7CwzLpNlnSFcknpV6G6axVPDY6btZEV7DK8k5OOUZW1a
ayNY35kh3sKqdqnuOKN9D2Y937sNRMP86+yfdkifiJZU30M7htfDatL7qk7Q/kXM8GDR5/JJYoWu
5ddYtZ8tyjRAHxS9VjaOxi1JegYaVA9ohkkYLjBi1YBXTbzSbSBexwXoIF6ZW3TUIVXPML1667PO
1qROvqkXPSny9WTgK/BT61C81aJEJd6sQFWmNgE0NRosv163Mf20uYeohA6e5Wx1rLZw8YLg0I52
TLeCxMlhgI354qB34+dMhW8eBoqo6wS5xIeV5BITbCcwQrOwBK/XTpcXBfqqua2ANRmOWe7tCThe
ZI/xb/RBIQej/hbwBlAsjKAaHjrtt8rSAFmV0/NUDPTnKUlKJTzQfnNy1aH4qfq3QTqrCCDygV2m
y6p5m9fXI/nef7eqP+pwYygK+j48PF5bg2sdNb+nMxt81gb+sP4c6VHwEpbzdVCR7W/deP5UVMV2
XIjR6J8r7vQO2ahgiaJpkWdnG40Z8XqJXvGnsKR4ZUm68oazeCNTfbdkPuUUilnDbYuflBRSKgxe
AYLe6Z5UCMevOze0D4hd2V+UObqT+/AakQL8vC4jxzqEjQXpsgk71bCpZ6s6ynPyHEfGyXTy7Ydn
ZZoqeQKfVdU4WfGr99Umnqip33mmkdvP5vKoTsHnyiia52SRbzTSFBYds7lp1UEZ7t6GFEWDWznM
uXNNc3R5ayvo2bFQcdVobvQkBw+AR5mAxZMR3Bb6bWW2J6M3EYDJpmw8Zt3Q8yPLhJnv/5OTpe12
0d86FlDRIRLTqjdl2zm3EjLp/nBnu/NxnaDbc3LFLyhd9TLBVwtr20Kffom5XHdO7suiCC+LGNA7
3ocThU95FQ4wfGTbfWsjsXIANZ3uwDYNB3NZflbccjuiivCspDs1Rhel6JrheQpqfRsNCN+KbQRx
ewYV9dNb+F7FVBUmVEGZeusspgF0+iGpbZ4il2HJpu/JsL6KT8LNmD5SL6Nlp1V982bK/N/gDhlO
XhAMp8kfQaHLqRz4eVcUdC3eAj5GVW8eiZGhX7RBtZExVGfRXrfm/rLmGpMV8eRv19myrlVPr6/j
soSMy8z5pA51cPwQYjcqd9TA+xxaNUoqnWfeuL0SgR2cVU7lsI7FL5HidqDKeo2Usb1GXlwSSkFi
2moBPCMSJGvI2XpJtAkUY/uPV5NI9qghrIMgE1W9Ge8dCAZ38aglexn2XoitN8b73p2dzQAHxeGD
wx/SnyH1luuP9mK8CctMO9V5ndrIqbDI6D7rUzncBXrQAk7KnIPHzvIRUvt649fzcC1DOSSd+6Sa
fXyWURXH2mNnjbscAaH7Yhl5ZhA80pi5Tqlg4bjtOuvKn5o52npdC8uAl33XaP+OtnC8zHxFdMj+
ZPpy4dEMh0MTZeCUqnoLvGd4rB01fKYRAFyl/ywHI7ZbEESWf5MuNrcBqDrPCuIuy5BqfXefB/pN
ZXqvE/QeCIOFkKCYaEXL9s7cQxu7xIO9zc994fy5xtMaCLzLRt1uCaj6atoGfThdyXBuyw4wmh1t
Zai4qfGUl1+yJH29GqxIFelL27k20jYBdVMYJG3cRbcMLtGYvywOdlCso1i22KLCAkS8js1rg0Y5
uPoJ8JcAiZKhHIzIjsHRFMHug2Mdot1iHkLLBiP4xdBcdHImI0AqxaXYNMJjbwF83LVDMx+owkNd
70bhoxq5m3gqs795Za6JJI/EpoYbPMt8mvs/zpeIEHLaS8R6hbfri3NdA1AwXL6A0D2o/g9WCIdX
UiOht7Fp3rl1lXZPZ0YAkYA1/F63cXATLxjrjUR3duRsp9AYH+TQwpp6W/oNtPbt9JDbNHlksZ8d
5TVBMY0kg1WfLyOXMlqjWOMmkbfjzSuvLvsHb0pK7N3cbpk7LG9dribWFbXqgA6nlNabpKxvgAvC
LQUA9mkMt2m0FPwXS6HG3o095n+K6xJU+90+rdxov84JhiLdTH3wuo44IDP+/7jOeu3xf349XT+r
W8OCoaxKLeNcNPqxj3XruvUNnrfSvjfOU8UyPHqlxjm1jfhmpAUYWUjjLKZBvJcYCa9oytlrrUcv
yTJFImVtGSoj6hG7KoDwqU2qaS9GcV+uKOEjTUh7mq/qTeRGyeuvdDmB89mUpjFdoYmxR/0uMrck
NcybqMosoNv85rcBtzwkJhh78vsufnI5k7svq7a9en2u8cfomiyfcscXJLh3u9Q9jEVrwHX8l01d
HOjf0ZlT6xd7DvMOYslLCLLkX3vdKq9lvphkgsbHZ8cnBVqUZb44hj5zz7Y+KYc4G+nnGMozWInq
PGtWef6noTgkZILV2q5nWmv/51hZKY2C744NI1ptP5eKoWzlzAS0cjnLF1uZKoj/vXn/exx6sAqo
YJKZbrr/wI0lQx0Yr5JHAGaX5zgxyaEO++CdDHcKtCD1DWjbsuBWcwKaz6gvm2YGxnk0DQDM8bOx
mP2sS24m9tJbGVoVrfdwJCkAmOfiRddIwpMFgnB0CeaJ/rLGzDPNQ+yEzwHNSi8cEr62Js8xKFzY
GXpvx6J0nhrfRrlsHcI7f90HEJoclca7eAPIyh5j27TOUISPDzM0KdZkdCdI0KYH3+TQRAos2FWk
75y+5MdrjO3kPLuvE2SWHFwjvUyVkcwfrSTeO0BpdqVbpeQ6u+lYaJHxWNJote9K8mSmZSGpt9h8
xWy3ZWE3lxBxTCywgZktvyn16Y8usLQbUsPGI6SmN2ocqrda17rRtniZ6BV7bBfX1LXKrWaPV63h
eBFC2tl0kyj6n5dIk2Yt0OlmsZVrri8mDeD6joHFlGDYT2JPW6/dVkh8HC9LrS9G3PICYye9vJB1
ueJF8xLnOo/1AMIENnbGsp90I6W/AupP35bCln6zGrVpBncr+0UJB/NNJKT1l5h1idWx2tZlUPuJ
NzPfU7Tuxy+k0F5oqFQ+tcVkHYvOLK/arE4/weT3Qwf4+PuvAWOE4EUdkJZZiDXGSaVPxoDIS8gA
1dA2dnaVvR+ay1CCxSvB61C8H+YWNvD0Foz1dugs4zZLwAONvvsVfKvm3wQadOk08cDyVZfKRJom
Nm/J7Rq3Et2M7S6pjeFUtH+mhWXehFA8negk5V9VKehU0hla1JCIYUXHfDyREhLvtITImRzqhiap
i+fj2I5a48buf0fSzKYveomT5WRMEqmjFbq6iacAuvYg6TPaoDkYsxYqV2NFwn7mPrLtrSp3/0xT
MzuBBi5JfUZZdmpARG0Tx9e2MqlxU28fdV3Es1XuKOYtWs10rQ8THYCLQvoyhDVquvdCHxVjdK4u
Xkvt68cZaYBbGvBe2HUWX7ssnjdaEfkvXQccSeuL6cWvImvjtU3+4jvIDhZF4KGi0CgbxaJntzPo
aKJs4N1oqNNe+rTNOPYvQ02oHmCreTdcvdJX92/npmkQbZ2BLXm7dH8aHfAYo440nhU859Ze2E4o
n4Fin6gZnoag2ottBHI57y7uZUrWF9q+XlYwaejae5pe791aKa+gT3H3CW27v+lJ/KWhxeBR7Sv9
fsiqdCP2POvNXaYCI/cWUC/tzzyaaV/9uWpveAMalEqy5De625pNE3j+HVjA+alU2kexB3pWHVLf
tEiMcZGoaQ+dCZyohWfzJfpmhPH4c5gD5Ar4WXvsy3a+Qv2kulLNLHhiOwiG3s7tn9E3vYX/RCKh
N5se7RhamNcna/gm6XxC03EHhUVKD9Sb/LwYaTVI99PkpLeg8Zz7vFKUrRJY3M3ezoKcVKnYorez
1Xs5i8fitsshx4oC+zHk6fWaz6JxJwea2M07K/ZRbUQ5cPPBIcMp9h/LMnOvJXaNgOedTJgF5rRP
gyfI/fJnrU7jva8C+y8aGsdipSy3Vu+kv7djvJ3NafwWoC62n+vkfUSzlEj+a4TwRKVxtM2iEDXR
QKHhI4dq8wi7Tca3SFHDe3/ZcDSh5+wsFU6wi4hyKJsTZ9mGiN8P6G9QIuvkwRna7bzFIV4vdfnS
pPXtpJQ1TSHLnubdtGVtasDjqalv20VqV+9J+BqVVz5NABOvB1fRD+NcKl/IYF0iDJp+NtkE8ZAd
0xKVUx/WFr51VMC/U3rWTjDrtk/wKE53cJ9fGTkve6sWU3GwJn3YSawcDDX9DoWddpJR1UUzPZX9
FXzuzQOby20/15QlfcTcRCi3bcjDFQbZkblpp8+Onu+kBRp6VLbDyKnspMvZ1R1t49q2ekuD4jYN
tV55jvxp2sO6X9h0ykCLK4fQVtUbxVoOYM0zfkU4BVtr6rQUdD8yfhupFCweCV962v/TaR4gAlnT
DkvfazWNj9Hyew3Zl0UNJ7XY1tO4kP8x+21+WCU9Z3C3qPtVaAVOzpXYP6p+SkgeG+MpnUJzM8PC
sZNAcaxLyVmQNMf4bakPYYl7r3ha1kRHKFf0eNdm1q5t7fzBKlM2mmYSH2u9TXeNHrHTVFMa5zsV
nVGz/jGUmXfQe3VGigB9atGuFlvr9fN2VMbmURz/0aYuc+nwozV1jZEpad0M224atZ0UHleC6EvZ
8l0dM0S96OAPw2epWl7cF+7ov59fypumgSTdhXO6Kzr70BfdZzfaQX65sfQxvR2mvg/3iUKrp5P/
bZgsXcb5QIYu7dujjN5CWx437+vl8GaXFWUkdol4ixe7uQgkvcXLJSXU+2ZXEDCVC2u1HIrSt/dN
X8+b1SZnC3/mrV540NhKjOXCS0i//uu81h1oCpLIIamQ0hoSZ19UyfuYdcUW4rUj1aif6CXYN1Vl
3V3eDxnCekVbNG/A+hdRZbuEicnNHaoAb1MvQ/F8sJHx/e4HdbXR9EHdNy2/bMIuUDbGTwD1/X0A
tBgMq7YRDoImqLKzacITKlEyyQl62BcWKvO/T2qb5Pa1VKJFGkrfZk67W5lMaEghz7xJSnu8lXGA
PM6hnyglik1ZYt4H0nW959fKucwWNzlhjcoi+Tew1wbEQ/EfJpW3ayWfjAc5zG3v7JyhCfarraa9
jhKiGmyyXDXZFiPVPizCYXIgWw3fak3OOx99GBwXqbDQTgzEqL9JwDtz12sH6GyzrdjWNcjJgXtq
HOeyhjjsXPNu9YBHzeVS3dv1QAGlh3k2h48Onjl+p/TaX6+LVx5fg9Ls+PB5+hUMSlDCLKKtkBrW
j4Ze0GftmPdNjgo94pD14xIgJgmQQ+y8N0noMhGwsnWZ+Ota6/K/rjUV7VcvirUbVw83jm01T3KI
tQLFe83vXnVt2gJSJH32zOtOTdunvs+8hz4LlxwVWjJDgL6qrxJ9GZO4ohafa6/RDu04DwVbmY/R
6/VkhrqsL7bJHL2HkfVl1JXaS5SFL2MSOY/jwONelRjhtQyldcebnRNdaM2t9PBksRc8xtpJBhIU
wkxPL6P5KVr6fsROtH9MelBTtUUz2LZDOm+nNXxzZIbE0IH8eql1qeVSDklcZLd5MVpbhI9+TZ/f
soZK59V54DKZt1S2VD8/BGoIyAKc/kOY9Xf1nE4nMcmhhNXpiCi2DpkjYWQe4ZKPiVMtwAOJ4lQ3
1WjGDkrCyG5fyVYikVucnMoBDkd/12qatpFtithkWyJnq22d8cEmC5hU/TaqW3T7kAZQIEPwhb0j
DaNZ1Lmu1RQlhoVOjHbXV8KwYqr3lqVDkdkjLnhQ6J881EuBdE7K7ECbQXKolmrq6p0C/fdRA0FD
SS/a0qfk7D/A5GUo3pKS48W7wuQFTk+VNrzM/eC4LLV4k5lPMtqGZLfoIkLT6MtcwtTlazD6u71m
ffE7/RuCTPm9OLtW30CSp3+qstp7mvTwKOYwQ4jPGOjDHfXI/jIWanOdq2WyE68VNMo+8GLqaMsF
fLSPLxe4LDk6Hy5AMfHdBSK3cQ9QmYJ6pc2lPVthsmVI2kWGmQWgb9L0bZr0NxB4uufOn6JdY0XR
j4pGjlmH/xQhOPMw6IUNqUWRfB6V+lECAFA6kF0Exv06E3nA8EelsQn2fPNrOmfWAXEXPlYWrPXp
mMEPs2BW+gXssh7EliO8Ar1tflztXlQPhwqgJHkuxME+TJWhImDKZS59uuhFvS08PcURHyarC+py
0y36FHKwi45ElZzWMRCsdjmsbrFNcxDu5oFEkDg+LnFZp6wpFJOF3hl6bZ/Xw9D1zU1fAl16sweg
kc7GCNHe7q9TWg77uXkXU7TReExa70cfjMUdXMn6ba0cZAA1NDLPNo/jF3uVHcUuFjlrlzlD0ui3
PNus5gBBSTjtKLL+sui79Vb7L4sGCGL1eRO5zlanc2rZU8gGxPJd+ziOybfLFkUKJ8vhw/6DRuGv
iH6Bp12c4Mv0QxSPZIt/jXWW1aow+nbZAYn3sp/pq2EHoMk9xUZWkdLJ6+cmpYFPVWaaUbLKgUe4
cj5NNp3pENb8iYSd+1nj95Mcnuaf57iuT7oBEBL9IuOZ93zYhEqr/lTae9H5WuZYlf46x9cU/9wE
EdLcSTHttWHaTlnBrpiM9reW3+dND4nLfd300HmoAbuvMJu/NQ7cD/BFTtu0gcsRwbhiR0Ulvgd6
PF7b7qQcdacpHl3Nq9j50IdleNAtL+RhUzQ8jH2jf/0wSWtrBbZVs3hsa3gP3El3rs3BmzJUJ3iA
pD+odg6JlRtfknq8Syc3/T0xEjopeXp7gl+zpseUiFBRjS/10N9J/uyfIt7W+I8RNLG525wu4J3b
JZ/hpcgeBOjQ7VWqW1+sqalpAAs/CaCiCFX7ZoRj6wJzyEoDqCdqGAdjhL2qg2/3WBp5vy0KE7Xt
BQkR59FlUZnf7mTRCbSkLCoYCho7ncuinTZ1+xjREqDFPKaozvAQqFV+RtuAHQjiZJehiNQLb6yG
idwJDCvL447YF1Mdq/lZlnhbR0wIem6dWNF4m6HvtwE90ngFyUdwnm09uW8WIb0uDPPfuxDEVOt5
36ZZ9XcpG61LhNWq/SYEpOOBtDvYTUwD1Vs+FTqA5r4oUw0HMnKT5E9XowUPNjKXClsXmU3Rptro
cD4sN+TA3hXjTHptyrL7rIRLVHTNuyoeAVT93VHbCnuJxRGQUbvMSHqPT/HiCOLSPOsGPMS3I6mq
rGjU5vk1vzMYTnYYKVCL3t3O7yf1e5u8oBSa/U6mT91G3jTfaeCbzjSwQxH2GpD30b5OFfB8Suwe
p7Y7WGrrnOzJt5wd6ZLkkEOkCMoIjXlxR4runCL+HuiH0KtMab27TnWa2OUvA2a9N0D/v3QjTB+r
HW6cvZkm4cs/xNuLXY+8AmRjAxdZAb1HmtR8S5ecpIxVN6g3lI0tBO3IXXilNm5MO2uRjK2Ml4bK
S92ShCQ5cBfWXbkRlk14VqC0UuA7lKFpm/99UqWZgPPy6ZYkVQH97XJQ4KkEXoh+Rjv/ZVscMTJl
KMIMwJ5Uez/BblxqbnWOm2l6DJdDPlr7pixgd19GcgDwb0YND52Lxcs69b6jViwjKB3h4wDZhyRy
cFpN8Vhnp6FXfxOTHOzOK65dVW8vM5uoDq/z2voDiZ7uBPcnMkbdmPSIgxbdFiJ0ixrTUJJvX4zi
kUg5u4TL2AyyP/JUVcHLJOOZLZO2r+Z+2AjWUhvovuG5HI+MJUbO5ABLGrwFyXk1Q98LgLPsutcJ
dYPEdjWr94nuIGWktJ7Db7Ki8851tb+fqsDdxYkxfWr6kDyq5T3qKliucCxhD7U15STOeVBVGioR
WhevC/3TFaLV/la8LreaW3tyvtNZPH2y4IJ+Rg6gqOu62xa1cl8NcItJZGHRnV1NuXot6+g1X53G
Gqa9ePWmG240+l1hw+QVgeOIH2K9vJFlJQIkJIR9SvUkoyiHiJItZ3WW1chZdZDYVxM0WjZ6oyZ6
eJbWsw2bQ/2zTzMrBY8ImiiUSK8GPsjXBjS6t3Rl89NcB+WnCnKMjTqgzFbwpvkkfALkgpqdGsTj
VRfkAC6WnCrbaW0bRWEFKx7DTC9CYwOaIbnlpgRfS2nSbKOYzi5uY22b+tkvgaGDCIBfZQc1r1AB
XkpwylKC85fSXEoOyOvH9k5M4rQbCGxUzxwOEiEOu4PISeaLbV1Eszowull3J3a1UQYkadDMol9f
O9ddlV+Vof/oz4oJ9ZdQWgWZDpGVBkfq7Me/Z9zLIVdZPGHjcYoWTHKw0Q7eiBHuZsLl9BIKdWW+
7zrKUshT7zzvJSza6X5NAUyKSVuAHylXkjgQR9SYI0LYTb3jB9Z4EEeqN9S8C+0Fgoz0ximKnB8+
Tz+aWefdlS26BpkVIajgz/NWrZ34pR3cYuPMmf+9cqu7YSAhvxnnbyUbPt7VoqWDpK/+SMzsizUk
+bdO4V9L//L0mf1AtgvztHns+oKEgGlpt244zldT4HQ3leoNiPTqf7tyMZrvr2wtV1bC8q6cCvIs
RfqNov37K/dd8iUuM3Ub52Z/P0f5ARIz2LhnUzmaxaR8NwY+516X6JBh1+4ein/vTM9/f0MdXTsa
Q6w+JBCabZ2mKr9aTfeygLaZ/yfURlQ65+S7oinqS9A7yU7nS/8QpL5ypH87vomSuLkd23jeW95c
fHJCH8Lo0NR+IKTx+jI0XobiB8GPziAJ+OFlTLP3t5cRmW7xy8uoebC5NXhO3nYj3+dqQL6CIkT2
CSrY4tFo+VlZRqancgDLlztTficmnraandcY3VGGMj2cwSrJsDXGy3T6up1mu0ylMYAec0iRndmM
dr0RWs9+oWWPbLUAJrTWM3oC1nMfLEkYRJBOYquDYEH9LlxXkBw/gzDKHm3/dTqSYNQTI4tsgtmp
5641Xw/NcpYAf7eVHnTpMrKjfia3khokThcP5Dyo9mjqtQpL5U4EG0yN7AIlkPkMGyyaeurvYkZd
FKmYJUp0aiQqn6fpXFbqI88t/jYqS/gwp8Gsz/3CoCIHve17no8hg46gf7xeHUgjEK2+RU9jvS9a
/wq5zm5rkD+7luJdmsB9BcOECxkqOGvxwnntXUvhL9Nn5Hhd6GVt399fgAPzEIYb3x/cYxFptbET
8XdtMaKp4B5F2F3E4uVMvDosbpt28VYt2JluaFFdhyTsfg6NT7qw1C6jyVY/CYWt+JbR6lsi1bfI
X+chMHyJLI3aoJEMWJg/WNM+aeFQkkfAy9OgGMeoRCdkeViUUrkcLtFma9DlS2l+PXiTMu2nkqff
IbSvYlMxAClE0zeAXbsy9ZKXKapLWv2wCzdtEnkwWVTpxe5OC8OY60/fFvsar+nmHzy+DfyGkXsZ
F8Z2ObSJTrfI0EWk27Ct3mCJy5x2Buwgu8U8zcK7QOPG1bYDnRaTM371PD/YjUam30h1xyke5nlq
Xj5EDU681BZvUnbwjwr/tM6wKVy4kWPu3DykwLkIsw5GMz5WE/9SKWv0Ons2Ka+NhuI8pqZqPMOy
s1e436CZYnVnJWW/Jko1eqrxOKeHNBEtOjbIvuRA08PmJN42tW4maCuegiA0ZQ0x90iLnsOMNWRJ
gzwYeKQk22RhkaBg1YXP5VRV0O8AVKqMKHwuIO6HrMXdziPss9vK6NE09H3nUJn2qzdhWy1TxfRP
85cIcTo02O0tNGnoHaidtlz+lOZCYO4UZnXmT2kunOWqFdZn8c5LZVy8VMcJDqGYXb3ybZJh6Ojv
5/5TsHzX+FVLzsMpj5xxm9ue8kkJpr+dTaP+ahvezj7EKTFa7mNTj8cmT4xTOLqQ7iwfWnAQT1M5
Ts9W3xqnsptSVA35cNbQfRvsXt7Z5cPs/xU/xHCBzn0x2Oq+tB0SRJCYnOYm1E+T3to7JOGNjdhW
xz8NySXo1UbmrW4jn+1dG6KQ/cGhLeun3HF3rWsg8aVo4b0csiL9RP+qA+LxL5OcwevmbeGUT/eF
6GWKsYwbaFNsFwq0X6OjELB7av9YzcYUROsVMqd4vYJjgd1aWOO8rR6E6V5mrMG2kj0HQ3atKLBs
0r0Ub6psjA8tKp9oybn6dTur1Z26VHqVMPNOagfEYKn0cqdtnhpyTsgsVOi2LhHiyBrzWqOH7DKJ
9uJu1yBuNmmzf4ccabtRUq/8rS0pR1p6Fp4yvy9f0CO72OsJlSIEicx9ldTVbyXPqppWFE9G7sNW
lE0gjRd7v0ynAypYp1dIrj4HdvcFkYtih/Ze8jyopFvkTGzDYpsWm5z9v4lTCtILuQrX9DiG2tYz
Zuj2l1806zj3U/vV1MPpNKlglsWapJm2HQd+UcrQQL9i382QYHuI8CgQ5B3qJtaOInQxO8adpRXq
U5KNyUPU6D/FLFFu5KrH3DSnr0uU6jlHIwMPUyjmM8+a+Umz+BGgHm89i60Iw91Ik+OjYRnWc4xQ
884BdX2UCJlgTqQ7FwHYZ7EtE3ob9tZLHsDVgwgQX7KHtTt8AS5dX/t9re/DJfXlYLda6729YFv0
bYn/J/swp6jPVv4mHMPuLskH95DofbEv8jD7DI2hcYUupbcN/Tb7PIQ1TctO4GwUj2E8+yQlSugx
JVgz4PPps+FOnEkZz08JJGQBj04DOlu7LCj0T3o3RI+D0w5XfWK7Kmk4u70puVmmm0EL/GvTOGpW
0/Q/xaEU0F2dMn1sby7hyPahN4MIFeipChaWuRzvzKjoXtqdPZrDi6o0LYJTY7qRYVB2C8Okggzs
4kWVtERcgVYWGWYjCmaBNTxTmfYe3c6+FTPvLgxFASD3MqlZ0kUFLUMI5kq8jjZ9882pPSQp+7v1
dkt2JJ02ERkStADe3YblbrvefP1xvzT1vgsQXygKLDhnZF4u92qZqJODjiBDOpuwu7OH1IZDv1TZ
sm5sn6LZP7RdGNyLqVNd9I7D+qf4xLROWm2/TmrHuTpp3fBT4v+3k6IOtBhsD7y0rnHJkzrjvRcH
QD3KZjCqH1MdnJSYp83n3G+LT3ni/6ktT12VU0cbl4fJW+gEjcvQ/nUo3jWYjFVzuw6HhI4zLQ2q
nadc++bSWTwa7vzAKJA+4/4fR4aT55shtasnICH61spC/dHVtemArHR9hgiuvxkaxHI8x23uyS8b
OwXAxOe5QkhjKqr6h1uF140G3nZTAOeGnwCh0Mz4gfJO+NXWHX2bUG67LNkrC+2jk/8f1r5sSVJd
WfaLMGMWvOY8Z9Zc1S9Yj8wzQoKvP66guqjVq/feds3uiwyFQiKrOxOkCA/39yXFCMASF877kigp
P4X47sZdK1610uxBzYirATV4C+gciNeixT3pSijbX/1KawRNrA/C0qXs8mhD2mABwipnl4HiogZx
8pq6DW8gFA5FTlIKI82wKjfZ+cNO0mIuAhh4GacJ9oJnr4Bs8AIXdoD3zwJSHdPF56H/4qMD8HPo
x9jahNziq2hkwT72/eGVQc6ai7J6bo0yOWdgiF5I6Hq8klscp9oeHMHQ2bTZojJ7f5ekZrCNUKy4
QmGyvY5Fhf/rKhv5yioz6H5Qf+hsDloR215LiApBF9Qd15bOtsAy/QicIdwTbz1AV92Vrj7ss4ns
o2NM/kRxTyZHAUYk7Hirhnuyk4kG/6f9j/XxHf/0ef65Pn1OnxAdH2sL09n4qGrbGJpr4wv5u+lB
ZDuY/MqLFLzvtfCQuiiSb43FgnQNbDviPw0HyYiaMPlYYwKhl4RBFSbBU/rfS82Wj+Wm6QkofV2Z
QyFcqSHYpaO+RW219A0v25CNtBM4mE8vItMXVm+CFxuvUssOjT1So/qEGxNeZi+c1uNnBpb5p7i2
3l/ASfXuNsHIlJvflfwM1hD3Kf3tNnbyX6v9042ml0GI/2IX335rxMEYCkzXrnKgSW/V7C5uY/sO
aE+B+mF80Uv9lHVgtiDP1ra6netaHrgSTRxKlH8zxqA6jBpw3ZLPoDnuommBpjORY5l81B3Avux8
uoO+mtwzEYwn0EbcyJuWlT6eW9aUHNJbeZAMqBU70PJdBh3MZ71CSiJgQXimLqj+tk3exQ8aFOke
8sFaDarGNc0sE1VPbbmg7jga1g5kzPo0mskIQBhZFDsapSUjCG6cqauWHDJw8tGSBeh1Mh52ZycM
QIui+QhWREuT4iaqaZscMHHIwZ0olsLDaoQmXhxuqGukkTiaOjSL+joqHkPkjR7sbAqlkENTg/J5
nt62tb70GV8bnQWVwjDx72SNUjVTqYVWogftBOsANOY92B/+7SG87thIvOr/8AByCmFxlfL4yxoM
5/eVjC3ow2PPkptrIHEQUnEtG+2oaPf7RNsQkf5km8ZBqg+S/boBC6xTaMbWqW1kJUywmiIPVp8Y
dZEymbqEsCFMTSScyTRjaj4mEVqHvD5M1CPXj4kmyhFOUYhS6sQsrzxLj5AfZA+ABrMHZprPKONq
ziCJZZAsr7014ttyTYMd0/zzgJBVpwbJVBTZpWSZCVZazE5jJ1mjpL7Z0HRPbw2cRJtv02w1CVIa
W8D74xuZdK/HpgrEz1v6BLL3+DGCHvCCRmkNEzm4Qjf7OzKJSkMFkWDpjj4C1LXrg2O6OgAgvz8R
SH+g+qXdk6XTc6g+jd+CJO73FIBrQZC7HWteTQE8EVvdBS/aOxqkLxmysRB9T6I7+oJFaYeyj39O
b/OqWkWuCfrmIvX2Md4DwO56+86v80fHTIrHHPskS6byGtYWvuOOaS8dM2p3NAiE9LizQJSwpAkf
0/G8ykHiOrC155bJxbIeCDRh4iW0AqR3BPsO+O7TGknlRsj4G2hwv7oc+j4gGvH3eQQ1RpZlxhdM
pHGaOFSat3ISgGaKlaYn5t5REHxDq4cd0uKGgl60d8gLO4ugarKNB9YCARmkV57GFthOM2QwMqUk
paRclB3IWvOT/Z/+yBmeTb+J+B6lyxIQ1hRIBRX5+yMGWLG4WloxEhrzwKdgYUORQCbAqlnEeIb3
fQkuDRHcQcUruHMNZFmwPfa3PWRs78ARgJi/i9Iv4fkn8jCDxLhJ/nUcHCdZZn7kKvrwnwETbrJ0
FDtwo5YkX1qDlnTqBpp96g51byJ4y6HeHfQoelMnOzyXXMj4hd2euo2pryKwwj7FOHlg2/JvN3pV
9A4UtP28+6tbrVYjIPOHmzrHTKuRnW6qcbudb0qr8R6Myn0qAJyAMNm2G9P0CF2w7Jgbmr0dgEK4
RqIEjL00vAceIHRdm075ZsbRWxyJ6medQO8uZTJaWBIQ6CYqf3K/fhu0qHjL6yKBNE7KHgYTP+ZK
i7IrBCre71Ib8vNdXDtO1siDNaA//lJb+jtrDJSmxRGYLeKI+WSGNuREK/M3G01SFBxeaEBiw/fW
GWJvDxCJKQ8OUjYQ5nHsB7KF7Wsn7P5eGHgd+A5kh5sRXFizP6SvAGlsdexSG6O5m5qXvhshWlra
N2eQ7sFSm1UX2I2NkQ4J0thje0WyXQLt+k/jJB5PRkt5Jmv7IFvP+1Gm+kkHy8l8wVxjsvi/L/7h
Uyb+8Bx39RfaI9NumTbKQw+x+TbQ92QXvneNLA/Yh2x84yFkB+bwLoWBld02IXZuu+GGKg8G8VyF
UKqAVISxipFnhORcMl6soNWX5OD4z2lX28uoQLF604bZsh31cDPGjn3RgLidGsM3o5Pf2us+DxDe
ogFyEZBbWhb4kW3I1qP+b6U7cQhhOt5eewG6kM5J5aYsWvz71aWGAGQ7HLBpHF7BnssgUeloB666
prmpfcleKpDXHB0P6n2R0o428pEteQsK/5FpBZiwqp/VYGlf1IWXVu8XBvhx0xaCII6B7GJhZMZz
7XXdKuKtfRUGtAXSJs4PSBiA0SEY/XVlQhUhMYJimVUg3wmVPF2hrrgHtDeAPOjrBpJ+idSN9X/2
IUdqkgRsJ5Hynhejqyj/WhSdj+OWdaIjZ19G483UxhPJkKWJOdzUGJ0waawx8W1Rh9OPsf82D3wo
YLmX9pcGsgwLEB9FD5EVeJvBA8ZGgMbwbCZ+vOZ1azyXGv+alxJq5jF48LCr+w66Z2sh1STN/D0J
4Ft5RkFPAmZNTX8epZwmQVZ1mtSUCGgBbqIFfXqMa0dbZqNIlog5pccwkCBpp5EuSIb3SxoaUx0B
FCcfD5ZEAq1QZZWlhkLw2IDwOrTA4pMfgEFDy9vmXrOTallWbfRlyMWVOaj1WvTia9963U+UTP2K
PMd7ZpkFHmZP2teU6Sl0n9rogH/Z6pwOlrlubY89mEn7EgfhdlT5I2pEOfjA1kSoG6d+ZiFdnDry
YFAG6pPPx3DkRcOBep0Oxflu8MctQYJKCZ3yvkFEb0IIKfgQKFn+bmtdMFCQKDU5k5/8mEuoI1qP
/P7jek6DPbqXdifwb6A8RWfaao6w9Lb+CJZ0YG5UkKawAQosHRdUZQodrRqaFEDbaT3bxsS/GNqX
GsfuQ+z5FU7Juibxbxiupq4UuXsdRJ6gcjf2ES4AcVKsGhoAk12wsJwi2n7yxm551QxZf56dHaaI
vdPq4ZMbhNzjtXTyBlzgLyCI8c9tWTnWokM8YO9bwUtlmsFlaHFuWQF+v3EtMJBNLqi5GhdJHGh4
ugz5CngiiBrMzydpZhXIrNf0YOrIbg/cvhRZl6+EcqaRIEMGbqG3AAgm7eT8x8OPVs9NywDZIsrS
Fduhq+gRQ7NAXSZd6kR8OA+RURiJDVQfsBlqCmngffKLeqOMVuToxAbKg6yKWXvTFpNtWsEaql0D
mTY7WuRVDrkJw7BvcTrWOyfusn1hOcN1hBAkNOKS+k1C7pFpofbTE/XOLU32pWO5XNKk3E3qncgM
MI/4fLhaWHKalOvumZ4IdtHtECNyp0kBcG03PxnWJhT6FrmqVHBVpQI1layXCFr5Z8sWBnA16mgP
ro0I9FcoPQAh47sfTk1gLmmrGnhzhHwWH5P1MhZb6KNB3hjpnCsww/Kap6I+my4U6lszdyG+AwoU
PW6GQ+nrd9RzlYmuwFuS7biryhPUVFqEBgotTDd6BfgdC5rifRU/y7qVyRFJjQ0viNeFjYOmTE0Q
Es63Qm4JnwYImh2tJodkFyRJe2lBqrD2PBGv6RdVqp+VHhcPUHIzT9RrAr87FzUH7x/GqPFrXaxd
IC7WSem/21C5eheUmjf9FlFVW5yr0bqSP/0UQR7frsNI1Ot5IRG0NwuyxWdaB8Fh0G8MLEGQCZQq
leK/MtL4VysSdnN6iHe3AVjryd66DlsajWEem7CQT2YSbbvBM94yYUDJumiGLbmlSKFnBg72zdib
h/+07Ghq1cIVoOGiZfNAFAeLYIGNxq0dqgaDde6M3YZYyKibILb+qRupLlGW6U0drOfRQCAooRe/
QrwWnnpoCh3aFH8lde0I0fLS9VCIoEYTR3FERhVwiaqrJ8Aetoqmn7pIGcTntOrSqRsOQj+HlfZz
WgkZj0sSFl+pF7aOc+k7/ZmN4/jUFW131aAjRmORYUW3JvMvNCaBXLw1gwXOANwRjBr1HTZYuwAE
K0+xNmrAFA0bGst707h3QRhI87jDm4ehi5c0Vo1h/Ojmvyp887YiAdadB0X/IPIiBS1X1h9dRe4E
2LC1S0y7gpYO+KImF1TT1Jbj3FEvKTITGMDY2FC3N4DhLlL/Qj2aVGCDvkCAoD9Sl5ZkHr9jafI4
KNqTrG/Se01FbYsqsrfYYPSQu4mqvUTt/oVckJSJLtCg2M8TurzVtygEAIJCLUINz+N2WiTM635v
Abq8AMOEj1R25S6S2geaubJtbWFqTgSRrdZf2XwMblVWBjdUS2a7GPJGC518ahNldkXFLzRKDTkP
h8IP3dvklDZ4uDT4Dkzrpj6YknQnDXfzpPlehbqNkYDC1k8LZ4WCK2BI/FA3jw7+cT72ArmIgdam
/qe3v4yHbM0ZguBVp28TnvU7F9VCD2Hk/IiSMf9e6D4yB6x8ykGX9jeHtGFP/lBWkwNevP2uGnDo
UitkOCzdM/DILGIXmvaFEVZnlmnWi9luxiCPX6pa1hcZh8BpKzMvRLRNARzfIBllvcyT3rvYrSeI
ZI1jeZzejNL08RuJoxLlfZBH+tTwAIC3qB+g8ouBRr1b6Qoy7+yCA09sSX9FFt80sc9Jy3IbZAXU
8Bzbh6xr1q6d1kye2hxbwbgLux8lYlWaadu/WqSxKjYkb06HoEYGfDZO2hzHQ2y/D0bVoNhOTQ8g
djNNHz29eULKo18nGXb7jcJCuAof0TY2XpeMX6jHdLApjF3aLo3BAL5DjXJPvI+GIcrla6cEYkpN
/Zjve7LY6D4YTGNQWCMWgEL4XtWoZBZoVfADeUDe3gNXFM4CPTP1L1w80ngAbreVafnjkSZmamJH
xS2jfKyzeDgwVVZRd15xcdQVdUM3wO806E/GCK1tsHCAn7EuxYncyGPUwnLbcZDF7gE+4kvPyWtk
PAdtqg0IsqRcxIYubkbvVRdgXzSgWZE6dUVV4vtZKXHS3zOsMPXvQAgIDvPM/s5arz3Sy4k3sX+B
DNq2i/CmXzZm2G/ApNes5q2emuCKrDuSSYCmb6N7FkDSCI+2iSu/BFm1B/GO9tNwjBOES8e3FswC
S4Z6/yt4s7Sdw/V+h/JSoDbVJOagbjHR6/0oo/I6BnaxSIciOmeqKjWNAY8WkASaeh92p3WKdpWL
/FBY4FKcSWYAC4Wuj8YZ2FX14kADGb5e6zKzkeM3Ayi5cn0412BIe+G/KmHwl9CUIThywYrm1771
0oL/a5MYQm7ICayt73NMt7ZfjO92mO1EXcR3vLaiBzO3AIzPdNBXNUn8kLVlc8IT540GxyiqzqCo
PhfSzU7WkGYrKONCYFF1fY434IIuqQm0BI8wNTLIFCMMwp1KqMddk7F3vgESl93ZA6svGfCji673
9deokdqqrM1iT90UGQuoY4qn1FBHMOBsFxGYYV6DpJbAVujenkVeckTVqbvEdmjB07Z9HvMwOuva
4INAFzAACMl2K630wkOpusqtVW56WEdnxCuhiRY2SIYBhbUClU10oO6Hm6FWA1gM3GgEKhibb6js
AMNWVX71XcTUVcQ80RsBpBX3LtIvyhMq4tzVhwdSEigBSIRYusoj6EApTx7QJCq/hvX7GuShQXEO
XETgSMYDSb/vkExbjzVqQGRZG/copTfus9bfNIhSXskjjxMLiANfLhCdAs8uS9xxgafNsCdn20JN
djs0wFxhKs1o1JoIRzZruxRjvqxcbSN7582EptY+BR3TolPMMM4YVEfqQqTGenJ4+94N5RBvYpQq
r2TduruqgGAYndVd/NW7thTxig7yNEpdOq3PznYngiOCOsmCslqd3YEqOCn6Tdx4GkDKOT+0tuUd
daC2puxYGoCSSyLDShPITqmzZpDxdgAGaFppnvDnmogUQZVwlUbY9pgZgG5R3qc3P8UbTY7srg4K
mIAhOErT+zKb+sSFJIKdi2XYZTxZsihvV4nWpZupX4Wj4iyPrf3UNwK8fOuyuNASZe6mt0FynA/V
ZODtpvUzlNiCpE4esviYhyI9Ybfz3oxeArDPn/2orPpj3hzJTjO6wLdAo6oT1Yx1YQpsPvYBBIMZ
aimtQDMXZHPUAP77y2UBUNR6pgGhK4TRkUYF0i6K84fRGZxH2QImM8RX3mrOI1ksbdyDPoLfWmXq
Lb1eJBVnR/IokJFYNS2U0BqtcbGjQqlkW4NDiqZGkJI9oBjLX1AXJbHG5X/ciVk1v8WAuDTIwvs8
c1ApPdb5sVNNLC30+RDlwAyN+ZGuaLi0uQQ5sSXB2/gxJyR3GifPaqzA5/PnJY1rTV+vIaUVb+0s
TFekG77PVXVYhe/Jymx0ceYA4J+dLEtXmW5aR+mWP9sg5SdD8PcmTGx+IpvrgV/PsbMjDY7Kg4Ot
AXG0DxcakaigA6UzeNVy7W5OU409i476UL+1H5XlNtIMZKI0FTVaB4pK5UU9cqWJY9RNE6eM1u+1
5uX/uRbZP+44r2X+viOtbBaFdUQtNh6feBjVKSpvCcHrfXRx3DGfkg6PlXkU24nPXRpFQjzKzOZs
O5o4S7MN9ni1HTozAWKHbNOlB4DKPjGMA9moKdwK9cyqQZkBSEpfog4nCPB2tWx40gC/9xLtperq
8ltheS8evgjfQAU9XQBPOl38Y0gPJHuGVMZBDRdq5v9Y4v+7DyTAUOUF/u61wx3nVEvXXhDRQx5l
0aaBTu3EDmExKLtUle5cOvzJz6b3GI+m9fK3SYFnNhM7xL8nyaSyXkLLjk+iQPElzzV5o6aLWQat
zOVsGRGIu7mx2pCnkRJ91RWbZVEZWyPGGdUVxvBpasaXWlCXwbRkb4CrQ5cqKKHuoGJ6tzqIjG0a
gAiWbDYylIumYwWoQYtq3aOmfh+wNnsetHFb1CZArcquW6k/20VYvtsZGNv2NfB1z06JM+SHffb/
p72sUb9G2asp8aWyV6C8hCbzMCXLatDWnrjfPM75s6w3623veHI5588EUpiIwsbeZk6KcTt8y0Jb
Hsk02aNlGaCijHJuoxakp8iqHudbczxwtnUdDct5mSboPy9NA4ORTUvTQjqonG/cNZejgQrB1h0R
GMwASblklesutabNUQcgg8s0gifUsEddy1OubOTXmAEUFIEg2dIK01xa4GMVAXYfFDSpRT8abE+n
lWbTvGYdp1u8b9iRBoEDu0+cjJ96lPGvZM6w41YbmWnngRdfNdhIzSqTB57pXZkNoOpSXdquOEWI
XJsI0iPZXA8EBwCFX2lwclPrukiFb2ZbYf6al9UG7/OyNMnXEMxKRJviHIVtEC3bg9GaBqnpPpYN
WhwVhgq7Ktlpzr7qsLOj/YwXAgdBXdrPUNf1eoFCJKQm5i6NopYNv5f05IU49fSoIN4GcvzqdzgS
hUzvTyAUxx6P+kwZ6YqaOCggEZs2W5oagGUdrw01hfrzCkEJgn+rb+7/sE8rf7rJkPnxgnmF2CDE
0e8lCx9Mu9e/MAix+oETf8950i8bmXgXCP52J9B4oJxwKP2vRn0mBweqxMuSgVO+llV1LqAjsqIB
d2tBY+oblJ3rlVuL+OxHYX6JRmAPkNqKv7vmY18Z41cLRekr6NgWatscbJEiRuyhhXAn3rnDl1y3
20WcWuGtKFz7QgM4AqC2Qg1oKLGbBioN/MuBiToKWR+YEYFa0VEQKNmKe7KJzgHKbuiH+xqRwY0V
auIaZJF5NRr9rlWb2gSpJOqJTos2GhjzoQgMkceQMfOAqMqeilrmQhfqQt3ZOYD8fBokf7JTMyC1
dHBid/enXS0LdmjtUBrd7pO/stMN0lGLjijImQb/mI7qXeSPdTF9vLnehtwAiSyOY5Vt52VNYOrP
iSeWtdbKs+sioSOByb/2AV7XKDSL79vUB+y3hGKDbPxiadhG9cLaBmV8osm+eB5QAEIU3/0U5EmF
y39xu1ilac6gH3qPZFCCU0rWLivfCn4hdQYYd5Z+k/EP1OjVTzbnwzrCo/FU60V5NJBd3YyejU0l
yAcWYe513y0zXGpjlv8CB/czdwb7xdckgvuIvF9cTdf3pY3SfYYz2V1SeP1SdLrxZbD7vXCN7JfO
xgMf/PoLQJsQ6AL7IePtIhL9+KCbRbIN7Do91KxNr7YXhSvD78UXIOm3Q5VmP/UheuVZMjz3Qg44
fRrFyTe4fcIvu1yznpUvjCMcqFytbtzHzIuOdRM7yypMOCiwnfYYe8b40LXGA3g6nC/QaIaaU2B3
J+iHVfegaftGdvwxiMr0tTgXoK27a9oIQOrYW2k+iutAgBletLyIz7UR4bBvWf23xlm7SVx8B7gG
MlnKwWzdYYsaymidmGlxQ/FLcSsDFHgh4FAhXu/kNwPaa96iyvGJx+xKJtRwachMC9+KFlIrd6HW
JRuhQB/4r9buTC+LFwgbi4Ol3nvTQIBqgTEob9SL3KA852Z0nidlJd76QxSDxPNjoQIJ4xV+TMlG
I4gINtTvC5MPi4x2kXvNdyJ7GxUfZ5Xy4djli8JRlG8T8dvUkg81n/qVDMdjC6wrN7wDJGwWjgsW
jzKzLhNmYYQ0BoIDyYYwDmFhtmcUaDzTIJncyDibVv/u3wLhjjRZ6By1xnOWREdhl81rGdvGvYmg
2ekv9r4uPtsTs3t1svbdvwYAaEnsFfjevPpBYt7LENVUUySrCPr2nd8VSZATc8ENSpgEKlXLwb/Q
NR24JwL7hn+Y8qmHJNOuQwn3phss43XEgzfkLPqGVxjoU9pUOw3cGa9QqfZAlIGCZDUTOd3ySaqZ
bYnAUOhW00xycAIUgdFMC4iKK08gOs5+z6R76gwQRZrpRJ7+2gJ8RA7Y6aH2IlznYWPfAyGebPCf
4Z9EGoNvGOLVO6u1KuQFIgtq4VyHHrUFelXLTL9DumgzVGwMUZMYrcHRZXxPbFQWAjGbPDujLla+
KcxrKUJt2499d3Drbjghzw7xcVbW9zUe8yjP64s3bCMegxTg3kV0P/IGjGEVq5SqiP3Wanqx/Ntn
G7n1r88WVvqnzxZrGkR2Ve0XlW5Fss2XrRV1h6k4S3WBmu8OVPbVmto96kjafSXSVCwQWQWFHIXr
vIbVaysGY8BkdJG2XXsy0hZIYxc4tXZsIyFmtoxkgH91MrZljHd06JxGpeIlVVNwnW3aEGLnrJJb
S7LioAESchYul2e6ooYnJRjKAtddzQN1HXyLWz1Y5A2TGysJrb3HqujeG1RJ2wCqXyBPTijxrF7I
Y7AtE/lN6wnVP2IJPfbwIPEosea0/qcY/3RJTiOcKAXAktjZCBnh2A82ugHBXYd5qEEJsnWtYMWt
1XYLowMysAcs6NF1AJG20/GV3AIdNKdOVSEC1+OsEcddd+mUWx+ilk9N/5ubxC9/WwCKCBkrxp+a
PN+ilBt5PfzyNqYTjdtcdUVWLRPohrykRa0fUtOF7Lg26m+6I38Oie/dkGiWV7Bpo2Jd+VuG7y5b
zpC5UsvmvNiS/5Cw92VLxI13Y47KdlBrg2F34wEztkR2Md7T0Za6lZ4k++ngq0ZRsRF/6iKWGe+T
WkcmukZ1qUfA1TB2+oVh9M7aL3z95BDaFS+J3t2gPOP2fkeo0xzDDnGabDS7E4pMQC+Rg6j6BIHO
wNyEFYrKSybFhsap0Vj8NXErcysLk6OGBU1chP25bOsSpfyZAwYZz5ULMsZl++5juZwvq7ZF9ld5
0wBnoQT/JZQW0grJW2it8zMXAcCE0JdadiUkGkUKND9S97jEzqvbgPGtW3gITcoFGRs1QlcekDL7
smbX2V4ZJqg/plFurYwKQEOJnYGD1/ixpR8afkLRuUtt/OboMvIeKitLoHCGuDk1yFFlAiHd3/0O
/EIFeP3J8mkm9cc0NqBZvqS15jkQEkIoXjVmzqy1LTM3u4AerNvo4AK/VEZgnXX+ZCi4FzVkpqsx
EtbSTYZiHWOnwnAGCbzTGOZLcknJNvhFA/2eyF7PKzSx/oTTSQSaPo8XCw2qZAdfNXQVpk5XgEnB
hRHnOX9N1m5sbMB3lZfDbCidt8OOfMhkO+Xv2bTk3Ccf6pZl7tjLecQ1WLkyXAhKNgIJI1HE702C
aGSDenn0M+nVIBwKf062jEbI3WlYuelz7RdFID8FKdM4hspPBPL0Dmj2E86On6OZfwQ3abLnhE9a
rD0DBW2dTQ38gMKKBijFD8m5HrIC3Etcu0MRmrmsu8hEjCcLF2CMLH7IMF0DpFgA+xFDuMYJop88
qb+Vodu9NgPy9pob6ffY8Hjgnmx1/D+W6R4vrR4sOA2q+Vm6dvFyxe/BKfBvkYjhNF1qFtcORoM9
VZHWqCRSI9S4AsisAbR4EqfBLjZRtAc6jDcAL+8g1tk8eGPln1As2CzJrnGQL5ZNVF/TwBpvviOx
f1ETInAFIGNUOkcb9cWPXgk5XaEXT2E5NgsJRr4TNYPQ8pOumtlGXS54u3Qyc1OOAISLoj23blg+
+UDB3rdesNTNJgKuZdW4RfbkyK58QuQV8MaK35NjWGYXoKS8K/WapPkhi3qYFoFeHWhVswi/Q7Vm
qQ60eBCJPXWz0RlXwALZW+p2XoX0IALcG+oOcdDiNNZ4K0vdFFyh8R7ZDWtJo8jEa4e6BL0FjXpu
H5+7DjtUGtWl2VwRMrijQWxd40XlDPou1zRrBNty2qAgozl02BwglJSnwRnfreBMV5qoXsGXLXam
UTrjwqyDHgH4AUzwRo6DYQ5lZnVFTQhVgEMQo5m7f/Obp9EMcqFpc/f/fan5ln8s9ccnmO/xhx8N
sFbwfW88BBFEljWohJQLupwbEH84q9Kq5AJCCdlxHmAxKOnrMv89hfrzsKdWnLt09ecNsg4ZSYOB
5fC/LxPVHx+M7kKfZDLOdyWj29R2uXBt427kMc5u6kPMU6g7udAlTamq5AXKm/Ves+Ly1kEa0kEq
6FQoxk5qqsEBCkQLquVgWu82QVdJutEganQe1C8A2GjebhqeolbiYy7NKBOg5SQzz7N91FG7PWZ4
EtFd54EB9DrCFeml8CLszHnUu+u0iv3ldMePhRGlQuE2OLwF3TvjBU7JtZGspqVocsTfMiai67RU
xo1qHcVaPbn4mn+xQEK0BcMEP7hc54fpimX9+9VfbOQiPZtl+GFjHjXFx9Vsc9Uy86o0MNtqsIQu
Exu/eNC7+fdVz8BNFYFJnbqBk/r33ISEtkjNa6Q8asir7aLO6Zc0WNuef18i3pLXQj9PkwSHUiCK
eBD5AkS04G1x9SzrApqU+kc1OhfN1asfNmeXiOGigMULkvbE4gzcTL4e7FkjnwiQTjD0UGHREQmY
7LOJPMie1+MVVeYLfcCBIHOSGwj07LskTtgFD6Q19ajRRrA5Z1b3ox/CFJm+Doi8yq/bpecGYDFg
eXhsMlud52v3rfu4ShPj3UZXfWa7b1E0ZAu9zNnbNBpudcN/SDlP7xzHSe/Ae+2e2m48kgniEOld
ByD+NcCzDKp5MlySW9/fRSBjupEXNV3T7lKrFGfqyThJ75qifClZASYNtTKZZAvOClczw/1s60ur
WXqJnm7JhQYynqPookQRD9lozaiGnGjY2elqvmvIuLVNJRio5/VCKzP3zJDAaxkePnBSjt7Rdrs7
mkZ/EnARNZRKq0+rGzVoeJPpI8x/QooTpQD712U2FUFzkz6LTvMn4yyIFwZoElGTin8w8m3dJlho
mss+/VW1GQBGaoKuilyo8UdwgLRGa0x/FS3Keh+ie3nOl/Nt9a7wdloN3Pr8l/ZNrx10T7zO/3AI
kIL3n2f7+dPJwvGvZfhGa03/h76sVNR1uE7dsbIPYNgQqphG7JkJkQStzOXXpO0ezSxPHxNINh6Y
rgOhq+zQs7O0sruM2IcD/Om1mw5URnsvr+wnDqI7ctJd01h2rt6cY8vRVppT5gsOAb6HXhrPohuK
s1A9t/LHDbAiYE6ufeOhcWVz80B61Xmp8UCm3gC1V5iH8ZFssg+rXR6X+nKa4JjhgzQ2AecGmDgB
0cO+uk/2tDg4cdMDoiLGgro0wceXRXMNeUemfkQoMZN9s6XFUW2SnxKr+EmD9HG12DgihRtep7t3
lgDaLHbXtJjHUnHR7epC/tT4SfK1TJlxop7E9nAbMLMHnQj+oFGT4R2QKisaJFMJicyF3QTyQN10
rKwdixGsIxf6CAKVcfr4QAaNQePFr0d9Rx8AtB76IeQSR0mcqUT8osdWfzfajN+qUfwIhO+/Qtp9
WEMRcNiFEt2IayuQbgGjmfj+qWpyKPChgvoVPIU2KHHz7lj9H2Hf1SQpknX5V8bmebF1wAFnbb99
CK0zI2VlvWBZCuU4Wv76PX7J7swS09PWhoVLKDLCce49oosBXbOuc3UHB762LKEXghjN8u2NGxJq
uxmn947NT5H6OHaqWHwA6tlJDTNx074zcNlFGDxT/jpk6ktbt/lDgSTbrq1h8YMorf+gO1BqG3vA
L7z+bCDI+SVxAIBMe/4jteVNI0frpU2aEX6glrq6dtxtRWkNh6B0U8QpUgbVQD48pCOccRUMOr/q
4fAo5T9iDPcyBIPxFQ02gS3x1ZAMlATNI4+FAWULMwX5TEbDEzwqoOWM+vduvWafS99DGhEBtbmb
C+49dQM74m22UXd7ny1OvgYkdADL4xEy36B3GIts/JZ5EdClvvUM2+ESoEQz29VDkz6VHT95hRl9
AZ9HLgvAoy+tZ7Fzbo5Irdlj/OXvkb2EGQWNzN0QsG3bZisjSZAgCpV8ok8qdNP5U/+Huj/1C5nJ
sG4W8kOezXDt8QhlsN2HrN6cY3PGe8OZ3D2l1+ZWD1mytWOUoJn8naOjzjSLLOsd1Q+JXKgJid1L
0RXF1oX8wLOVFbOelSuFuU5tUe2BQoI5r8xnPSvspVGfNBDQtnzjSfcXiJOBpQaYgjPm0FG2it5a
a+z8MnJ96GCXUfofyv0yaRdB3AZHP4XtCKAyaX7JJgcJF7NfUQPyhPklhoegvUqmYQUMVXB87xaM
TrQZQ+ktBw42Zw+gxrHNuu4h6i21hkrZsJmLE4TYuFvhkiyve2h7c4KAqzxRIx16D4JhIHVdqUSz
Dan5Nhs3+7fZQtsIN12rGkS8hJUuSDML9kOnXpjVhUo1k/Uu8bNqSUU6IMgLYc6wvvDSB2BT96gh
ILbk2kqE6v4wx9xDD/h5jj+dxS7h/Vp00J6MRl7cG6l5JG2GAO6kuxRcq/WgfxTw6It1LLq/KWHa
fc/76chg/rrG4ugdozqMlo2Y+KlOc/uJQS59lq1rVX6ACmWxCoGa+0TdAlnyk8nCrbDyDqR69wv9
YuoaxhUlYhbXhrHm2ISdWLEwjb+02Tkvbf9zl0J2dWqm+MAyqe71QGqv0hweOhbgQnacuvtUYh63
ttxvIQI+UdT0X5At7Zcd96PbVJgmzFwnqIza+QQT5fStrwNHlhZ2jGplInnaQaEX2h+crQb6ZONV
tVetQLgAn+ZW/cmOXp1mgIu7AE1IHyCK2YbbGoDerdNwJGVbrEQNthHQ9/emrY915lp6SK1rvbT5
jxE146p2EXSlv6WMuuQKZzntwXXr+Mz5LKG1CzPF/rM1DWzZpkkPL72w3zVuZ+wYMp03PSjhS+Tl
ppdyGE6koe0rqHfGef+ZlRJ2kOBfGH2SPShQ70HdxqewKmAbiiX5wUjat7r3VvqkGKvXvaqgDMSx
UIKikR3okgNXypNbVq/zFet/iltA7It6ZFG7g2NB8uhnxSnPDf8hgeDTASuK/hX242ddLxmeFlYU
8YPrQSrl5/oJiYxFbtblDsvfcMaGfzhPjtvDH5rn29Qq4kXJBpgQUIsXxdOiKZ1om/cjfM0M+CAI
Xwe1dPG9zkvluAO2rbp2+lBDWB/ZC9RRkRre6/LaqzdlYHVLQrkR3g3vwFePu8Ge8G3v9YaXTFsG
7PBCkkzru7OVb1dX5NbqtWqxeoSGad2o1DHWsf4UuuPbJ6r7UyuApZDPAVZym+DbcxBIHWzqySse
q0p9sxFl/BaX9QaBuP6zmQXpCvip8dIKgciemdcbJT13aanJWAQiM0+CFBEoUExlBxE57HPCA1XR
wdNRZPqENAW8XIsJRrQAr24SrwVbWRPuCMRFdRAAgP+N7Z4RyMkvvl5+VWu9WFPDdgl3sCQXxpDu
OTPwlChTeKB3dchhpmMm3wL8KoTlOq+FHyUr03Gyi58ycYymvF4PrWrB9QZfHG6e33id/RjzrnkQ
UdxsgyDP9mHmwClNT0Y9JhuO63HtvCK0n6wCb1Irj4lxBwlBwqjTwVeqXAeeY62p2IO8d+e+deC2
s3WzDHDxsbmfVABqfxpne+Q0QDCEw8MVziBvdaV3NoJkryJ3/SfPisDGo1Y3TjoV76mIrQBZ7I17
RNdwF/o4LFbE/U+Rutoh12vhEQaXJwgpVtcIwZi5jorUAHR7s7OXhgcBhI531iNo4N2BW4XWphYI
H1awhngvuhBQxH21z4kdAiEtXH+ZaoVxWLU+uXUV3ntOI0/dmAZLUvR2/6pvc1ueclvbMyECv4aW
r4QpYbHAz9b8Ar2NFph/S956rTtC6wV/COnE3T0TFQSH9FI7Rm99uwiKxrbVRneRCfHqNkAiC++G
02fO4MwztOMz7GLe6gmIAY3MuZ76TyoJ1qExgWPQNOmO93G0QZIDeT0xYV1ErhzqNiCFpFLuzDRr
PlGPqIn5NoE53wKbrWw5S883Bhu2fyyT8DzyZWDJOMLfWS6k4SK3hvsZ3dK2+likVkT8+z3d/zLu
f2v9Zex7505PVQqj3U7hdOhHJF1hhV4eB0QANqoy7XsFSBhsjtX0LQ9uiqEPvttT+cN2hHhspYk3
y3AITkCBV/OYNiuMtRrBVKLfGxt5tU2MKEfsSe+BWr3h6fVB+pO9ZOz1nTP9zqsuICaxz0qY+3Aw
r3s3q2FQPLZvTOz3fvBkwN68yx45qxm+p30FbZrM3kgH4OI4LYszSPBqDdhT+VR55leiNhruVyxb
6bf3MSyeopUROC+tiz8msdaAMC4370W/HsoN7JGjjfTC8OSMoF45wzOh3/O8gzVdFIwXwUV/slq8
yMRlYL7W6dzBHu7ZYC6QLSiBEMFPIscOE2FhXpzIhibTRUcXqdXuwO2kVrwrWo/U+qexqRshc5Ep
CKga6oJtAvaVMKC1ykEcy5Zhq6nr+8qFYMDYvJStyO0fbeqJO/jRrqBwG2bXKNQEhjY+Qanb4V8V
OMQryGrwG6OA699oeOljKPNqDSep6QzKlzy4RepupyK3b+2kcJad40YvnaXuMpnzHyD2A9/ot9+i
8q/hXtQCvtGlFoT88ayAPoKPUIyfnZymC4AeGJ7o50/1Flfu1iuq2X3IH63sFtzuo1IwRno3JMqK
qNk6bQQx3AmGRO8NZsFh+GHcQsEGSlQFUPsIrixKJ+6PVGzG/K1I1EM8HT62jj8XqTVhoIf9x7H5
BIxOqbIVpG1PTu2pva83WEAjwpFNlFl0pjIddJcgn9Q+Sb34ZGLzSXoGSdt/D5w8unX7gd+xKb2Q
GIKtensL2GiyoV5jNn0HSy+8xd527kXV1mij1yDRS+9c/54L+hVzL1UX7qYVtb1GhBIA4aFiz7EN
bTj8roOrimrocWPxP4MjgxxU0EUIuvT2eQJUHOaItX3X5HWzzE01fEp8+7XzvfS7VTYYrvNQjizx
qsTSb64Po9UhdBgM2UL8psMa2ij9iDRJZ8bnwDRepRHweUPZpWZ2ypPolbZp9IIgwHJdCLtLD7RZ
8zm+gyDDF2tS8yJdr3YI5Nmo8KjQyl9U3wwtqB26nvdi+d6V6mHTKfFg8MsFBHunLUgz2bMHe3Fl
iuhLFoAG7UGL7ZLIqL8IEKgBNWiiLwmsARwG7Q3Li4PtzyNTM55uVWY/K+xszpBgUmfsetUZbyDJ
zhmMJ2HH8dFO4k1oZeW9lEl366YeAC09nEEHxFyWVcDYjlqNzmlOYSg+z61sdL/VIH8csTnCW4vL
DVheIkJGfekA4bqN0yvjhkpx6burf//rf/+///t1+D/h9/wWMNIwV/9SbXabx6qp/+ffLvv3v4q5
ev/tf/7NfWELx+HQsHB8qI+4rkD719c7JMHR2/xfUQO9MbgRWfe8zuv7xlrBgCD7lqggBDctLBG6
9fnO9rWqApj0d006gobbtt43pM6RPldfO2M1v8eGfZQewVjZprTD6h2n2wFq5siLO0XZVpCuHOxS
+SIay3g7uwymcfNTGTziSwQgzPs2I0mdZIVsTAaDECgT0SFMg4911LnM5IrhO36APTHQs/rgqGw4
2/owJE21ybHoQZHpr1ZZtZ8gpp/tnI5hx+5kbgU8kujmLjSWOtMEcFNgi3++9dz6/da7LnfxzXIc
5KBd/vOthzxebvS15943fTzukAQOgZoyp3XGjfKlSpE00duJfgIPuhS8uqUeLjhPoGozwMT+3KtS
gXHIIvFhnp5pmQ17aGFWbBwcp45eZFxZq8RO+7MHS8xjWUAnY0Ru6mmC6DNur/tNd4X+NDDeuisL
4DQSyvFEPzOzGm/aKLEPnFtYc0Fp8P7L99K3f705nCHqi7vDAQ1xHdf5+eb0Ii0FoPPqft6ku4UD
Xn7On5ChyK9wlO2uoOo/0nIY18rY0JJHRd0LcC11HQt4FVuR/4oYcLt2nUxBNQ0LU6RqmDU4TvPJ
aquzp/eIeCjeqYTlz45RwDKo6NF1zPmx9m4jI69uAbTfIGHv3OdaTb+Eti3kDtLgSHWQDEu3TQH9
R2qlAVU8bByty4+oGVxrq5iDt2dnSwSnkv3kKaj2BwqUxyGAZobdp9WyDsAijJp7eNc797/05eZt
7Vp7AeeOX7b25DBntY5/0I1kPzd1IdhJPYIe2P6yk8nj71XvZw+NPiBSWFROAgEwFLLY7RYdqIeH
zC/Ug9Wa1cYwp3xNrTS67+U8Ood4780cb+SFxdYWb9IP4vJd4+lV2Ww21FBaLPov3wju//SNcBgT
Jv534JjtgYbs2frn9GGlwspijZCSCe8dPKJgH8eGS29CXpl4hnH5ZPq19UqbMG50wyl0guFiRD62
aEYFK8gkPZOr7OwSS+axsz0sfaz8oigWjXZ7iwEChPdOmcBcJi2PNIgaqPgf6+bJQpYG27oWQNmM
tpA7r5/MI+PCPNInPqR2uVDxCLQVEkVsx0Wyf2/+rc9cwat2+1/Wnp+XfX0zIQDlcuYK34IQne/+
fDPTqGKmzFhw5w31iFRs5i9M8BdurdjwAfrOzHUnffWSM2dNe13qUVURWHo976FwC+FZpBELAe5x
V+xq5Bn0Olvp1fXDASSjc9fCyw0dqBoeHwg6mRHCaeGkllVqQt7VYtnV9NN4QcEWamCZ8daA7EyM
KAFk3Q3eqmVSFNCyCXx5dYFz+ee74nu/fcVs7jHHMy1I7jJu/3JXsKPioWqke8dgl3u2tWEGpE1S
QNi0yy1pooZukqyG4hq7k1x9kF7OYWhAcslUB/08EGMFpORJWjnwRuDgBrdZ1VViQIs7q5cEBcwd
yHPACjk8OhoxmIRbry285/detQt0msdg3djr0FARJBDFiI1wR8VW1/UCDKVotH+ro36FDjXNnXU/
qhtrga02N14qLe+98MKJ32MZhq+IFSZQ6nLLPbXEJTy2ggo2XNT6obfP6xoGudw/Ra2lvwLjZ3yd
ik1i1dNOOQCq6HqWDy7WCAQVoZqCN34I9guA8R2x6Gp/uLc0gaQAERmpW7wp6ZJu60c4KMkGYTlY
hEWhgrxzbwZ7mHsXl7aJITM/NcFRZN4nqdrmjqpyPLpWEjmMDRWpwZSgUDHz9Z+/I5bz20/Hh9+G
b8JcwHc43sJ1+4d1aPQZHnejXd5Fkamjzuo5qav4i+oBOgwGl90i8xMDngcAMPT1oi8FFDGQ3w9e
CqSVNvBNhUqG58YPP4/0q47hBWY8+ZkRg+MKLRa3TyrEpCBXS0URT+uoaKf7LvKgKhKqTawd8Yrc
yM+QiQXUVBfxhtHshKdVbnQxqyA+Wgpn2FERRKO3KakIK+R1DKjZWtj4lhMjKA6seh1PbvOBeg22
OHZGVTUThxComvaSg+o2U6+dDEIScAIzZ+o13Obym8B2PlCvi3Co122ftfMp6DwjiDnAfVup92JZ
Xnt1LT+8STvwXweQeF7s1oJTOGPZCQgF78EMy30QFeYLVEWaDdbUYEvdkgT65wVyXX0jgHfq8AZB
9S5vXt+ntcMJEWA9nKYt2jxEKL441S2fgBuFdeNYdtEDNNc58DmI1lVevR9rZARAK/CWUL+Iv2H7
pBbZVAaPaTdZq8AY5I0CNnTX5p21p5mcBhnA95l6loV3fjGAnAyfrC4YlhZM4xCcBjdZ6APVO1Uz
rmvHbpemO73VUQP1GzDKZsye5xDxFiZW9Y0IEUFRvM0+QwD+QM6QTdIcnWHyXwBidJeJN0bgT8A+
1WsqczfECNiblm3jCkT2WcT1oQ7UI8gM6Q3Dcngd8WIEzwsYXDt594A8Vwg7uzB/yLOphk1A0W2p
6Jay3dcdgONUhAmzfVvXbJO0dn5FhN1c5Ux6d1aZyxtWeltzHLw7qhrioFkFVjBtbF1n8bKGc8fc
PeiluliF2lOwFqZBUDeU7p4CRhFlyHRdM3jARncMhHBslgSk214MZV7jykFQL6/3dlCVPzorfbWT
SYDzWgdLvKbz29K06y2XtQE80AS5BrA4N0Xc5nd/mkem+yEryi0CFt267GCJp+LirtBsFMAg4ZKs
iSjKyGHaWEuFnxTq6ODAOID6uhNWKRGXyMkP4yeR56tpzMfHJAVBQ5SuiVwL3tixu+UgaOR4kGpx
Q0cWKxCLhkNfNRUycH3Xp+c6yctlbTL/Cn3SaGuLIobjTD6eUgvReUASvXvXQqLAzSPxBZyqtcxC
/iNs/WPXICNDwwEH8K88jOItAE3T5p9XQvvXpyV2DZzZDA8G1zRNrCk/L4QIQ5WNNRgdDONNhFj7
AOklogxAburWj1pzB6kwRESoroN3VNR0D1PjljC8gUq+6xXmNekU9gN9mX3N8a0EuIw/v/cAhj9E
ojqId56WWCGdlRYiq3j/6fw1iaq02sCWPsHCEca4y7Cus3kfYQN9vGz5mF7aqLFuqYEhA3L7z7fB
/HVfqm+Dw7Bv0P+5Lr1hf3geeMMAnLdg7eUN0+75mkmKnzyD8zFEvBAGsK0JepnvP3oZ2is+2OWv
iwGNKCRA/vTrjwro2SFTliz/+ZK5+cs+xzOFKQT+cgKLB//tzRNMUxNGg3FymTf0U+BVUEIP48+I
CUsdlIfaTrot/YBt/6qmZ3xlAkr1e3UI3ca5mtlt/BlWG++966TxVk5cKmg0rSnMmXl+/Gg50HLJ
5XqMaggHI+WxUqkZ3Rlh+fYJRgh81begeajQ5KtRf3rvp2CR919ex+n94T0S4uCZjtdgjhcL2/U5
Q/nnr3M/TkNcTU66GwNQvZylDVOWboLVtoeNJgJI3l0/9TDU1YSTvk1vAXqrnt57BAafkB+yhkUf
BnBttEBliIcBVk4RBKYlnjlggebRvcOy8tDrVirSIUQieHSH8BRxBq+qv8er3knBEzbNL6w//vN3
wNLRhZ//ufjxCg8qIdzyPHCyfv7ngmqRjchkhbuZw2UXyzkig9i+f7ZChcQlNFQqfUinsIYOOOq7
UYHTBoHqRepCxTFsOwjzMQ9h69CytyO0nCO8L4C6+6H83k6cMFH9l28z/ki2jgZ8+Mc4zMK/xPdt
CxEeLsSvUSwGV9/ci6N6K9uUH1rYhS+BFAKCrXfCT3HmQwIPwHPhVWBK8iFeUD0QQN4GWoxIQMcq
+uSzXMLsyHEvJnIOjxnyotRN5Y46hhHCLlTMHchS10nPIOoYY7c8NMUBGbMvAFslP7Ligk0jnkgq
tJGRCsSLlhpeIjLY3vFANpuMleWpkZ13QBK53zYVn27BzQ5XWMqtZz1P1wTxj2l6m8cyoPToIplY
FBczjPAAgYJkdwHQ/izCND9Y+HWbOjzUQoEqbM+T8VhBd+NCvaiaimNbTjuwn1+pnqqokQ5jVwYr
E9v+5XwGqqz1lLU5dItWqXBLdR9OJrxm245JffxQl3UqOzWsXDl9Cb9JGkKnckD+2lqyyj7WUR/D
qXLtgdYhYPH7VcOKGu+Egvlb7LTKfciggijBHIOLowl+ppBqBbaf5ZySwkK4PjUDyOS1Rnekci7y
cNmEZozd7biWQe3CVW1KxyUElPFEcZvs3msj7zzx4MblEUq6qpWBuagb5sArxMmQvwn50eDZj/ce
vcN+QATbw9LOU+wXMRKJOG/feLBZpjl8PRGE0yFa0Dpn6sFlme4QG0cAWjdSnZ3yNUJX0e18pswf
N9k4Tqt5jhg73mRKbrxqG9cplOL0OKsWam36preeZ8iD8mrD3/J9Us+c4hWInsWWZuVTEVxiGR6E
w5x8CTogHCmKYNxJNp+nCQN+gnXLM3WneQak9RcNhDQPVAwiwTVrB7hOfQl0KEPoaUjXOtGoUITG
rirwN6GrojrbAh0Bue4L9Y95DHGOwIxWdG/GIfhs53V8EtCGwxrTbayI8zsIPfI7e4IUFvwk/HXj
OpFaDka6gGNLdqUuwBjYoLDBjTS2rHxtJbzZ+h3UhGv5KnspN8PE4z03rOJJTgE2IJ58BQKyXrlN
bh3hOjrcGV33xSyD9BW4KGwlVGNeROinN9idugtqUO7woys94xoHeXqa6kau6ASIjB+FhjPm3XiB
VB9k7Af8KegkMnjIC9+G+uogt7Lo/W3NjeITrLeXI6uCjSVrUEt9pHGM5tgnJXIPLYKBS6wuyd5M
PQaONW4ZIo9sUQwxK5cBFrHADNWVWk037lYu3vy3VIwMH3gmGK/OU1X4DpeI0VyE37J7GGLEm8BC
II+KparYDSiNu7lvM4CfDauAfBPU9leazSs8YwuTXWeJt3Dz3jIGfpfZR2qbaxSYEBkQb/OlCqNR
B7yzwGpFX7kt8X4FERHQhmo8NBGPfbtmHRNNkKzb0nW0OeMnm6u3a+5dcQM4sZqvWX8dNtA2yNd0
VukAwT55HjLp+gT6QNeNeHM/X9c/XTMNGmrjt2sO0wqC/ci73TRq2PRG6mzbyt8XyM2Bg9YWAHYY
HbYW9HGUbQXYKnIiRew5O59ahJGDragkbN3mng1IHYkjQri2aVyInqMHonoTxOI5tSMYSVMdg7xo
dKKPc23RWWwBqF2gjHQVxXgA2Ol9Upfgc1RQecMWRN6DdynvywyOlL1/pQ4ADdhrBirVmooFS607
DKaONAQOYGLVR73aUF0tkCxu4yWsUMd93snl2zDMW0cNcDltCd1tq5P3LHSam9F0t+89snJs8c9s
8x3N1U6Nf8YdUd2yLIoj9aOhVTjAjo0N9Z7q1MD608iTl6mc2r2wS7lCZDfZ8mZwDixV2TkcKuzU
h1Wgir1Ic9hbMZUtZFSM36NpI5VX/xjl9BVv0NaTyJFcSKpAARMO4bup5nixtJrwOgTQkVGdlX22
TIFcMQYBMIs3ncZ6TRwbQvzNlN3RmYcxdw5JMrh7SANuC+FCXsiavGOTRN/t3iqRJjUgbukK5xzj
qbHhRWiCTQfL7DEt/SULgHkw6nXJIcwhgbJ4FSG7QEJbpz8RtREDbnICoEAUW/k3ow2/lnB2/eQO
LF3yfgzua+hTrmDDwED7mN7ODRZ/cfjlvHEbiiv4EKDNRVH/BJQwCM4mEAU/nQ8W3eDz5XWx8ccC
CuZQP99U0ABZBRIWOqozseEeO/MVxLxF0Fn1i1+Dah9BNW7HEMt48rl7KDM9a+WbSzHB6MgeOvNG
xSlyOTQSscggKsf7wDeLgwcz6TUNyNR2shLxGdQSCYOcvt4Dpi8eJt+9pfbJTRDTNcv+EhUIz4Pd
CL9zfabMDyH0xb0H/Oya/cCidFNaVfA5qDbzQFt0a6ud8oPJEOGCyd+n+UKAml0YCjcuxQvB2UL+
ZpnrCQFcOuRxq54mEY07C1TwTda07UtajAvqYNjg58G7LztCfKm88wXMp+hUtQPydo1dw20IDMTJ
hQLmihoMp974WDWfW2HzrYBU6TZKB+M55/jL63NC4q5cTZGQSOEC8QOP5HK+XTmM1RfAu4R3rgGH
mkCbCNOIKgHiB4Gkl2Zyw+0wFdUOLiTj05TDZ0Xf6DSDrgIEMLOzOxk+IHiJtZjwSHpEsuqxHOHg
EQNPsMvDFLZhc+Ib2W8H2gmIZ7lIXWohGGowQ+/eGGDOqZ+mlZE4d4U+CIm9XWknxpoen7HfoUF8
jdyhnh+oRRZP2xy6P0saRL06oHdHbCfPVHKH1ofrRo/HcJ5bW2xzzQMYVAsPqJhHyQ3jmobF0Qy6
8HnwctwckD3nWGRVmYA5sWxYU6ubhXJlIHW3p+AjkKQ/ZCHYhUp6RgsoikelZ4Q8HYTVEb90Spz3
L7K4jOA3CVLICdhTcWqdDrvTrhysXe+1N5ZuANcNJLIPzcZQ7LDou/upSOBhB1yWOAWO9dfHMXLh
sjMN30Lzc89DiH23XYYgmG+ny8iLmqXAM3Jb2oynS9gxbq1O2JcafJO7qWLR2c7YzVtnZSDhN7TZ
ai5biBeCoVk2cLrRk9UKPqQsucrYl3dIjSPgH/nfW1eizWpFtraaGl8zOlHN869t0ZhrINHZGnhn
G0pcbvIsQ8NdZ4afw9gGxbKHJHsQpcWJioNt7YBBwy4qD5x7NRXrfFTpcxhVyGRoUy9spNNnuCWI
bcWCt9ZEDukKik3jnlo75r3yPKpuaKgRriebgbEgy+IWwZdHOk+meHmgi8r0/KCM//miqDVD9JEu
yoDCJzYLabkNxomdCOU54z11USEBvgjwJjOLBVCXWUbgAzI0NAIE2HUnj8QE3ieaO9Gcse7kZNm0
KptwjVf6JWBJyT1wINOjDbR72oAdTCXW59iiQY2dSsK09/bE0rkki/Fkh3l/S21B499Ar0vcUMkK
2X0Jacm5BFTlczt45oXaVJh9MSMnnlXDGRzmkRvh/Xk+BavkAr+N4ETa4BBYrRbKHwEI0RcXtDk0
C0wpjtSq8JxfmBlHnoZa4f+O35QE0rYN2aPr+XKZsXPjVukeqbH8YXK9ZJsazFxRMZSsOYsq+OQx
N8a3GD6l4Qi1MWpkDU6V27V/ULWRPwxpl29UghA9tfaBnZ3qESvaPLaBToqQD9Q1U5AqR6AeG3d9
0qjtuzUcHySy75jIhwLDAeh/WfX1RdqwFpBpZq6QX68vTgmfX4By8DGJgLEY4diwmSvLyEdTWZu3
SdbxPUIPIyzh9BwMQJDMzj5VfbQfJmDUIY6o7k2/zy5lHF2YYRo5wKITXthMG3ZCutWJ6+YYjECc
BVmZ31MdjK4+O5kFIJauiv0epvH6RWikCUYTrAUrr7H6YvxgAjoVRDB3pCKNsIpNlHbsjmrMCHu9
0ZHphtqiMe1vEQaZu1OPfoDhdVsgkkRFgbAnhPu7u8kbPkMqpzlRdWMA1ogvaHegYliXHEwj0AWo
SIe+sh7sRsozncmfQK+I8fQCZQkXSgfmrOC9scIXRd72fGBrm7XdGitNuVFN7q1oYJebxl3/ff7X
1qU/rUaQzQHLwyxTYls3qUy2VjSqe+ruKCRmLTZZb5cvQo53IOfZT+E3tQRfFHz8cAlnJyh7e7Z9
m3oamW2Iw3sVfUoHbwMk33Cm0lwFww2kDYdhC0Lt23Do/NuAjo/dEkoH+6gYvLXk4DmMQMHedonI
5kNQC224EBz8NofMTFZD7m4Y1Fs/22/7TevB2M+PinjVp6F5Rj67OQMJmK3SQUZfgz2Fmd/bGe/+
sZ3G49Gc4eVP5htkubxViRTRsW3AzSd39Pciiei8F0EdgvyM7gyaIjpj+/343kpja8AyV5XPhr1A
Buumts0flBJ2RQSJtqpyt5QSxq7tPMKI4K7BLpR6BYn3OPbQKw6z3t/MHkqW+di1cXP1uV9epS2f
CAlTJKHYeEXhb1o8OpGSXYwuaJUgGefbd50taVTZKcJrS5rGUQEU0F9dSGMrHaJyBSmcYT32eTou
PF/dQvcw2RNAaq4jmJQ7NPVqNneD5zcAIsUABXSXCdw0CClHEwdkV4E4A90/+5FaYTEGg2P4Osi0
DzdDiDhdYfRQ0zStnJ2j1F+byI7d2vowQv3iNsyKL6NVpQcqUb1orbehVEcH5hrDasRL241jQ+s4
hjj1cfTq7sFJ23rdlFG96XWRG6a3d5MwXlJrzhP/pqz4gRqpqui6lW8z80ol+OVAnnfM8iM82D/O
xsxNHFbuFU7ZzZ2RnltL9VdT25/3GVLoftCwBbVRnRsasLGKewSEdH+q89NzU7XWqUuyy/tAdxzY
goq/DLSVg7Q4BoEP1iNMMb2diQYkmQp2uSWEvCjsEyC6YCKEFXo7w1DWUQW9+9sn7PA3phcA/dUg
eoRIGqIUmoUAeEBfds6JSu1gOEcYY7xSiQ6A/I/LBE7nWzvrIdTdifCuQzxVD6Zpgrgx9K87XnV1
CtVtPWMTOc6p743ozo0AkpIKHpDTk0X/pASy1iseuQISqLh9dEiq6iht2zhTaezBox1684lKldd3
pyoX01Yic3aKwwiOkvqQ/v3Jif1226TlC/WQZvnWg4qjlEuHFwlsCXkDCVqQgCZY1i58qGVf+lL6
N0w3ZLoh5wCzQhAWNP28929ANn4bAbbrj6mwQNdx5L7TEAXbnPiVQ/1ysuq7TMMUPCztu7pAGIU6
UF2vxYAMYGHnQXVu8Kvnb5R3dp1h6aZWDLC04hc69P4AGzZ46G46GCrhhR4NkdBA51G3cPAXBxsh
NepHrQAXPnRwZduRspbyXViiuOJIwlr/n7Lz2o3ciNb1ExFgDrfs3C11K480N8SMZ8xiDsX89Ptj
ydsyDGPjnBuCldiRrKq1/hAYaOyHqkGV11Ytiv8A8wn/XuAlVAaj+fx1Fmuz2NZrnRbTamfBP1u/
+k2Vc4fZzU8xjs0HwVnSIfz8V/Ku5lNDNlLVt3jQEzaT9VGfkuZDsE0qptp9G3oWPEhwsuVe67+G
l7jUXFqg2Q+diWLNgo/TNzYSCKCvZ+1ap85UnWpV/cahFf9u9YPxr7FVG7WbYBTmQVssSHKdQCQJ
Jf4zAJSdqvqqV2eV28X3vW/LQ+Bky4udR/caJh2/1hMgk6M6wRT+s8ZrcfL9tCKP+CX6tBdnrTUe
8og9RKJ+OXUqgwWzHn8eCZDwm7rrQTVYiynOwf+O8Pmk108qkIdxCxgPa9ma1dQdRr8xXvgptcOY
x+VWFXMJ0tghbBOqopwytmmsFOI2MfuNpZn7cUxTsEMMDUA4hg133kXrLONFXbhNGwKra1G4XDgo
ibVHRHjRCZ79BwTGdrUwp2uwkoOyCYtQ3Ym3A6wnUtlRZ1vfUAxD0jAr6o0R5PY3zS2J1mplA8+t
sb61tfyYHSt/iIl/vvzHIM2Y9W1Zme59ia22pqUZa6VtHIO65I7ZJupkXLbMWO7RtVxnX2hmeZjB
eBMfZ/JVRUva7KzWyVcVO/xUN0shmsd5zu2zmQfaBhmo+V1HNGkz9E5xR8hl+AYmrbTxTFC9RG1r
0M2C6T3wEe1F8Km4swZN9VKD/6uXpcEFKQ1XEA3Jhm+2dq+uUHf9Xy+riv96WXrJfKz2jTYaW/KH
xfXrkFrowdX6/VdNYTCPh2CyNm3r1HeqAXeR8gr5vb/TEfZ9LwvuZeaZV1zC3GMxN84+I/P5PrRy
m6+YpdTDxCCuO/8uRQn2Ng1Ynn+CmRgZtWn2mjfdXyONqPgcqTrkf49szML6HKnQTlhMPs5Vd0zw
qvghy8OEYNWfLU6UYVMP7quDSseuGsbkvm207NJqk7kPHLd6JtJCbssb7D/6pQ/VqKyaP3qxJN86
gvFbUGXiKmxSq4ZD/A4SbPaUykhs4iJvfiajj8oDmbMsYkbVavm+JEGDZosUN+Qih5PfVh8s+ott
M9nEojBeQu9p9r+z4ART2yd/rkYnGay3j7IwvE1UOcmD0UXm0fcz91hZBkki8PfY9I7Th+1W2Ngw
txpa9NEzIfSGE1yjxqheBigEmxqPkKMRVNWLTqoKumewbGpb1C/jPOq3DrdE7rvqRfVwJv8YL3P+
oKrcNpCb1PfFSfVf4sE5NIWRb1UrQfzuijzao3opVeWLaYvVTv+oSp2wAvhG+JioaydJq+1dPJWR
huXNuLFVAYKtv6u+U1W01yJxYHwnmoWZTlK8ELq6DnlZfbcSMNI2kj7n1vfB1i6QOqRRfZ+jGTXP
3uZPgZfHe63/VN01A2zS5LOwV0V0GbyqGz8qq2+OOOvJvarGx3Tb2WkBl6IwT5Upmp266KA554qb
8cUtOyh5ln0CQ5Y9ZZWNb48NuFt6A/5U1RAxFTbM1USTn+oOlJGYB0he5Zht3Ljtj6h4aSRI1/L/
4+DPS62v9p8XMGJcQNOuQn1lVWzoYPajZ/GaGoiR9UbthKq+NKZlW8ej9dmtLad/dOv8/J/dXBZL
J5118v2cKEtwkoi/kqwLQukZ+CV0i/1Nx3m3RA/6TdcDcXPdRoTL+hBlfTAcArgZO1V0G4c8PIGC
O1WMrNchdrs3YbX2dSrijDQmFxtcBzJxj8RhOoQuOf8/YLNvdbMkOAGw6ZIaQfDdtnCTwzpRf0Ks
ZdhPWaddoqDpL5C7/b2V1NpjOiP4JuB4f3eG/mqq8UuGDNSYtL/qEouKyetGFFrxHq6joLx69dyf
kLGej2kku1sxa6gKY0XyRoLod5EO4s9YPzqmxftoDPPVz/0JNxruPW0lmaVpYxxgBvTnTiy4tQ6l
s0vQ/nzR1wcFu/fpp+ZKtKyJieEXORwzS4+Os9bG206a1muZdP6xbghCqOIMpOyYaVn6WcTk1Dqa
gcw+i2PMXVpgfbbVq9R+zfWJbLlVlsyvFDsnnSi61Wdnj3T1scFI8bPVbePu6BER+hwrKo91Xi6w
GlzH1i7ZEzkb2D+u7wp6T4FtnDZ8thYORNLe11GhXFuDoE6OsaHNn615EGmHeDD0z9YlT6MDKXbI
GOuVW49ECJbg1merY+D07JgIjqtLiUS3DnqHjqoqMrcZh6WXyBasY8tpXA6mE2Gasr6uMZjTAfs2
qFqzPEm/7o7RXL7iPTRNISxLea8O/Lx/naXWzZPLdPfvHqqbgPIaksjLD6ooa0yGS+FgmrTaRxa2
6d8HSwfOqI5uTL6WhziKm+ybGPFTVan6qUNcpT+9BGSpKqlGV0N/si/GfbqO/+qa5sSi8pRc2Fed
OutM/cUssTT9urbEmfXiC+csk4gZT3WLUji3DVo5W3Vho+DhEyawxwtY1pevF4sq7EcarXrI2JD/
4/WhcEhEjsp0p/p+vZhnZifHl/XdV30fa8UZ7eo39cpf105K098QGDM+r+E9R54BVXS1W1EHLcFp
RQS4ZM8rq+x/q/NcOF2oyiZWGX+fOqTS0G9BcsDSiq0OwOLu81R17epcC0WHH59q+T8u1+XJwYxi
UgvrS87rddy4Z1ekyvas+UiMBObOSH3WZujgBqMRnJqYf7kquk7msW8S1b3uBPFbi4ebqjcm3zo1
rc4yFvDVuyGhgrkSuDMoZ/u1IBqg6rMimE6LmCAHqotjy0OOBFwhMRAWtAapAHWouzS4a9eDKnad
0+z1CKK4qhubhiQ1Of461E3dJjKVevep13n3WS63fWAtFyZhm9jY2uBG3rAj8MW8kpWss1VH1WIk
2DauvcU69qtenQWR8dcwVfwc28bO2a7QXP3Z5PIwz6Z2B6Qh9+3iXh1mO0Gwaj2oM1WXkDDagoNu
N/9qQGocAuI6VnVOteEw63V1/le96qGGkiaP9i3L5c9X/K8XU2ONNvhJAHGNzBH6zcdo3uurPeK8
HsB1/XWolYFiDq3k5Mb6rlXFrz6jFesbPdDGgym9NHQMJ8FQuo1PXl3kh1HE+VsSZY+KUrLIKOVv
0f2zRwAY/f/uEWlNt52XDnnYAAXRoO8IXnVxeWfq3s628Nr9qvLyFHGEr/LXiNbM+qNVNffQY4o7
Vf/Z2Zt1bzsUONo5fd89oDUPs8XGsWMidhKQ7mu9I7ZUVdjMTvfwWVmX8gCgbxVypa5aD7LNkx17
bH2rLvPZYHj4x2SoaS/6auO0ejtN2qxv8jzqN191qS8877NcKe+mrybDQE41VCNV5T/aVVlKtDD+
dbn/7Dit70C1qIO6omv4f9V9FbnrmNhVH79scITZZxDQtgEZlyms47m+n3BjJLNTNfqlgZuiW4Ki
aukjafbbuGvhVvIr71Wl27qrKchspdusRfvUGuVTk+g8S8zEO/lBRrhkbLNH039XbaoGxGl69Ig8
br7qXAcfj6SETWdkTvskwAo8VU+quzrkVsCyXfe9z9dQdbbQU0RDhDyalT8ejUIHA1MU+T3BuPxe
Evs4ClQgmqgyRv67PkfVovqA5ezAYw/oOK+9VQPcSWNfDRaSYUVunisnG+RLVGD46zRY4QV+/Fw4
yfRhFGDWW6foyEM3mNLlMQCJUs7nuYFUz8IxfkBIE4NGDQZmxtY5HAt7/gXRfgMJZYzDvB/BGlkB
mCUbQYE86V+0iCTeYLVId3hIb+t5lp60dd0Fd6naWdM8vdQSMHnioqxv+Nnp80oYnRJciRB87Ln9
8qK8RkuBiGpXXyzHJI/rzXlNduh/y+pMHWQiq6MtLcSe4vje/ftAaA3u+8RjrUh886D78kM1ftX/
q+8yNWLFtv3nNb6Giswfznjy7dS1v+rV2VfdUvvJXYJs9voO/vVKX3XqzWQL0ss+LoR/d/VLOzk0
bonQVuzIe4RhMar3Yms/+YXctekCfr94DDyInFrV+S91aT7U2C/ddBKpL7I3lnDxuvwyjEXwskS9
3BJ38fgOaLXl6O4tlv87cy0Gq5fuogHBUVdKh9bAN0b8UI0OUkFPEbcLa+67NnNqbNhibnW81zlG
q5wtGSiwDKqsTpFJH88gWlfexxS8FhE+3/k0XlUJKudzUerj7bMkbAJb/vTwWXK9Y7FU+qMqBRkR
EhfdgNLyvoE/hzY8dstNHUyAsLsysnQgCtSVjf1XQwuiEssV3991utO7MPzXFkRVwpgn1PHrCg06
Abc0FocyTzCj//vKkOODXWmBvgww4YTuVNg7tMfchw7QzYNdeelxtj2YZUMNtGQ9WERF7gus582I
3QirUup6Kz5Y7TKxPKWk+qaJbYatm0BXx97nocc0KdWmOz2Zx21BZOsnKjyN4f5sUdrb6llh3lla
7V3ngbSaamhgm+PbqX8MowOHc+l+Q8jyD7PsqnOBWQMigF+nKfDsM2lduWzS2KzOneHi3TVp0QlL
B2LOECpdp61fxAAMnBm+PRHcq18KFjiHFivsrWotIBfet2PxRjA67zb9uIR+n8inek2qojKzhI6H
i+MQB5gCwJDCVqQv9bM0ouXzkJXjP4s/tcUtEPrV4gtRIXgp61m0VOIfRdXwr7p87Vf7JRa0aoix
dDueLc6xBQ40CUHGYy7EzhN6Cys2SR8Np4UJ08jmpxzcl2DSrZesn+xj5tnRPq+H6JsGjWACSvOz
WZAcLYe5u6Z6Yd1PZDs3TTuVtykRujzEMUy0EpQXehhjdDJkhlekNKMHcz2wa2qu40pkSwn378DA
skiXI64xNKpuTNG/CV+nZ3UNdRBuAgg83kNLBZcm7AVvc6QMbWv+btU1Spsk0nGF6tNDMoAIjwZH
XFN0HK5VI9B8lZFLJILiV4NYi4XdAX2yMGH6atBcp7nXAG56TYlybim9dyuO0FoWrXdxIRZ/G/uf
7lod4QF16tfgIFmCJgTBHB8NuK4oYI0a7qiudgd52N6NcUHiZ21QdarVMdjmItZOH+CwzQYNwlAr
Fu8WdCDEfc9Ofupz/iSbRnupgXYd5WKb+7wptffS0Taqw4zD9rZvMvtOjYxKoDrKegWbkafC0Mnv
/mUF0Tk5s11m3VLXMW9EJMd9XGg4iPxdp87aVDSbNZyxn4N5gEPIzmiYJ58/JmPVwWlz8xpUL6pg
VTwgwgLQ32mqvF9eO/fZjnV3vrNh8G2/RjXr+Niqh1DOkXdQDeqtRGAfsPCJEZlfXbE9qPhaL8Xb
jOf7baiNOCShT8C5XeaD10hvp7r5ESkC1w6Yd9fW/+9RzpA0rz3mS5plDg+IEw0PsBGQ+rDwSSaT
dPdV3yclieJl8dkO0k01ZLmu3xFiPalBqp7Pi+hDN64hLs+6ke0mwj767jfd0d+VqE4aHNAd8H5r
sUS+3/DrN09q7nYIwNdZsehOEseoI8gs6+bU8q/RfKPvoIf/tOL+N5eL7z91/pQCoLdK0wgHF6ck
wtDzSxpQNXTDdCvzTN+auQEYWPr3s4GqmlKkSgfzEOuJf69Kqn6tUr2CRUSHz8SvWVYA/mxXPNez
GT1qxRMgYSgv62HBkmmbNlOyV0XgoquNcjMfmnRB2NLv76TRzTdnKRCyJOu+gVK1nFRj4k3zHhfm
cqda8budLkWJD49qbQsUvWZwXKpRVcG0AGprzzdVciJiDJG8i9jelOZ29ZvOVzuNAUDpNgeQvlHF
L7/qT6MbVZ7WPrLRuo3ytNY9f4IbbczPvo9sp6lhZMqSd3nWYPWwmZhe57WkqnTTfEMmNr9X/SV/
2QM28cw6aw8fGNHjIGwC+FwsgEyByAZIMRMbHTO5Yo/FEnDi6VPnj7Pusnq0k3vyUvqWNzQ+Imtn
srANeW4+Tu1QA640s81czPjtaQMuAf173DnBQ3Z2edg8enC783km25oX3sEmur73vcDd21X+Xqe1
Bkjf1TaC9OSRdOwJIeDkMYh4uBtwFL/7BLrtDoVmw7QtNC7s6arONAe4UVMj4Gi6/KypNhbYt9er
6HGwIf7ELE0olsgZU/KoR7gdy8je+pVJFDdbkeRHb3qcg3VFFCDtG/P6SGDM1dky22XzaiawvJHP
OHP/TyEwtj8qJPaeat2KT7FffARD/EOkcXCIEiM4ZpFGbIvtMLNkwr9oeXWSOT+4K5rBl9MpbWs+
K/o5foJNse2EM3JSDzVMxL1A9iCLQJ83xktvGd8Dw/RDHUTY1u4jop2aF7YWCSJ9Bvgzxv1mGLl7
iBKUeE512HahGaI/BIGO/Dl5wtBcBAQgEhE7QM8exNN6klsyHbtx7JmX9Ty9TMAWQ1F19z3h+JiI
/a/MKZGYbaxuF1dGs687rQhHG4CpmQ8bdCUBOiUfhtsvP7qmP+BfeJKLc7PqVr8EEmwrk9OwC5K2
DI1k/jPqf7Ql6svsfX8jhc13IT9QGTykQfltKACTmHUPFbd6MkGrhWOLubypfYvLbOO0DdNK02E/
JuwfefmO7tfe4pspA0zzJk/+1lkmbB37DTZAcwZyzO4Es5fQTgdCBpo2bsylzAFYOd/NxFwAfLOm
DJJKbOjwAZl0V5dMsHOB2VRTZ9fEBVm9xOTtnAyPgqnqD6BFf2hjWb700Z8NEroHSGivGtFR1gnL
tZ4IIBXJKjg15Uwei7fVDfMKHpNPsjSoMhFeACI5/s7TuL0as4UZWv7SD4PxannnAQTlRovEiwEv
ZFuhbLCdeAYQ8bRP2Itf7WU6V0LHiSsrrmOH55MBRWa3ZPwYJHqHQwKe9JzEp6Dpdp6JeWJUtVjk
2ONjbyQti8+uOSQuooPD0D8A/dja7TyCQrbPRuVroZ4kBUi7/tlbKhKWc7Vs+6hszyIdT20PNhep
JVKzwNe1Xj+OIxyzyi4BvoLrQraebH/iYaFSkybqetziBlwZksi9+h4wZ1xzRN+4h65P0M5M9I0L
AlIgvXBcFngMNhZAoRGVxpltub8Ze42le9SeiGGHdtPNoDj0cxoI+OFNk5i7Zm7kuc8QTr+p0wbe
Wx7+o20xdSrKyh0OUu9PVU2gC3Qko9RVDNX8eYEYj6A0MsNiWsYDZI8StrPdhli9T+hoLPIsgsTc
O71+0826OQMkX7jDEh+7FPbHWzkDMunN+TdzlQtNZgkepVjV5FkZhMx+8dk1EVco401Ue3hQ5f6v
J/ycPlKfDdzsNUlYmj9N13sWUR+a5PROMVzVnZcOf9SSn0cEy0Ntuwj41mg3k4GvylUkewhubZ4l
6AdjvOqKlzJZml3eA0Ru+9+Fh2YJQF0P2dS63i1a4t+GNjoVi689Rwj8RnNyMaz+tXS6ao9yyUdX
5trOiyQ/HsKOqP8M97orBlL4JKoNWT3LZPget3aHkmHiHjKXhEo99vtoaMsN7ze7FMV0CBK+kKJG
s8UsnOG+qfiyjFy8FCN5fbNh6xKJQ5YW+4WA8tEV8q4oKqR9sup1rPWNWL1h8KnEJgrPNDKa2b6r
oru2RlUi42bUjeGhjoz3xPQI1cj2orPf2PTLMOxgLjpnzdQEMfvMPuUCkYu2a/4URlWFeFJbevsn
Kj1pONkp1uQyxzA1fuxKyzii0NvGvbNFAbny5LOei7fG1pMwsCa2vn5xTTw33rfWiL5wDDa1DYqT
abBIyPzsvWuDJewzf9548q7u8tB3ZzcUQYnhe1H7+4p0z7UHstjGsruWTk80FzkSxNTgYXVCR5NS
9q/E9NNQDM67VcUwsgg53YQeHMcczRNfnitt/h146F85wYczFth/WuOpJPMUJoJ0MZPztJkd4HyV
GfgbwtDTkZ1XTnYNNZu8aC7p2PEM9id7j3mGGfar06eVG28Quiewq+2dPfvBNq0HvDMyyKliTC/q
MAgnvZAdveRF60IddgtgvMOzn0GwILIUFq4W9l37Z2o5b844/9GaHTmwxL4DjH2pYSF6M3FE2/Wb
LToI3yRmozuvzF+QFXeuE9N92LV5e6xjWTwUMzg8LekfRb+Edl/ku4JF3daEmIUoVorDlzGCpS3c
TW/grNyYwkIQyM+ObeHHd9jSRKj9WMllCQrnFLFSO4skM87paMHQTMrlUqXZeCwRQb4DGm4dDCHm
+yEpYhaz0FqBxzT7YcQYkVyTsavTzHsoujjZxe1900PrsYVLMhUDSLQzWBKXDT6HCeK/mxUFueky
nby5DSTeEcJ5ca0Au8BFNK9SHgfNxW+gTP3XjqT9pvWcHrX9BI3hHhiQNWPJhES+/m1p2DkZzVC9
aw050SDrplPt2M4WyqsMOx6X75MD0yeB1/IOrbgDnAz2AZwqrn+9sN6ZwHBWhKr1Prl9j4ev0PHW
dPDPIC7yHiOIEvJYH9+Jp7Nhy5rh3QiiISxASb0HDlJIzuK373HFIwIdw+YdCtmEqDYSb7FmnTEc
NK/oTwYEJLxoq4qpWMxrqcEimpL3pcvqDbwkG0x33O0be2KSte1z4rInjmJ7uHaIuF4ln/Uy+e0e
wBl7ZSagbR0UUC1zz7lnrU1EKXjQllZ76TK+stHeDC7vEomhDCnvaUQjGVGYPrbWKChqPkCjgP3G
OOi5k21sXCDje13XJMYp8oc/5KSY0QaB4189k9OZ9wN6IluQQu4GNywrHAwrvzXO6IWzyKxdRgg4
tJzhYFZZgCd5Ou6X+jpkzXzsZRpdFz6Llrp3YBZf8yQSDwRS+xBNKqasVtNvSKGj6FcuD649M2FX
7bwhkAC6DuVuElPsZPUh7TeQGbq9tZqg9mW6gRGf3dyxr07BgtMq0o54sNTL96qv8BmplkODK99u
roM3wMHbvh1TiC/c/9EC4ndufMFHccGGYDjcLaC1PXcXZUkcRjmBVtmigyM43acplCERofFljPmD
q2VXc310xzmBK7fo222PdqiGDhsTt4D4QEAALdbI2fRB4YV6UZGIZHro0sh9GuuAoLpT7GVv1eFY
EdSogtjfZhjAhZLM8k4mtbud/XY4I9Th3qfCSPnTLeAWJOEyw+aBWrKEvnlVeldaDSBd625Gmm43
OHN6gdvRHFj4O7yzG7ppzdFAMUNoMrp03KqIQ9V/2N7SY8QmnOOAFE2SpISQZ8/YdV1UHapY5Bs7
fZWu0TzE82SGRNS+8/QmwzyK+Vw64TAPdZjIWLu5teyvkztpYUm6/l6KUWzQbOaD68E5wXqjrAjz
ZF37QLQbcEMP8KdqUaAsHQy0PcNAmR7NyxBRWl83siv0xj1/ienaSbKN2CgG5zjycUwt/HuE3A9D
rOXh4Os3m4DOznLnOTQ67dwF1asQrndXdtrvduKHmhzDurfrptzJOfslLfA7LaLiOOc8VH2b3uXD
OIVaOnvhhMtAx7yPKgTTiu4WZ4y8o90c4R4kBpjSfRRhuoZ0h/C03/Zkjxc7Ar411ckm6SdnIwX/
k742i7MmBiigFoHReapO/jzgDOJXzR2aY1e9ZUtlARWxsEQ0sdwALMuKTBTupZ0CHF0mFk9GO8gD
JNtdMmlQ1hqxHAsnl0Ar65dOVo+aDuANgW158KT8MERubqzWsLnDcm6+wL4t/QRLbolPfoxr0RoT
7Yck2yEHzQo+Nuatzu6jDhJxhqOkk71avktpgZVjWbDlpoBDgc/6Zpkm3If64COPSjvsvIFYBzJN
U442tHRvpEqn6wTIEM0iuc/9+M1DrGY3BSZupiLfLVPsshke+IKGQezdONJ3wsvfMASatg0hsx2S
q/ouT0ATVlqM0IpZ35UTelgyYooqXNsKPSTh9lo6eJuuSLuNiJIDMbj8nCG96+qme2GNf4fZZYeM
efpgGYZ2qLmRwmh+yAFwjEUqHiX72dgh0Wz55E0EvJKukexY9dZkpc/Orrbi6VDUrrFNAdiEwkdO
Nr3FYnJY3shhU4CQ3Dpe9pgE4uI6frvrkMglb13o+wE63nHx9ADGLyInPMOh0gxZse8Rfl96t0LO
K8WLAT31fTTrO+n5bQhdOd9HgcOTJBLxDpWnDwPdnV3Ty/HZKAgLFbBvGtPE6isI8Cy1EP5qonTa
Yv74zE/lE2PxfxD+zPdCw+litrZeDkYmJigHWt9rcTRpEbQzowKYzyTeEuIz8Fw3GthAQO1duxlY
UuwbBwXzBiUI0OFV99TkULgsEoEBOf92AkGfT/Yc6qyk7R5rMJ4/P5FZGC8izR+1qFk2g25E90Ja
H65NHn4Z6nPaZ+JUzjyubQ04V0U2o/YuHrtMqKcXvHe3Bi50m6YxUESqIqhzETilTJ47swTkNeVo
OsZNGCGwetA19ixD47SfB2cBBWFXBdZIrvMYBdmyh6OJGUYGIbVfNHbqU5ECBAiaE5aX/XkaxXBW
Z1+H2LX7c5ECnYJTw0ztEW4H336Yy9w/8OPWZyvX67NLvGvfLdV1Ruz3jCTSck4LNm0BvKSNuprf
kQzo8+nQkGBEhuZC9MIPCfVfhRG056wp31q/IIBS2mN7XJKCLXIAq9nPZ2SJ+/k8Wj1a5p7EC9c1
iiJ0HNRZzNI+DdpqiFcfpnkpz8wiJZugKdo5ffXmJqACuiGuuD6hFonPbmFXGy2pEvZSfnRWB5av
rEOT7OoQdt9Hmt6el75FL2t0Di2Pw3OrZ2AXE5alYdNWL2nW/SG7sv/8rtSZ+pqSxUH7fI4WH+WX
Xhyi1Y1S7TPUmb8WV2s+fu9tW5cTb5qDO0Xj2Y1fITXVPOh2BlL/7C7IygZe+maVcWlspN5kp65b
SLgvW2PMHg0tSHGz54ORfHOQoUQJghW8lFG04SG1voHmNlTymmk8LpDQ3STZHBVhokfRYcmb4ygb
hBVKXBHT5DR28BI1FmvAYCfrrN4BYh7khb3llbRdjV+F5S8bdSqNpGb7G1lh0gGiRCoE+vdLVQZs
rUabeA2GVGeADuZZwDHf1B48tuanv+Q/ibv4fLMRGnKD6fjsjinjgYUNaiJO6reqzak6t+tBFdXB
RsyDv/n6U/5Xc4QR/T96j14g9/MoCC6WB6MeN5gtf7A56TfSRhVu52o2AiNldhyaIiCpQ4e4xv+7
8lPE0uewDVrwmcJrgNxxGED87edfAk8JMoCToXV3Ud4np1wrkHO/9dgE7vtkeCyj+i7jOXBGJRuH
tLr4gZxcTKBcQtPq8ZhdzJtEG55wuObvvKzVQoDRpBPidHmKmqLk2b0Ue2OMHz2yYlHxjO/6a6v7
1mFYwwS64xTnKUYmsm3Ny2xgbXOAiOA99y33cDD44CWL6iVQNEjsB8oYIuUwnrTKzbh1/PkqZgTZ
HE+TrJqIMwaINzRDfo50gS53p7Gsgox14as5oQWjOeFC1jnUJkBavmWGWRDbzygelXWdnYNq+cWP
jT8NoNWTPZZ4a5ppt01IkZljF1xHsVgHgso1rLFNyhZi67SyuukFpMaBbdRG5HUa9nlc3ZyUjDNC
Voj2lweI9suWLExALwSfrQllWzxuTH/J3kH9t5eoTO0NlsjlVmpLc5chnGEZlfZW85jde1Prn3J8
iR7xziQn7SzdH1MmDt7S4T3f2c+eJ6oDt0B5jIijv1VlhGJCqv3oI7veIE87gBgV+VXT2ffIYNjV
eSJ+xHXySiRpgwO3/THE4hFBVO93IYinMS+Ypebe8ojlSxmnTdjq2LbZ0v1JZN4nFsAzytO7/kiw
5InUIByXvoFoRbRkW8UyO5kozm+9wl6OqJguh4XUwRaUprVdtE7uWD5uq3pMD3qzxjsCIlIlkdZO
9O4VoD92hWJ4KuGTWGmVfERa7cIEJ5lgPme1Xq3klWSnW+7yJEf9o5PGezl2DerkECbJ9pOHwasl
9dMAHaCx3KK5nD2KNCsgt2YzD6ldNxf5pSnq8eKs0bsZqO9otc0xGFrtFevrnQgsQqow9rZRn++m
OI1fQQr+FBhN3dutqb1YuqNhn6GPO78vQDY6VbLP28n/aIlft4EPtl5G84XAZ7zNbeSUBjLIRxT5
tz5K7j9kMFobL/OMGzsA69TWiTxIuGfPid3BeicT/rtFPtgJ0l8thsSspw3rMajyevUesY+BNYhH
q4kIbWii/COvfyMrkJAjTepwad3gGbRxtI8TD8Jws+CxtWTLjRDDr9nsTsssuudRdv5jj7BFUoJn
xmi6PaAEzuNI5b9z3uxZ5bwzcml5+FX+bFY9VaUqq4Pq/jX6q+4/L6Ga3SVSz3nEyrRTTOQT9sdq
avx5Wo3YHauyOlPzzZDodFLlf5x+tX91V3Xq8K+6/2HsvJYkRZYw/USYocVt6szSqnumb7AWM2it
efr9cOYMbbXnrO1NGBEEVBYiiHD/hZxH2iatzQ+GWo471nYp2m95XvJRXTZVhykM4dT/tBq9yYRg
2Z8qQHaP+LH9U18PXctwIg2oWMopSMLqJkW5fGYHs0B8TOpmM/2njno1s8g+vi8mPXi1NJXXwc2M
PSCi4FXaysxmdI/N4SxtUqhw09Vo8O/XpsxOngOGse2gFufGq4ma/9omO/JmrsnvLFrHy8nXtlhp
dprWq9etjRXnHjF746kwU+0YuWVwtkqkxgulsh7V0lQf/cyL+PSN7ffa1b5kAJHfdFUZb7MfZkcb
A6KXYppZPgXTDom34s8IxMU5xgDyQmIE1jLsREz2Dpru9Ye+Toml+PmDXfTNvRmnZ5dv7B1OnkyR
5iS9whw7Jyz573IkW8+Iu3zkdeo8Qj9UjwrLLoaVwH4Y2jFmhq8+JGN7Qwwlu8O9N8RSByA3KKr5
aHiajelJhn5cMX8PHWQnudDeGwH9h7yt1T/RW8sP4WDnR3XWnkk3dywxO2Qai2TcN6gbns26INOj
Isik6RDlmHofkr5XPypnADDaJgubgkhSij8UFlSB8Udc/jKarmGlDKCxC6wv82CWhwzu3GsaIVJQ
jsUPYvnTnTTVgd49eml2lZoUEIWDUwP1+yD9pa3t9A/P6ut7qfVRMZNhGh/advLAqbXhociS4TUP
/RwabDQclWAYXqUtKpjsAo56lJqHK+ddVGV/IUPzT4d5RKqaqCQYlOUcUmT639FghS9yGq+co6uK
deFu69B32D2YSp1epa3ivb1vFf/Ra8jhT8UBvcTgWZszFRPPZDo5brCEJxi2pS2wopcsJ4MqTVbR
g7pNi58yrktTNMzTXi01/SzVeGqK14mo+HqGHAtsHaCSYF4F5Aoc9DkuY+cSN4yvSLb8B3S7dmlm
5uea/3Vr/9yPEH8OHNLQT3K+rWOvRW8j2ThWNtmwR8GpeEAy0Lwa46KfU0XjTtqk6Au1eGiXIogV
4Jz6NC+aT1Bz/t2xddaS2bmUuvq8NcnWlPrFw9bmxtlfqlcz+6kjb+fWTfxQ6KSMQ8x6162tzVZa
QAS1d5MeChmmtVseVOlF0QHDtDqq43FpYoaiZu1HQCDo6DNnOElVC4sMN4QO3rVjNR+h7y8gnyVW
uHSOhjC7xGEIqHqpDmFX4hgMzgSpJtZeof1heCn4tsIkwrxUTZLqF70Bud8Onf0x5vVwCRVmbLI3
HZvk0tbldAhMuPJ9azs3v2ZSYidE51RFCxFJS+13p89ZgnnhF6lZmZa8LXkCqUWub78bpoVKUpu9
SFPRBcwmsnK+lyqIKXOPh+OfFToPB32svHcr6hUkwSLlaHme+64xNbqoOZM6qRZIvaC/xiRHOhsM
F88wGO5kpw+i4/2rzmPd74fJ4L0qy2d1OWnSMt1tPS+/l47YEjOnmzqckTAu3EnbwJfnGDaoUHms
772o7CHR8Mkb5cMm3yZXd3zCnUsap+2hi+wNW58vTtqcQqdPwX4G0TlHLeQ9GF7Kss5OnoIxdDos
upeD/UaQwCL5q3XHAlTWh5L0RKdS9WsXJHzdpzz7sLRxYp7PKIdpTMpc3HDu5gi6Mzqi6UevjCRb
PP8LctBYcIyIP3udeZZaVQ71u2NcGR2jo42XpQMq6Obougd9K0GKOvfDj2YkkpVWpKSg0egXLQ+c
fUhOYInyOfsepMsxSs3uRBhriY25TOezt6kz8r2pZ8HF0w+Ij7rP9uIHI4WeXgxTeTLy+munK1jx
uNX0xI9GhqMYiVenrF0UA1pkTPJ4H9glVEMdDUFUs4rvbd4/+36lvuNkKIibXW16/ltGXCupmKur
SsX1mTTQRUshW+Eyx7AL8yHIg3Rt0kY/uilG/xo36c/Sdo1Lg43FY2ihDzcxxb3LquwP5t7NT9cM
H/sx0/7CZuOUeI3FYumpmeYdE/KcHHbbApewkp2HuPLXYMFfh3m9C/DG+DDj5hoB5P2pZQjDKc8p
Niavul3cocybnwqNOG2uxPnRHeKSpHf0lUlfde5diAxh64Xo0yfts9kXNYEAO/pZh9/VYLbPXqMt
6PzcPUwqMcI8DguMs12CtirIWHvWX+Z4yN+HLl7YhWl4k2paoTcKaOIe5r397HcTeahuqOBqGONz
VJsLvyxuTqCC40tToRFiKfkFuydMHFK7vhD0q4/mQitnZW68MvXnz8/kIElQHABBHWOFRD9JrXQX
621E8MbemfoLroOvwcwIZDDUngJfL3D7zkF9KVr5oTstmrVZ/mKxWvvoZ1d7aRv9JPuQPvXuOjy0
d6P9q2Nw/jBDx3vLSuT5scj46C1jwkUbE+Zl34gQHLFmXE2Xmore4mvVE7lfaj3J4tccJ16poQdc
vjZecgr90vpoiwqz3Tw7y77Os9QXx68va600q5d2mK+mmqjIWuiXpErnx2wpWnW4m+NWJ1xDreya
/tS7io2WkW4/jrrmsOadsh0RHTQDpNFY9sQW35hpyu4yvbYf1UFjrz+189GMoh7B2qUuu6QggYnN
U/8olfVUWdVYJFULwqjZEF6GPiMs2YQYprlWHUIYQjlMqsXyB0gC2By9wJ7JWgAnojq2Or1nV52v
XTi9r1XZo9Vlf4us5DFL+z/MIi6uGRGvx76v/ilQwHSO+MpV+087BtUbH3R+yta3NRzN2DWjVu0A
kCMtspwlagkGjXqMYIDpB09G4o6nsIdMqaVq8MSbBEnA7ufpfvEwkjbp52IN9CRVtzKfYdwRZViO
39rnqkG+qLYVdBmDmqmcrx3CyQ9hnFLkcZsDMIZiOaQlSeSlLTIZPRECCoBz2O17ZuUfpV+Fj1Lz
vMlfoJU4ki87hzZWzspgxyyk8+5dtXP9wcb3A8RIC+iFHhWwVBbHb1IJa3JM6NXP91LVWqAckPHS
s1TLKY+v/uCBHF6ORMYze5qHaP3D0mRb0z6q0+BValY2EGId0ESRaoT3+9E2l0D0cnhoW+UNLoa9
k2qqO9ZzDQVXavL72kC/pHZWP8tvzxac12jFCn6ay+9egEWTrpVHqZaYy/No5rjdyG+zM2SQYoSg
lpqcLfL757QkxEtimdSapeXqXqma+maTLCCQPFWM1WbRXFSbzFCA+eeHMxbTLg4C5zsA4ruaLTzp
eJ8aa/6buMWXiUjon2UHXYSkfPiGzzefeqaGOzw6y0cQHOmlLGz/1hpzeOf7SnQhD5lfCkQ8n/Qs
/pIiz/arnZxXc8Kv3XHLX3lW2FguJ+NNKzE1dmPQN8R+ol9XEvENEXwWBlrgxo/pmMcgcYLgjhTp
OR7nd3vOjR1ynMA3ytR+aOeumHdZpfF486b2afYkhWLb6RPRUCSy/e8OCo/7PoGB7g4V+bSg6gFc
AT2HQ6eisdnBYvHa8Q6w/Hytm+oHtpnK1dKy6d3qKh678VnDD/4Lvms/89ndk6BHubv0T6Ed/lV1
WfIUxRG6tamjnKDpq19KK9aYtLYnzdXtj9A+kxJLvxrzPJwMJYqPrpLeBYr3k+m6ejPr6C8zKn50
Y2iS3qmciwZilCybi3EWQmNjHacoMEF+8EIj+TaQJEonywWKVJGsdHixk2r0DnpIeqkCCPBaFGci
8jEpP0zP2zzG/AV1YrIE2tdqDryL5ZH5BPieHqsQeUzTAaw0gIVvmt6/t765sL4fh1x7NdTmBhG9
2pGFCk5qQUTMQu6SwMtIvFdlbl47xtM4ftNxPDFeitZ2L1PWIX84AlCu98QZlYumkFeD01Sd4M7r
yIP4xu0nUA/1MSUCdkBfyT7kdr74yM5XPo9IbNrBn1Xm1m+zzkebJv3JIXEPuNsJiZhSKOYY3o9e
/HPKMV0cB7RzsVr8e4YGU7a6hxtg0OytPmxfSN5qZ6uywltg5UTlo9I9BLlqfAH5+WOw4vJvExVM
ckF/RV1XQf4OCdYXJeIQQ9vtVETqrjj3Da9qoUXPFSgVqUlRWa12gjhPcGzpIYVf6iBdRu/Oh6zy
ioyKBuwvvoCNOMZ4MTz1mqm+TaRWj55OrluqFkKKj1mMFvyyswdd+DYYkLFHu7+XJgP2wdmJ7OrQ
uIn25vVGC8oTANFSkybNsBB8a9PkJgcsX5+rwZeZuUt0KTR/Ufssu7fJB9JqRuWL1PCkCo6p62Oh
s+wcWdmQr25vUvN0rXuLlBSEgIMkvbTpeIRcey+3YdFwgBRMSk68GtiLLgcErjIdkypRQSPQg1l1
/NzpZB+WncpSjAOBPwXSwFV6EOoebn6BCtR2ysBNb4ivJutvzqKh2Efe9DbFhDsmS9PfGh9rtLwO
b2kW8qUr2vhvu7XRlWbu9OqE9ms6/CrxxH0nprmfDGvEmiQ33sux/BkmCE3IPkK06h5xSu8CYtR8
tzX8DJXeG47SNzf04FZhU7OXvYNKpgf7devsm89870vAMPWU3byQGQRUtOhVCsRRimOV+MUx+bdN
n6JsF1Qe4t22Hr1OwQjKy/fQ/jbPaRgZb27RGW/JrDDog2m5SjVWvO6qzcBDpIs22MYbH7DJyaK1
f96QRh5Rab3Yy+FVUJ+Au/sIosNtq5TOeZUiiRtGu2YYr04QO68t2uiPY6xAM9cBoBVmADsaR5qz
dCYiGL6gJceaxm/zPajf5sgFGo8Am/85X939XWSKf4TZDzAK25RXuHQ6FndNt1alrTXrQ63xPZMa
JqbFea4A2K1V3eeoOTv7ADeepGk0ZtJ5Xaxi61EFb9I2zf5Ny3kxpFa3Sn9prbqgB39Uit6enkrA
IQ9rEyxIHK0Gb2c4efTsuLzmLdpZ9qSbO3K7ZIqNIXiVwlPDs1oY86PURt9tHqPaPRd6GiX7uVmi
wHXl7GRvEfGVTy2d0FmTxKetzfCSvzxV5aPXl82LFsEq+8vBW3Rs1FcpeI5Q8OjJVm9tvjl81JE6
3qPoo772gR/f15r9x9YhYZ2C8kbTnLc2F7uydlxP2vQDghXICO2t0Z7u9Sh+bkcve+QbmD2SQr/1
kCBuUsMo01Z3suml4avWmu31tzY5zGqKH3XrBwetrDJAPrnzIoVbEyV0IATAUKetVBVAuuRi6uGQ
wFF9q2O/fPOTkvCaF0dnacuinFhlDMQ8zItyP1W+uuPZ96/S2TTwaC1QKTZM4D+lih1WyjB7DLqo
fqvn8rUlUPiA3mv9ViSI3Jqh4u9V6KB4PQx3Tmf2XAB2hsCnDiRSQUppdv2mTnX81MTuVXZKEz5j
GsH7xrtq01A+TuZ4Z9dhz/0cjI/GHMqbN9YdqKApyB7qoDzm5VFRh/LQNE590KxgBnjkNydTMZyH
PoGiEfd+stiPHfFx+9oYfgEfvr/3y/7B6gMU20NyUvASfvhdfLJCBA8Si5VOwQzAK7XqMkb2r9nN
QbDVV7UPYE4oIZhutdcPLXOQfcPsI/fwF9Kz3QxKeD9GCkRSn6+5ZPvAx8CuN8Ggq8pwAzHxodVO
dA74IBDgVoGkA1Lue/1OndGaazXFILkAO8lVzumof2HdxWADeuFQGupj1qVXzKiV+6orocf2g3vN
eghwhvERN0PM8s9lnQzaM+tD923OLO02kdEm3tESTDSKXZZPLZypnTripIs6MenbCTcAr+yTXTvz
jWQx/KD2L1rYeM+LCN8EicGeKhPeY2Dcm02snhSMUXZF9GWe53cyQoeo1cpTYbfuXZ/hBkMggM2t
mAYU4G2jukO07CsIixEXurY/lU6Ij6uu+499/ovThDfkVowdus/D3jENMreFot1nzFUza1RfjJQz
D1U231kIzgYhIJFMwXIx0eHkTcml0Yb6Vnd+fcQ+cjg0jhPcp249H9RW/xqM+AeAmOqOwQxFQ53L
Fwv4x0ulmx9KHFWXDLXGe2QSwZXwTTmmjdPel0VBlEQf4G/N/j6opv4eIMGlqxFkbOtkn9fl2ctG
75obU3VImTewtDLDnYGb1r7uu4tVLYjAoNOO5mAnJwDCP5Bq+r6YiV5MsuR7rla/Bw7X7VFnI4LH
c2M3CnC9pG3vNEp0EoBroSXBir0z+NobNmwb9UeV6BO8OrO+GwAaXJUl4GE0LzKj1pZpNVMUHqOO
PEgaIsySJ0hGREOrfujZ995WHtMUni/iKPs0fgG9/PfsGtWN/JvKlzCp0VxTb1NRaa8mDA+Tx550
r10PCfgbp9obeRjdd3kV3IKRGUam8f5OIb48aVcitzcsT2+ZEbJyejQpnOgDo14mmAkxVLuq63No
Tz9cU3XvRzdp94QC25BQ6Ap2wFuN3JLtXIM+xBEigEyj5ZiWFfUSKfkKESDfD3H0q8lKXLIj88K3
vE9ArCBvVZ+4oH/XKRYxI2F4sg+YcrSV9UxgRN/FoMsOfty8eW4Dx8xtcH9TjeIa1oyDsWLu56Fv
9mVHTKDOn9E0Ve/7KNLu26VwTAwrHUiYab4L9cA/mh1IvVDTWaEoTsfYazXHIEncPaCsU1QEvxQy
DygxRCgKEcr42VtD+aVF1pyP9qXLsbFzXDhNekAORB2hp3pMjx+CBiDP/MKKpN2T96xK8xFb82yH
G8BHGqshf96xFgj1YYJc/DR6BNhrvZvICgevCKvw+WwrEEq+2oHDN+P7EeTlDtssZhUsCrtEhcNj
tgSv5zQ42d6iPlv1vwLXzxAoM4A3unoKiMHMAR7653DGqlGHML/rNKhM7V8DpMEI2O+x8YDz1bZD
1NnZmXmr7hGaLo5q0YFQ7hQMWDRVQT4SvZgg8EkslO7bVE2vY2g394Qas/3cTYiiZe0T7OVXIs3N
zkJP/upNOihQ3beuju3eFL/3bkriuzdrwelUcfe9cb37MmKYNRuFYSytqsuMwhIWqt8GgKjnquu+
4X1gwAm2g6NSJtPDgFfRvUPwuFgIxEGqv6WOewf+YWKWPfpcweHbyKqd6EYAfCmOj7rR+bumgESR
xRWBijYwybqV1qVyq2JnJXZ7BrpeAIrzLEA3fAxOkJlvTk5SSi/Q3EI69q20OpcoT6Edkjg+l1Nr
nvu68v5IvXe4TJ3a+j9nuz7Aeedb6i0QGeVnZPT73MqCmz4G+CNWanNgpe5deoBnZwscKLgTUlKK
z+Ktg3DvWAVBD9U8MGd88EZreE4HNIocaojJJMfWDN7zTLHvtqIaCmet2sz8r3YNRQybr0fLZ+7o
DRY4RjcD6Fl53skPfG8feqivaQx9e5bMO10NeBV907ib65i0KbOPX2muH/MgmW7qjHwTQlEvWhz8
ZS0OUVB17tEtloeR1Rkf4qVYxHPMfNTuVbNuX4a+nR7beBm5qXll0L7UEVPdqk7PZeCo4T51uI1g
wq5Ky/qj61NmHlb0JUl1dA7N4tkyRvs05hHr76Xw3YfZ6+ChtVp8bLqX1GmSW8jy4Jb6TnQwCggA
sLGjO8s2X/TAgL3hjTxR2D0OIK6I78XHQalfZgwqCeyxOOsWgTMtuwgGzF4y0lCFgSWa1uJ1BQLz
30LpyBf1aJsWHnYZRoikll+C1BgzryXMgl+Dg+z5kghQZv2o+9i6YrgFRwIzUA+OddCDxpqCYWLF
6XMsoZF7BKWvPKjFXWNOz2o4j1A7fPswokqzn5YqMgXTvje5WWbqAjRzwhReSYf05KyBLvLM4g5E
xmWYYKQAV3rszO5FafF/ys04OeiYaM57wcyFC4HfAn92dIYph1Mwu49jqmlMBbvsySM1d4ub6ssM
3OgDrw3QhsX3cIjSDzXHJcZrf7mFz8MtUQJnCRXUs85KJ+WBcjxXe5Bi4hMGwMpTDr70RgMce7VS
SgWwpw9SYKpz8yanwbXyPaqD/JrFJUP22DkHDLuBh5BSAARXzPsCxbTIKWzeC3tvMuQ9DBqU3hqg
AP5rwylp+HtIjvgPMQHWSzKHX0Kk4BAfPU1Yyx0cZ4TgvuCNAGgfEo27i/5vquzTvv6bdU171w7Z
uR5rPpOgAhMHS2s1gSTUwuOs66sT/lnkpfEVCXkUOcdXPQmsSzoorzNBgIXeqp4rczEeiL+pnXGJ
vTEkW3/w4tm7hpH1GJNK26c6skqtmiP8Z4AYt+9cU5/utTR+H1VWqWEVIKMYQhleTJoqH12bpOHv
AQX6sipABFndnWwS3mC5SnsVjkinv7vB0d6A7bpIYysTCwGTcVpbcPV52jeHIrW9Z1gAzpM6vc8g
+J4NwAh2HjSnKk6+lkwMkK+MgFaWJFOlOqd6xpyvzABoKso56dyQ+ZORAn+xDnnQGfuqLPoL7Iji
vTPr5jLCFtlLVU+cBrxxbeEXqjQPTJf5f9rOPuhl8GuylelcxOl8h/DHcz8D9jZdO3kKkHJ5Chqt
JjOMFKbTO+nRqu3qXEIDNwLYGUqCxFzGz1uYGu6AVLATkmQsgp0zj9mRVfSTQZyDUfyQZU9dCFjs
e26/Y1rWXrMFM1MuuLoQhMXVdJ6iBTdaG5N6BRgRLkhSKSY9+qIohn+M/22SdumeLa9dfSsDrqvX
QqfbZUVKKUDPRgc5rdVVcPBPE46QFyt8jxuQAv7b2ATpKYDOa7cG3KJhfEOoHHVDPO9WXQ3BCAlu
KDNZMLixg5L3IrghOzo/hSQ5/pjcJriBy7LmI5NVfolsyhttVXDJLrKZzESQYGHx7w11AdrXbXUU
hErlPC2QQuay2a3ogVsHDV4P/i5RtCWOQGsAFutIVuVPR8kPiRrgkPvL7AdQzMuFa5YzytaGT7S1
RJ2PAlWUxnHOpuwiPSOn5cogixj8c3y7nER6aaE67WwnSw/yKxO0pknAIny2uPqdg0Y9i8KI4+0h
uQ9XMJw/u+X+jWbkXHLUqCUHLEUi1182Y5bIpLQwvpNqllXnsFR0/GeW35SD+wzwzrjIn5SfgfNy
GFUD4iR9dfTK8pccl44BHPPlNq53WBoFL5X7ZF2shTS6tY2l3p2RWsGTCdDHiv2VpwHaLRnqcUrH
o6rX3wUPLMUAjLqr4dcRT0VyJKsGGzOiykkZ493mKEnvFecVqsG3Hubi0WtC7qiNhOipTZo3ufd2
4j4NxH1Oc20wrFtDhN4eU3fSW8UtdVj+tSGabdtNAzusA6FugoPcLrkbslXi8ZnsZFOeAivUffLK
3c4r+vyGr6MH+kw2lwIiAs+Gcq7wemdsGZIZIAIwZ6yGMQL9bVOOdnCkAInsGvlt3ZzTHjSUHV3k
741NQ4y6OcRt8nUe9ZtcufUqQS3dFVY6HeRay1VJ2oL1f6shvrJgAOSeyBGyJW3r4yB1KYwUx5Cm
C4FoIvo4dK9y49dHUy7N9jTInprI564Cw36QSyE/Uu9rrk8bFPqeCDqzXKv60S62IchdrtfXzJ1+
BnhlnDJmAzx1b1qVtzBtw1M+Q3Ru9elVX4YO+Wxnse2c52AGCYwd306FzokSboOekJXkxf/1h3/7
DbKJ7RVkdz3U157r3UNNBofS3tAPMgTI971DbvxiA8gaX1O4vOvFXeEUv701v4EqPl9BgzReEcGa
nJuTEebafIzd8JvSZepxu8IMgjfdcaF0b4OL2j9nmFie5Lf0fvWU2rN6QqOxn/dNFt63g64A81jG
oeW1liNl63+2eV05IxwQJgd5Evo4PTGFYemyPAj6iLSTCcd6e3yWDnY108HU9wMSbBd5gsfOGi5T
brEsqY65M2B85C7gyv/5d+0ivfohWGEvN4ArLICU7dmb4wdXXwCMRmHXi7wNw9syLMuTJNWtrSD6
s4xIlj47R9+pBjAr6bMTKIyR0l+K7W397RFdN2X/XHnDxWvMvTwJ6yHYCpyVL21DgkDGQhbszRmF
7uv2hm/PsrRJNVieQrXvTw0gvXPoRCfZZ8rDLj224z8/glKXuyZb6zFSXzc/7Zfqp7b1sS0r2/5n
6MFWjgR/al4DuHK7FHhMkQJy620QzsuHQ/cgmgY6C9VJP+FDQZ6eeYHc8cHWMQZ1nvK5fXGYG7A+
vNeJWMxqgcd28pIDShnq7s5asKrzWL7kg9udTHNmKtHo6kENCmI3PQIzOxK8J+EdTPliF2nOQ30I
ovLJwbx4u/HyV6W6vk5bXRq3x+TTIcWQtpce+0F5GKWol+FatvQE+pIZw3mSqy8nKcAzTmBWeOx6
H1r9Xt4SWO20yuZvrYNr/JFbiCjJumXCNfgIqe5PW7gUIResi5X0Shwcaki84BvGRP+IeuDuyJgc
5RpLIbc9XqYnCOWyRp7SH/mk37zYyE7qPN4lZolAmdddZJDRGLVbOLsl6rmHsAjWL4DR/oKUn13l
hHLnZYuRvl3YMHY0/JoH7xmzOHfFLPuJ/ebjeXbK5YnYBgNVU50rx22/T29H7dBPEO+3q1hmDiNp
snxmMjezDr4FXUhIJfAC/gCXbDAT95AflS7k1qCcGOiijJp1XHXMZLIFXrc6T65znQDmkM89Q49E
oziy9xmOYevsal1FRVpQkHPTtXUQhkv9WBuJcZLzy+/y7Wi8tvrTbOTtSTWNF7mr262VrbzrfsbG
FO3GokDpHwr5Pwu0beBQ5Nsv9XVix/K0xJGG5QMY/6OW2Tns/DYfHhBkNy9A06qbsHaGqKtuPAt/
l2GWrfdX7sQ2xmw3hg/0Xyn0THPy6oMFQRpZDMfA4aTgJXAZwQ8oBB5LLpncGXmsA5XYowU82C/w
Dfl3MJcO24i+3cn1gV7G++0ibHtlS7r8v0/FXG2EvfSwDfXyY6S6zsW3umytjXOE7QcTWoQZZKKr
dPZFxWNRusifXadcsonDJq/aukle+x9Y/fqhlN/52yxjPbbM3T2wgHsSgthj8KGX+SvJEULX8prM
BXIw+2Ayv6G1Qjw57JNL0YShepTu66a/fEEjwCBdkK7zOHlSZUa3FVvbNGekHDSUIjVgYsskTP6d
rVhRklL/bS67/vpyHmHiPIwFum492w3w9JNNlmreo9dbkIT64coPMeub7urqVaZlMqmTLSnWUy/T
QqmSCELzOoAAsnWWLltVtrZiu41b2/Y3Ph0b5R8dQh2MYYyZMnB2AAHyi9TlzeOKJyzjl/3rj59L
rdhFyqD+No2UW7g+efP3AKL9VR7XCCVdQNPLPQi7DskNeVL++6YcvQ5VgHKai1umh89UkACmyLaE
+8QJEYKH7N12bGtA2SHF1k+qg/9z0Or8uv765UleyR7bO7POZ9aHWVo9Pe/In/z73snW2ks2P9fl
oPWsv/X6/Ac+H6VoJDZa+12bkZqVcWWbPcix/61t6yJ713m2bG6F3I+tKlty3P8862/LGektHT/9
qf/W9umsn/5SsAz4GM3VXQijb3nF8XAmV1HN61pVXngpCKVAzoRGxOJ9CbNtxdY2Z3iCQr+jT9Ua
bK6dZLiVk29df9sjm74ZgBAiBb8+0fKyyHuyvSzbS/U/27bD5L2Tfv+t7f/3VP6cL+T+IgbtNx5c
HNqY1i5zYflwbcW6kt3qv8Uq/lv3T23remI57foX5Dyf+qx/YUi8e00Z/lY7L9zL0CBrUNnavtEy
hmxV2domZFvnT22fqtLP7xEM6H9qNZIISWFD5OPlJPfO9FYe4XVTWqU+E8pmWZ1V2Un3irdteAdM
BW18qyvzQiOXuoz8zIUCIkpWZrlr6MgPrHbey/BA9B9J1gZl4H/oauugYavEEGR0KcoZEibib4f/
Ntxuj4Iji/6tz/YYbG2fHhepyt4xaFJCFi5Mr0GdzUPn6Om8l/VvAsCAcFEyvgftEJ3WN14uylas
w+pWl8v1P6uyY3t1pRoQSPln+Jb6pzNI25wlYCe0hNdoG+zXifW6X+7PdmSDVwmLt+xqERgxlgjJ
byvHrZscK4VMDLaqbH3qJ4Po1vbbPy57Ph0yeJVynI0HUIHPNVQKXAOkB5FyQwPJsXy4Shzx2jcZ
uvwsybKLXJky6fPsMqvOrskc6yIv+3ZH13f/t2Dmb1OFratsye2Nip6I3tppDXLlDqInRhwhk6Kj
lT3MXkk6BjUXbXqUV3SNU8oTMM563PwhL/I/Ua1aDY5YZ5M6aUgO5nl2TZAIhiUOaU2KuiFbudvq
vhUo6J+F1q5cdIed2cKAjAF5i3xYuhacTd2/E862RQIgUtGukasq96XOoDLpVfFexvBMhE+uLzd4
bhHdadd45qfLLxf1t1u0Ll3Xqy5rFtlcX/OI5OTsmdNRrrL82a2QH7BV5cJ+altXdbLnM5lz6ym7
t39JD0N9b2Ott8PGEKu4IPe/dEU8ng2EAI86jFmqUM8QIC2u+Eyy19LJnRkOMj3LXs8D5qknCd5N
dfAWadlZW86hJnX2UAZ1u5Nec5eNF2UuzYPaZ4D0hqHYNRGvuhRe5pp72wPgqYEpuk8T96RGoZUf
kQzCcJmV/ZGoJKjhybk2etA8wcki14xoLMTzzMG9KFbvU398XxDtrwEysK/wb+oDqnEjqhxUpS1D
8ChLSE/UIyoQsV2lr7HnoCxodg9TjBaCA2zhpJPbP3uWPz+nVfMTvuOlN7Xyy5ibuGql/re8ZEpe
4wN/8wMVpHjWvPfebH33iNaT2fUDEg5aizrOMOyCpq6/1jOYXpbk5YeupvYeRR3gVRGyXWqx2AKY
hJLn3KrQb1LVQ4VEMMpQJThujBirx3HZQygJM4EBR4Ew0c5NYZeP85RUj7IlRVYUDrpneY6wMEF4
q4iDQ1khP+RPw58mybNzqy5SfplaGdiRoMRxWALAO9dn5RYXMarXKoRPw8dIVEXB8NBmBZggrx1Y
DzeFewOpQXrNI9jeovo19VP0PCwFRJfo2VeTb8hqKldpKjNMutFdRJWrQPjMsMjWOMFzgxr2s0om
9DlVNG0/jWPACoIdse0BrUptrmWOpSgesrtpGLpHLem8p3kp6gzYns2zBbuaHtuOUM/SvVY6uKIN
ZGfMCbO5cdTRhfH/mpJoflxroDlQ/nV45rbjq8jynlCZifZV2O7QPTWOjmaZh2lqcjTeANMXhmbe
bAeoM7BW7aDbetLusIJHBgMH8NILy/sKqt19sxT/h7HzWo5U6dLoExGBN7dVlDdSyUs3RLe6G+8h
MU8/i9T5Rz0nZiLmhoAkoUqIgsy997e+703uz11aEkMdQBvZaNMq/VjMZmasNdPQjnJRTuF/GktR
K+vJQ+XuRRnBZqAGTyKgYNS1R/GeDsWbQSqdunDk/vy2TPTMVCZSrVDWUGLE/Jt052tUpPr71KZU
KwDEeQrHnLJrOFh3s0Yu2ZpS61S7hTjqIun2WZaUV/4FGpL/Tn1oR4WbK8/Mi2qIpwZq0MWN07vB
rlukr0rzkAgSRw6wx43clDtIhT6DXy82zbgSGHespqV7omWY8iXUci3HkcGmyVGQ3fLM8P862Co+
nGw2T/JUTWtqV8eL9ojDcOrMwaJteeHU/vc36ML0TxTN6dd5G2Pu7tq+2xQqWJt1gMWyCPNHjApn
gvZly1zZNk8ILdoHtOfiSuj4ILcw2u0eMK1DDJWPwJqWHrLNMap/H5S6T6oLjwvXQAq1kf0QsVhW
FRR0Z/hp4twMhJWrDNqJ3OFAsjiAwUypZuNS6KbS7YBtamu5KS9PnqnLq8qhJmy5PvY4UuhSLwO9
ZGePf77+nCwtgp1dNmjOlusHdZqKvHzy8KfnnhkHE3KKXJWLOpxRuH9vy7tt7EBI/tUod8s9PeIO
f7ijcIYKvHBYUdeFpUJV81DSm7emCaO9sIcQxntUf1TVVu5PhqjZZjrUpnpWHALWiotbOPHAQxvG
4blfFkMK98Q1gt1fO4TIsJN5CQM72SBhSE7VmONhuCzkmmwzmWVj2WBDVEu0uMVv8P/oKA/56v19
dD9iDvj/OSRzB+orVG3379N0fQnk9jZeK5Vo4Ppf3072lh8ylZXenrNu0VGQdjStDgUsRMpLvCwK
ABMXuTkFAcTCOBgQr6sJwfVld6VCLl99d5JrOOidePH15JE5OHGJqkRV7eGJMSnK0XmxKMWHLCX3
/utQuSk/uIM6uncAgX8dKj/tryNy3dz0FQUa/96xfKupShA73ubSfsuwJ6VyaXazUzfV2ckdYwpO
NMibfU6eUSVbsUnLSHtUq2g4u3rzs4g09XGwS/VRj5przwP2Sm4apQvQQd5+woD/5TSdfrIpLXlx
c05FMqe6ZNAMXuJaeUWPHN7JnWYVXoIyse/lPiqFNxmCuodi6Tk2L+mgmU9aEJfPWnqQXXjn5I9q
2yK/vEZNNp1FqGWXcVkA99OHlZk2rNrtvOKZTTXesin7IDQlkRO4v9V0wL3UJXaJcil7yb0GjrZm
dGu5aYh22Bu4pvqVaUHEX9lWLx6wsQJdZI36JkZQ+dIKbBFU9Hq7RV/5QilY5dt5YO5HLDPvK3t8
ooSmf7eqH7Pbuq+W4nbHvIpBJ9l6/97OFFKojlXcA9GBpRuJP6Fjd++UbOn+nOAibrfBk0bxGQzb
bqDek7Uk6jYz1rDohf/ThCzyn53/atMth6rYfD5Xg9ds8GurIMw55VOuWPaxzfoJ5rYon3QU0w9Y
v6/kToUyticqMF5R8qoX2WQHLfkFd6h2cnOEJnHQvCldy80mcc37mSyd3JJn7Af1osJ601FEn8Jp
pi6htCLj1MCKQRbdBFDY7OJC0D3pfWrxwHqClt3UweAc5R7RBd7G1AaL+w63kzngyQMwJn4Rai3W
aHzio9x0YtWmTCEWJ7lpY0SED6QenOXmrEw/XN75V7k1ifye53VxbyTU9wRjuI/iQblleade4gAZ
cRRgVzUU9T2FPhuwE+JWed1zmnTqiWKF4abrHT+VBKp8nbpn2UG2w0XcVkqTX2WTXJhQjmIbAUPT
6xiulrjH5nZ4k90T5Gj3hXlr23Lr9m6NYWGzAWNenezJKU9xj1hugQVXJ0Vl0fa1C2ZWnfzEE0DH
7bi9izQHK/DJeoIQlr2rVu1t4GZWe7mJRoeSer18qcwRJKUhqCVYumliClYw/aiqKUbcldWOQvE6
e6eKOt8hx3e2OrmPd9syToWrWI9mlDuXKrUosFi6dZP6e6Ja8sCrTbswrNNwI2LNXRazlgVrIngt
9bv/afvuItcspftdC13b/W/H6x0FML2d3DXj3F5HpaZcunRB31HVZfIm+l2owbM5DvZL64zwgQq9
POeRYUM2rjMq4ob5VdTuTXYdjezcxIb31rSF6rtNYl2yysOApWmgpcCFfUaO9KkAv9ok5dqlbOis
Vvyo3DH50WsUiFmG2955Zh8eFdtJd3EWqY9QVZqVPL0zv6mV13725I0oIzITOIyTsSdmW0Hdrayb
Z8Mc5+fuALbUilWaNyVkXBhV54pn6tmuIl8EenJsgJP/s+Orj9xdfbeiI6H4GYy/r86hmvhyf0Td
41meLXFcGu0aOWHtmIevTblb97R03PLTjr96hpp+s8zU2qn2gHb7+xSWY55sysuPTmQpm0wrdWyp
BmdvUe97wOumPWuG6WztNJ/uJ3xcfNGp7TO/RpXSH9f5YOx8g82j/Gm9J3dIGZKOpbW9PdpdaX6i
SQQWafKc5+7jR5unDiKVcN40dd1cE71r9qZRD8fY7SzcfYMKW4LegY9FsSoPPpSZegUWKxDBexKO
z2lsKr8VKi2/PigvNFBxpfVryoYfkaI4b5rd5tCOtfkxsmGDM0QJ75BQu7t8gYqrSpCdRJZYO8IB
2Z2LFIga59YifsaDzA7m6J0H8AfiQ+WXHuKDTHUSI2wG4Wnomr9zyMh6L55CrDna7kH01CzDKW6f
vI45YS9q7Y66jZ7yHByW0F05PsG1INjruoEH1egsSAM1wy1O6/OTXHOchhQgCIRLn4J1wb/mQXMG
76nIvDdtSpSLKTyPawC+t4my5ig3ewPyXOEk/UFPBGAqjXHZoa8odStb13sOEaSv6iFSL6Kugue4
md91K9SvcmteKsAd3bqTXT3NOcWaFdzLrUiEuy6rsgez1IPnYCaXWFrtY2U4znOwG4PceU94Ve66
Ue12TjeEH6W+a4bG/qioyMIyp272QziUb9jcrYUVuw/MI8+YPJTXJlCA54eIN3oRaauvtmVHXJJx
xll3UbKMO2BHEz8iwGtGbPyWdocWMLXICfvn7w6t0Rh+bffWdsBS8NovC26MyW/xRvblptxBwra8
tjNuW1hWnyh24pPDvqa6AcPRFbG78mosCxsU78lVjEvh1PMDUYC3voqnjyleCj069BxwoEDuZfpb
Mg/Tx9jE1npc2uOl/X/2d0EuffcP3IDzUJ62bkMX4Nt/zv/d/n+d/3/2l5+r1wPKbc/cmIWVrAcm
7LdqmJqb7pj6zl7awGU0N7mjYPL71Sa7AIpsb9XS9q9jeXOCs1K8XaLzTpQLa1FbenWrbrkz8n/a
VOyjvcLcfneTO8fE81ZNg94grO6UvLMQTKL5GrVmCDcOv3VfwLHx81Er7+RiNPl/leJFX2ltvdGj
VD2HNUI8HlJyA0K7eu6Whdy0DQXR/dd2XvuC6Rqsx//sle3fm/II2Qbb7lTEFLR9N32d6Xs746E3
j+5dxeX6IbD/gEjmvafombipquLgBWhJ9dF5mGzh/TAA0BEt9IY7y3UxHE3hrZSZGpN9RU2M8PjQ
VsrW0L35FSLDsOs5qwSeviDLOsjPiHLK+UTdWRecsL1r0GskupZzY15xp3PVnqkbsXAdMIyt3nbj
UW8imN2L4Y501Pky17GiEnEuky+5Qy4ErO6NS5EVSnThHMzMrIDrdMEtd1LlBiC69/W9h41YOs8w
XQzYMUDIHXPFEARdTDI2O6XOxY7JH1h8409tdh8gRobXOMEJPu07cRe3QturSZcfgjEzr1Go44mh
VPNLFmV/KDrM/3BwhB38UTFN6FhY/97wk9kZYx9e67Jtb+WyMFSGh1EJLnHpYOiLFKmlZMPqqquW
oYsHmaxuBq/sr7K/7IbB0wbTyAkDNOA06eLJTsk8XrIivYXAOvBVa7N7oEMYRFgYoxm9Om7xQWuu
VtinuxppzSXNEVUYozmfHZfKYtTx9snJh/hQgjI+eWZsHQh7lEdvmodjXo/jQVHj6pQbJcY+gYjP
aRuAeBoc95xWE16vDUGSuE+DbdJ1Kg4MarN1vXJE6Ap0GQCUuCc/UW2yxOlvAbQnuMHUDvLEoRqo
FuJx7rH6wdx5fIot8Mi9uRJ9RFAqLNXnlhz0OhpV42V0XVjecE9f8Z4RqzqexkuADxUI6iLz6ymK
IWHBj+PdhOAjyOafaetuAvzI3shet3Bt4kVrP8eP1JL+iW11/qmkxk8Cv8jLrZBAeejq27zj5RwM
5k4sZ3AT/DuoA6uweBiZUNkTkE5KTH6W1CXqvfnDo9aAKWA+nGCjjvcNRuoLjX8GutZcPGvqQSHz
C2BmVO3zVgMkA7xvvCbQWhiUj/vCVOKnQPGcq6OhppVG8JEpkNxZwbAX2TC9mTZzJ00Ln9ySX4o2
FSXYAHV8iykA3ITVIPbyKD1JD40xaMfC0QafWGJ5RBGUMFVdKoMtD0OOoFt9NZkTQETZRa791Wgv
e2Tjv/d8dx9zySfkA77PI9vq2kWHRgJvneMYeLWqDivHTulfegwsj2Og5uAruCQ5vG3ilgNKj2UT
op23mboSn8tlUzcnREumVR7kZpA12gp1YrLC5AGRnO0wKVgWehHh91SZU3UavbTGwYI1ufjuI9dk
G07j9G51SpSGgmqs/8dxM8CoCoH6/zi33Pzrox18BA6MhFZ/tX0fIj9/jKv5mGdv7RRFTzxzg1WZ
ONZBD9BWiMJ4VD0n2BlDpKzngn+z45XJvV2Xe7klDzIN77Hrc+9iWcoedNF89foWSWFXdK9idOqV
MTjhjy5UnhAUeb9MTdsWLo8DOODrUCv0mA5Aefs8+UMw4w46SPKzjpuE107bvS129+vU6qsLce6T
CsT9glCgvhRaHW3Bmc6r1FTry/cOuZcB1j/9TCx5ys5Zq/0LJTI4Ny9nkIfIjt+bwh6dlTM05Cz/
+0P+dWplTNEL6cFLRo0qwMzlQ75PIDezQd2T/EqOvjsozrkfQwyIsA7F8UURERIS3bk3ITneZ/by
9NVKKgzMyP1qQ+mLpVLm7h1CBRdHxbgkUUH9f20ubTh1D5d4Wcg2SjC1Db5oZEGWvd87ZD/ZVjdq
vjUHXAHkZmcbxSYGC+P3yUR4v25+xggXvFJt3rVwQv4mqunFqZi0N1MbPBZzIXxKxcRN7xNomM6Y
37kGUJUEiNtlssSwL6mqheAYU7OPbdXByjyYIMtTfHDU+Fpkar3Nmeveq7B2iRgQvc6sRiGwXubP
fLtoTczbfU1tCCjWbJofeIq+BW1mf1ZWcFQJZIaQcNA1pU3KUPq5rDobfB9BBhIa/Z9x8s5BUZSf
Rpv8UEyi1DwtKaCnasiyBG5YJqgFC6RnPufDc9AMLUxzJhBy7+hE1SnKkQLKvQUWnudAzO1K7k2y
KMfzEqac3Dt1dnZtFPMjXc5ExqO4y5r6Ue5LTJeYE6AlxuTxXdWpyjXBSYj10JrjO7kmF2oevs+6
Wh++m+QabqiRn+Dj83XU917VyZ1dQiJqJducNgI36bboToGDrr/7fX+OOuSX1iztYzDr9J0TXKlQ
Ij2OqVeRIgpInmiZdvLcXjup6KjQrMfaLptBxcgdcjG6UIPWytKnUZSp3n4fowXKZzVXkO3++zR/
dbGcBA2ZPPn32QQ2HWvhTJX/dV65O8gSPuKvnrOtKGvssEzfsD2EYMvplaFBIoiC9a8D5Y6vj5Rf
MMrVYOuZ5stXmyG/wfeHT17KLRg4vXpoo87/X/+m797/nFf7lYdwG76+w3IV5NpfX3b5cl/fSe75
+tC+yu8SwK5IxXdW56qncukmOwRmQ5hHrso9cjHJyy9XTbcH3TD89MgIXZR+2DLawE5tbC9tGtfr
BgOLMEZqFrbFD6tsJxh61DQK9WBHwbxzvP43ZbmTnwFWVONPoadYR5o2fhQefDBv6A9R1v1q8sDb
MmY6uSBM41qPfc2eFpSt92krWGQn/UppeJADmjXB4bseMcYWdyu3SV+YZ+4R4T2brfBWgp8dXI/p
qQlqiov7Zy0cORkyP4jY6VWo7dlJ0F/WVD0R0NlkRLdKU/8RlcNZIes5lVgiTiAYqiXhVyokHVL0
vnt0xExTvfQUK9qt6VLlXk2Y8lb4Gd3XwclkLIK93NI0jAKZVJZevto0TFxWcznkh++jQiJ5ft6A
XMI3VbmXO9Cg/ehmFFd1J5Byzo9t/dhm5nA/MBDqnAYWesGUfJgpGQFelvBFwmelwmQFhxxsD+re
gezQjasRqanpUW9oZVehjTiALYspC27NgI4/L09OOFhU/bMoiRav0ZiNW72ENSbbCggMuxmXNQKm
/2nrZwYSIE31XY2LXulawV2+LMBReJVT33c2uKasg4szMoa5n5dFnBnV3p2caSU3eYIY9wk0CgRD
7VfTd3trm6+x1RlH2eQqtQ6XbJyxC23LjWyTC0MPdNJEMBtll792QMwzpvbrg2WzpZfkd6eyOMgP
lm1BNKxsrzP8bmrIWC9fUu6MU7U4WTYAwqXJIqx+dRzFH8IouZXVpkQQfN9pWnwjZ/5njOvgMGjG
BRB5dh4xq7qXC3eG9Q/Wytp+t2WTKDBxg8yfqkqiIGkMDDyv+2NqpdY9wX7r69g+tjdzGeB+FHUt
Llouk7Ygw2Notip397WNQ1K9bcrMXFPny/6osvTTMnhOWvdu9hgdiLkmV1T35r3npcqdFZ/CZcOI
k38Wo9W890Qtj5OZLdNC9D64/1GY8d1vTKEcZTOPXnkiRy1tvCviewzv+mtVTv7XHTVXcUitcbeC
itzelU0e3kyCZDc9KR+rIBxPsptcMCTTV9gCVXu5KftqUNZ9q6ZyXB4l21BUZEgS0gtzuHHtqaF3
nxWGdw+Xez4aRv8RBg2UkKVdd3KBk1SyChIX5b/sBgHzQOY+usgejPzu1VgzTvHM/VdOcbdXQs++
Ryzq3OMgVm+0yMXLYJyde7lD64B7qhXJGbkpdwBMMa91xoAR5w0FcmzUkUo2jLWIef6mwjp/942I
nWJm1jq7TK+TrTtRMQHOMrpVqCF87FnSjeFARls7XR1sDc+AHA6/5QbqOb6ZXYs21EiJH4zEQ10j
w1Ro8TKRC8YuM25ZuHnq88hoowqxw1MwCwkWUl8AePiftWUTvt5r0eHlh7eGR/3dYq0SYA59lGvY
Nefkr4/dohLqlxJGuSYXgyyUXBZMaimclI2ga/udp5PxHhOAL+X0FH0VXi113irD7uZN1WfCLB2z
2EX48L1gjIzUQW7nUvUgzPzVXIRH/aKkaZavgDcRyiNb6o+sGrAbNEiCAnB3j3Kh1904Y3DULPyN
/17VM+8zTnUYGG0B9lHuFmJGISpXE7AzIP/ThDQH4HySdlD2vq6YO2FBksIZSVybFKK8il+7gb2c
lqjMDvYJdgcozJAvmBtlMhQkdv3vqTd/BdAisrLejdh/+Zb2GOLreCx78eZwWU8xdmDbTjM/osn0
NuNSVZtymtI78cTJN/Lv/b7ack3+B8hhRRsz5FopuKSd1F73mzQ09x1GbUfbKKuDzSQhrZNmpaj9
bjDt54y/2rJGFPqIOlT+w9wCWsOY3AVIPyuWnzSImBdRWrFUXDvLP0uu5UAbNjVYEN67Qju2kC3C
2ibRZVSQ+NJsPP91YZAoc91srwWh6GhrRckD4v0E3OrI+jTzSNkY1rkcmvHYRvbwtTDMeDwG+nLl
8ukj1/T6iOS3PnpFDXRcrhauJ7SNXJXWq3JNLlInqKl28qBhLLXz5WLHUhk1Ah0GHf/rjVV5TnGI
c0AAi0Z0+TPlQv7B35t9bkCW0fDNDBYN07zUKMrLUUrNqVztZgJeRe5M/vd/Rt6n35tyzdMG7K0Q
8PLwLuEEsjCWsr/vhdWb0a43rVO61N7L+0Au4mVzIMWxneP2LJuqwMLcIXQZjUhbAyEdDWxF8P8V
ZfmQaW2D+6hRoAFbVGNfq06vD4cUyBciea7pwoeoTWwM5EJuJjEUYi1W/jQMKYcTxpDdam4dgSuK
kownxy19A5uurhynVZhjrRvhT+2rbs0sRleDHbGfX142PmnVAtZlPIJvbInhHFL6idT5Rs8FutH0
kpd1tIJRRqJ0rqKzTS3MJQz6Nfn2djVM+TXXeEUUXm35HpTVk1p3ax4ZFSl0IotV3R/ADSxT21m9
ob7X9/OAg5Dt4knrvHZNV2xNkjBUsfcCL5Y23MYdRpRmsVJETn6EMkGfFy4PjeTO1DV7PWmTsgmU
DlsYoW9h/4Onm58NMzsUVUX8DkuiuDXf66HGs3DKtuCX4o2F0K/s+nMUNuqKlyPK5Kgs/RZBRtSf
Ab9ST5KQ0lVUUq9hQlAFLdUaKFu8HerFI7ozqMIlREFyej1X+oC/sdv6FYiK1iXWKMY/rcOFcYWH
VQrHz8I7h1OarGMMtoIiUeGaYlEaa4SrhQr41kig42OaWYs/SYAiW6WSaj3OlrsLYN0oVbfv9IiL
AIcuNm2utBmhFW8Hk7qY4cVzl9AlRpCMx9pfDq/u5dmiabBjHPtQpDtDmRACK9T794OyY0Qxr8k/
fjB4jjbuhH6/UuwUNhFlOu7M2NNEm+OCR6N8kz88LLxpn7q3EQTSnoyneqaYFvcMFwcGteAfXaHS
RTPfhwCD3dBV8drqTZhTqJ4i5U8X4C3TjJflDtITu7tk0fzbYue6aHlR1kyyFSe4lnr/WefQkXR+
omttEJg1TQP5xsjBMUdNTJ+A6LlMWxxwbXRiKLj9jHCCYSIKn1M1W9vdghSBtbwa9e414H3hQ3ld
4cuMP2hOCsfls+zai2FCzGJNVc4E0cu69LWyzcM2uE0Q1+fa/VlluOqFavhjEsq2c5kIDprwlwGg
sI3oRK3c1vKiXwoc1lU54k2sjfObVxOwIACpKb8dLBLhGhnxwdCI5HmJeoO44K6NKfODSDxNmrvF
CJfykYhSLMVUybYyQ1LSz7TW+u1cj70/RVm1VdyXSCmKlZXkwabJCuIzothatlKe54gTDh2RwVjT
7sIx6UBTTode/cHMP1p7kyM2ffPYpli1Nvh1Ec/f2F71rnUCPAuAJNfA9LgTL1TkGsCOkmiNi2e+
YjSorWf4qysPw9RVN435KnGivWUq6kqA7LIT8wWQWG1SJAnmK2N8VKt+keC+4kIMVbV+rxmhxb7p
NfTEjyCsG6BO5a9kfpv1FPhaFn1SnJv7rf6MheKzoF6SrAu01OHkgUxdchvd2Ls+sbZx6h1CZhQB
24H+h/ANCBP7PRmsazmStM+8s6nTLdeGi6Ey+ueZnmwErsNd1Z6DucdAtph22PPauMsW0X76iXM2
8eqntOg/tB5DebWb7s2EkX8/L7jekkAg1ugk+kye0AWQyZ6aYcCGIffEuil7gGDJD8FFWjUVpsCK
oRyqkUFWZGr1uttx7VU/cwj4YylwMqptk1vBDW/DbkNqJ1mPtfNsj7lvFD0PAgUMbZa94XGf+ZpH
wrttunjVtvkr9aKIHDvm0GMa45dE9abdYCS8+MRSGT1uWiV7AeZ/A53mrtpXYUOgq+MU3f1wcGP9
V6mkv/JY/2xrA7PABjK/yhyKCPeuGPpp6+YkC2KNWnY3o44omsI3jSjomAP7G6byUU3qa70Eqopp
ScT+NloH64WBLxxRKtsKcwX3rtmMir3Inas7ESWruLSJliyFunU4HkqNl0JOjZANvA/WC09NO1wn
2qHJ4zuHQoxVlZXXPC3/5IZzqGv7Rxsz8RrN+8jNct9Usz2FKsSDgg6/liFAV+8Oxw43sxBUtV9T
gb7pjQQizyBS31Zwo9eVblopVjH6gaF8upCNokBQiB4bGxNTKb1z7N00Nk/YvJGGzs0dUYCdNRPJ
jIrnYlS3Jq7eWzeyqR+mZiW2uM2U8s1Ty+Qo1mHkLgyxB2FE0Mazl2nuMh/+zFPUzJ/laL/q5XQT
9lrP7Xprh+NlBs2Z2pDnWvwnNdu+lGCs3bKFM1jqZNTM9pAGAWXa9m6IFd+N8bp/n+LqwwuzJ7vq
z6NNTaM6vERdtm+pwUlH7omka7cg2UDTiHMEOJCCNsBoTWb5acUMXGl8o+H3CVXeyvZ1Ww4EcSeY
cfChgQbgXRFaH1M3fuBNna+cTHluXUA2Xay/t3n6OYDTM+rxHX3Zb8p2qYs1drOID72ZP03IyNeZ
Wj5UPfDyGA6TSKmo5no8mpiI7UrSANT8GcSO2nlHAhKYWnsI+/6GpxEegi7x8aFzfrdmC5qCNywe
21i9FybIXwDKK8UcsLxUC7BN2VnvilsKmmelzYO1MT1vN9re4T1vAfRBGzqUo9XB208plp8oj4jw
0cSN/YQpRnlFN0wJnwM2XecXWQVEdogKd9anmnfnVB3eer4UU7/XmCIMSJ/Zi9coJ558jxSXVau+
d7j04VXDmb609F2XDPuxDLbtvh2Kbctl4SHBzJ/c4bgitxcz/h9AATvVNSZKte/wU1NbjMVG75yW
sD57IyWfUmyHmF/v4Aa/swwL5ZT6tGJsXu2+O+ted9+72Ro/h1vVhR9WzrwRCRnWDUP27qCph09a
ijWpGVweTKw/Z+4NMgJg4wuGDY02MKIZN66hUmDc70zmGQeP2XKZX7EebRgHxCqxKn4u/avdEVSe
M3dcweG5y5KxXdUOREDVpODIyMOn0s5+V93YrPIuG/za63GMRHTYROpBqN6DYzCInCLI2UUoTkbL
KLvqg4++43c39/rWBubttOJiEL2DnJL6IO5sJSMbWgegRKmdArn7CoOQQqeQEJpB7LARBhfZ4TJi
eTLzQNdyv9cdD8G/665EMuR+/tjmMKJEqqhb3YDZ0DbxAwbwXQDbnhccI8mb90sd+/6sASJjNmbt
3aB7UswJ7KbXf5gdpPFJial76T+a1tuGAqRoG+NR7KWenxEiaEhwZBTG+4Wq8ONhEFabyboOiQj0
qpoTsU73+SzcAyaTr04MvIc3eC+qX1rH2Hga+HmW8HWS+GwqJQ5zAwzFhNuljh80Hj8+6iSqmvDv
meP6HMblH0xGo5Wp9aSVjOegdTEqKX5qkOvcuUEloeEIFsQu/pzFpQ/rk81gMeyKq/BIGuIvAurq
goDohbH2i0vSYm2Fi1eEPn5OFjOA1BXj1fV41diTn7r94jDI29zGQCpp4ajWr6le8+sY1nYzq3eW
yEcG41m6Ml3GYHZG3UYY/xHEs7uTVS6ELGuE9zYOz1Y5bDTdGhlYYZoRO7Ad7P5eGcbqECvpvREy
IMeTttCtYmcQmarreWBAG4kdIm2jtXOfgNCzHYU/4VvBTk2p2Yu0ml8AN43yh6Dfj7hMD4FtjDgD
d2Qrr3kFxgzEvbnKqLbdz1bY+C1ETG9I1slsXZreoza1/20pR6yWzzHGrAVBaICP1N6l1QYp430i
THOrFvU7kIVjX8wQn8sF0fxRmxhXj56GWL+MnivTYSREDZRLkGBVqyHjzjIGM0kJeuHuKFqysIZ0
hnViI+6xJ1Qh1o+kBwEphgnPdlvfmsb0pKv2uU74BUZc4dTEVIKs5G/LCYSfdRCH802k2bvYHj/m
8UjlzHNGReoKX5B6k2tcJ6zErygxKBuZma/baJW6aQnBW68KZL6ltm0NPeRNb0+KtrUxPFp5lvJo
luZWALhdHlLlCg4qUqiJAurdQpfD/SPlwaYYJ9CB7yIyfuq2Mm0DXQBLRkIK0ZDpaZaBt2NEaHnc
/aWCdoCBCbaJEfoVxvhdHMFISo0/ht0VK3sk3G9BTeK5SQjRAi+oq7fYVXWoco6f4nK6UjzuEsfS
fxBw+Y2HcnUSKVlrncT9hFVRqmsPAPtyn1IZBJSG5qtpaS0HbGJixL6uk9h3051pwaXVxnHvaMJl
HJBUa1BzLfSU7i3RanDU3UmJudvKxly1WfWcZAVyJPsIGNOfS8bPQ+fh6kuQYmVn0W7AcRxq53y1
KWGvzF+T5n1W+Zz4FLJV3Kb9zSmGd6cdPiGJ7udpWtu69lGOsQUteQDRi/giGBsLPslQrMmDqJX5
KFLn1rcusowkvwi3J4FSqySyvffE6nC0z42noHvoTRVUNwxRHMRw3FGdwB+j4pJZ5tnUbH66YYef
E3mMRnXuKmYdoiwGP4rVewxHnnWBK6bXF9swmh6iwBLUAjo3EioYuCQBzOb5zfUeXFuhSERfWHx5
N667LmGAzQATfF3oJ3rpT1BssTlfiaYn3xDtlKq4FNkz2DyPZGew555cN1VkbMZEYyYmNLrqcbFR
dNtYu8c2BNhJ0I/aBbzBvZ6ak8LZDLX6pmQZqZZe3wUjzL0xwAwvA4NWO/06FN1nVFN6bxkHxhdt
kTHAGJyVxaiS2ddwp6YHRtIW1OEMl6rYW2ulsPkY/BAyT1kH1OYWtaGtXTf5NTnRW0Secpr6fK0I
2ICJp08HZ3otzTjbBPouM0lIF+hQ0aCGGxsfmNLs39IiXCLUzPyDhP+a9190nddyo9rarq+IKsIg
nUpCwYoObbn7hLLbbvIgx6vfD3Sv2WvNv/aJSsAAyRaM8L3JqtYMCGAllUallbw6ZRcjIh2t5Nsw
MHqbpHpvi54pR2c1wIQ18HBISLRru3gofxY+GRlJWFyaINwaBIls3XE4Fon+kSoIdsMY5/fZb6hs
fsJI+gYgnm8VOCqrkifecxWbtaHLo9T39UWOWxcX4HGk3A6fq9z4SYA7W44ssESJkIJqxTXav9Sn
FhJFn7mfnlRbwdQ8LkgW8k2gp6jehxhsrCAt2asq1z97A9up9Jtm2XIX5NoPW1P29jRQP3Fh8xjF
Z55jdYpf9yd+M+/MqPttqYeXCcthnH2TZE0aLC4E07UKiXC9DYymPIoIDuU7lBio390v8i0vvkvE
ckQfpRF0nnX2q6sNx7HCjASfObLkjeraVeJd8mNhifIYJa6+U+bI5bAYT6mp4voeyXYbRazTVOb+
RdG/8oxCA4FUP3eHllcF447zQMHbAOPb8ECs0LdE05UNCVi7V4Sk/qovfdhDn+5wLx3jTm37xc5a
ZpsQU80JxhnR1Ugnjmniskyli/INJrw8m5BsqfWWFfSa76ql/yg1uFQZnAkKtk85/7yV7I1HJU0o
GQrjrQO31IK+25D+M/upuMEpNMVLMFl7LWWCLgJC+eidmAHgtMca1tHxbi1bA6IxTsIUrG5uGDwW
X3S8PshPj7JyCLvHVLBSsyr0NHFPLIpQ38KKoIZRz8mD6l8wIE23cLhusd2dgBUQ+inpRaRBs2ER
eOpn59bReNbeA+m82239WqvcmIn5SvbFs27JjQjIKSQCGBdwgmTHh7riaUHWBUN8XxvqW9uYH4rd
UVeG6VYbZNfFKsWYmPHfniIDxUR3KNtLUuIDTgcADW42b9a++/Pi1VGC04RTIZbap0S3Jgp39c+i
HLalrbymRBKv7NDo133OxFs1YTP43C3MYlqZu0jFhboyRfqQ+82HFEgownbClBL6U9U+26k4GplV
r3WlZU4lod+rGFQPsaJsxJzP27qahxScKPo4/xlm4R7jiocqCrdqYn6GTkWdqgIFJEmVKMVop4/F
JbEIFK3K9FB0RKa2auHBCn9PtBq6qE5Ctxl5cQLwHDfw33yJcbDp8RWObXi1IwlJuD9JRcPfydLC
FaJHvzee/AYJhe//mqTyohMlNFh5+KIkP/BMlOakr5VAhY3V65cR77GN0Wg/7bY56G70nPcg6ygA
Pxt//meH6Y9R6+6JRFdN2gLuVzl/c9RfxqQ/5zH0PD94ZwrxTrBquLLzbmsW44+2mHV5KgO5krkw
Aqcc73Edth1z87lSOexA8cKNMVKaVSOdAHidakL4wzVJpEhqecpS4pRy8ylzegGCrnyfgv6kllhI
u/Ks04UL29k1ee6ssx6TO9l4UR+9RWkl1r9Ks/hpGumHXxRwLfX8McOtsbEzOherIm3JbLDHO06y
93zy42E5odXWiiM6o2dd6SCno/xFZbEfe2wJQ7JB41ilqNfKjrsRzvkkjI0KpooHV4AWRPZrdd1M
Q0xSYpRsp8A+oqB8t0T5I52ma4fPF7CadeYJuVsJbm1Ku3FlDgfTCXZ6Fa/tvoVwrJAWFU8XxEsP
uNZOu9I0PBN7A8YfjTzKdO3oPF3dpHZ7Mh1w0YcGPjgtJuv8UYXhPg02xRubesrKYEbHXSzPRvra
imRDgOqtCpu3sAMCn2/BaSRiCmKJug0sbhT0E5cp9XdUxN98u7lQub36GOWzSkCHlpaaRwrRMRXZ
cxPq37PBEiz0Qqa16KkcF5cn0TAwyuh5oQoEKkUZisfFntXYM6Hab0UT/2T1+4IKtDlgm0+m8uRv
0L28mcWpKvzvTA/gY4RMUXwK9ScFIKfSCFtpRzPxnEzfwzKirBePBlOGMiAfUjnldqFcWGveh4za
7tTaW/Ky5SY3rZ41/eBuswkrmkmkyV5WZ5krAARcwHMS5Sfr3tWIFkJEvrMfJgXdZIZlJSFZweAE
D13Us2jEOQFsX1kXsUls8WjuxjrTHpQUBKtEiQASYbNQc0IVeYa2G0e3PCCPi1bVSAbToBnZkzLW
mMbbSb1bNn/vw4Y+5rmsU39jI+HAiL/QGasawsbtLCfLYE5/Gt4cEWHGTYCFZQ/junTHQ24jSUfk
9MOijqwJ+Ke20Sp7/p7tpDFRbYVPpQ8Te5Y2r1Na1buOGXrVM4Z1FQXIqHkmX/i9bdJZ2cXoMyn9
QWidu7P9XzaZnesx1d7hkTHW1NDdYlUE5Byn35UWQ9XcYGpv9dqXLx0eGmbYme9/GLFo15SInA22
AcI1MHFWJX+TRbfklA9RP0/ZQuUY2nD4fPtn6Oo/uxr69kgn7Lf+ASdmDNKpWDWufncTTL/NbTEq
53L+uGhGYAwL+lSP873rvOKfh+2hJFlikutujE+Taj1lxbWIRbeK0/5ZBqDPqeMcqkJQ0rSviY6a
3HY+q8HExD8ob6OZPsYzdOAqGWXDoToKNejXdWXwRLikwKMqeyAfQ27KoBzA8JsNk+uex9o4yE4Q
qGOyetsbQSgwm4DZoVo4Emh2gSdqYtg4NAaVF5vFtYq7tyGbgxaHuNv5Rvarj6b63OC0EVDeVk1W
ykbgMsCOBviAYXhuqL5Fo312g196bYDJVuShOSw4i8iRdI/xc9a/+kaEu5DDGi0MjGCFxHo1NHg5
DPmwdtyYtbNt9isw1V0cqdo9cemt8Y5ldUuJZcjIh9Kio2ipvliduLDGfrHU7F5nTuoplYggWgRv
eIwgYXf0HWomdQ3Rg25wJh3axA5ROaRI1a7nsqfX6YjVdX5jfUZbJ4VgSDNJdgSZcpZ+NMDCtqpj
vU8o+bOeUqXfAa5goYLEHcS9bwbWcAq5S45MnXViWRqKpu5FSzEEVA0sX7q8gFZFwcosPpO4xPtF
9vt0pM6spaZ70MWhyZp2NQYAU/VE8cm2k/eWIh+jTa6sJKSHOs3DQxB38wRa/24icVlRrQywOxmq
m5plACu6+ZHP0JP/o6TCstYShblrc6qpWUKTrR4CpIEtk5FH3+KulDnFzlZFd9JdOvR1azgqhedK
E5f0EdjDmhNr2pKKXzS1PXgZNwzOCMmuCnGpYHq3GqqkfSzJTN/UxBvNhvxH6vLnwCzXaUvdZsBR
Q+spazKXKg5xV+L4wYgQlsJfl22knpte3WbMKVejjXI6mkgsF+rVLYSxE2pbbnGIPExlbK+sRHqh
TmDLFDA4BIGojz319sSB4B4nw6slIZmqzTdQM35/OUH9oSLrR3X8kOaU1Vm34lMbW0SvdFu8GHCR
KGV0amzw07KiaF8Yg4IoFj/I1M28qTEYjPv6DYseT5rz/DNHGjd1BzOhJ02j/FVak7G39Rw2s8jH
B1HPmFAFnYb4DTh8dlIxr03JE0e74YmQ20LpBQLsmkIgDxrLLMt8zdIqW9ua9NdYrki4nKhei3hN
ZJvEAGp+JK/pwEckI4+wkVbmWggx5ymUJ1PE98bif+trjbWPowQCE489Mp/XyuIvLk0+Ej0RlZjA
olsDkrGc7m66JsTiJDth9Tkcg/xRpYTCHSVXPr+KFyY1dt91xXKPz9aKcUvQSAfqzCzLBuvxLKfI
13HQ7QULd+KFMyJWWyF3gMUGHjFbtzvnIeEtaGXfVUs0T5nue1083o0e1WVnd99qH60nNKBqJwmi
oYturkM00Uj5JUgJoqwTfBSG1W5sp30IwFApHLo6xijBSNncKj7xb+ZfNMa3Tm0VwqcdFDCdQ+yG
RJhQFvBpdSp0OmEjLQmbkjvZ9LFb40FC9V+cxdjQ3QxSP2BUkk9MK0zuOVFon0Ngvqv6r26YPrGe
IdwCo3CzvE21peKM41OH9t8x3+JsoVtbNUVBAWSIe02NyIS6h9J3lx6M2SLFJw47rw6V724lHK/V
KgLXoiQ/g/zZXjo5pOMJMB1gr7WqMdNhnYO4lxkr69odxj5ijSdGsmHYPsSGPz5Yvgq2wdJHSCg5
dpAPWwUveHjIz42SqtvKueFxwcRQHV+7QdtPtUpVeKi+NR2IiNU3az2Q9XroXY2JYjrx7YNzWDff
UwuIzPild9HNYbXPIphRsesGqEYsB9oBADp0Febs+wrd+DUgj0TJCbMm3GnT18pnlXffjYBcr9Q/
Jy3cStF+9g4F/SKmBA+78qWhKEDem4vvr7QofhjfOp/lYYx7g4dA512Z1WuhPR4Hm+iCLI4fFVHg
nm+O3HJTka9yqCgbrWPNZ8+e+HUhv1Sj/2g6lRmL1e81+p7dbLrd5+kH3A3SK3E/Be9lZazb1RN/
UcxdFcaUX8x0F2KBC9lwkyjxPlMJdK5841bWbvyQ19zbRrkJ+CevxsKFHggIrpWu6YVN318KxzNg
z26cQZC20b6PY35lhI2ZBRsrUSCfq3IJD6TYjvEs2G1YdxDaBkF+Kj5jRFYsFeJnXXX9dVhSeg1z
M+IdhZM0yNurtFDmKj+ptfc/lGAP+qpi7SQuXQ3MNg3yp23P3iyCpVFVQ6zr+FU0ddoF7lRfo/nF
pPqWwaR9WHZZaUmUEZWHIrH4a+s5gsYf9hn0Rzi5On0pweqO4uLiX3Xjpijph/1Ce4nbKOY+UO81
9hIbTdftdWDsHcsyN2Jy70EUClRu1LTzOuu9ymchk/XoIOJVNeTloRzql84upp0eG5HXVellgDIG
dgw6Z1RpuePhIdjYaRN8hAewWpA4pnD0saj0samgOuwZVd1eusJ5SiX/UDmlq6zQqkvjNgUZ3luH
Qd8p8GRpgDdwHbtW/kiRnzJjEw4ffavhIm4Dy8et9mpYMAuL+kdR4uSCooupUOa5lX3NQMQ2xSTq
NZNWz0c62AGx4pkzB230X3E1bnyra4gvfEiqdthi/A1z0b+4U3AOLNYqLMu2iV6E615JqMdo/YNG
/gCTnOGLLhfzKNu5aUb1WLYJZRgreE1H8E/BuBTgIF0p46+B/ODYN7RLZBrdppFZsFVSkhFKzfll
m3A0s+Z1aDp/JbBBXtujurbrkf7ZmD7F4Owrg5js+JdtcYNOWfqzHNDWqnbD3E8hxEiOwbE3im9V
Apmi4ebS6xd0HEe3guET+KHnRxUuHq2+sl3xc1acMBHHnaR2dWPt6/ZJh3mdgr94XWAdXCg/DwgV
v2lzzHhQKKDtOf8AW3zWKWJLdEQ5xdft4DuY2sTpi2uBU+s2GUV4gTxY+XjtDNADU/jfwxsMFHqV
td9PXqtD3e+q89gm6Q5axmHs/CtxIUhfqEUk2gBVx+aawTjeM2l+VdNwFqK9MkvFtjg8Jj4tuDsV
CEH1NhEtd/c8OwNHuVpxKJjO1hmVE2Nfms1BG8hBz4ZnZZy0cwsXSIcHvM2jfVYxxW1c40tPjHYl
rfqu5M1EnSthMOD/pqPMLCE9VU54bMDSqLm966JpThphsXHojFuladxNPeVrV4TcLdFjijPDOqCv
z6sdtkoHOJMM5Ymqo+8vfqQWcWL+YJA4rXwFZvueiOSjqcKJu1/f9SW/i4gILyRvfWtN9Y/AoAgZ
x7OcPgZBM8h40nMnWAssyqgwgNia/Ju7qttCfKKHfYib+Bu//5P9URWVuwmoF1Cmpehfu+pK6VlW
mcHXUA9PtW5/FWlzd8b6GRTCX+uxgk++TXCWi6NU6bMcENrM3gFHVUgNtgSUbCIPnFWbTSVLfhXU
2faNI0ZpH5rfO+tSwhOb0SzZIM9npZZuiN05dIOF+cPDaIw7mydIBvkuo+P2LeXNaKNfmJtJKs/l
sMtVaG3I38PqS9r1nZwpqtEyv5Ziq/mMnPTpuCu7+0x0uB/LDz1x4KYPXutEUOpUUZDLgO60mONn
lBGCna992voXgKbjhZN7HqCkbaSGNQLU66hU4fS64cNgTtoqjsJzkSukVhrZyUKtlsgy2zWjqXrQ
5kxmF/26ldZO64cAt7GiJIKlfNK5MA5rPP6JeKhYlAYoOkl3DBFeu2VDD78bi/grzMvZdKo5GFLh
7yaVU1hUcZjesgibM9DG/lWbQvdIZWM91GSPO2akeYMtX8KiuhktQRDYVPM1ok2fwXV1qJaj9zbP
VsJSqAQuX0ejSnCVkZzw1HuE/o3p31CAWA2AGAPhTjCndmWjFF5fXJtJ1Y4y67a9VIJNmTApK+p9
LjXmrdSEIxnx6w3Sc8LpHGV0QH5YSk8tmofAIbg9UIldgHGkuUrtuamCXLl7S4fKq7qaKUAT3BSN
SX8v888AQK+MCaN0AyXaKKP+bjXlVajNPnPT0Ws05rtpk1jUgwzEQimOLH5/awLjoxDHwKDXJCfQ
Bg775cJxyIWJzL1zv8hIeaf4JUrnFQRlNxADh6blaLAoDQOmEUOgXxGsXMNevUZ9C9tDOxRBmm01
ygNWZt0G3Z2pPExHi5IgxRGua1Hp93qIXmBYMh3Fh8psOoQa0rrIyXj2jfhJ0KdsHbvdJdW0cwvt
wWckRyy6bnMAMqIpvTimGkliZxxVK70cjA00SracgMlOAS+mzqiao+WO8nA3dtrWbhpmJRQbXTIL
VoWSnsRQffpx95nUYBXxtNLKp7RsWx4aJH9+/qaH1mc0mF9tl+PXr28MNS12mN+Dl40YK5Ss2q3w
g5IsgH0hK4pnytXIp5fQtF9je9irunEoQ6aqSqOfsN9B7iHg6LQMiGbttKvTL00oXqkWDBhYQ3Su
2JolI6zaf1QS28DkQxiCHLbkQFH30bKpxKVNfp98d1ONk9iFjfbNJYe1LN3vYTsz4qPwpPQQKSDa
kQKRDSczI/c01ylwZ843FRe31s+vGB51MK+657KjFtMEiGFz2zojHCPQzi+eMoQMK3caT7J1N9Fk
kqJEExCTk4FPCjCrszWd6skws/eqJqtMUW289iGkqd2LKygvGy6yAtN57huNCZu5ocsFgcYjARqu
+JYQ0IncBHsx06jepdpuFFiqJamhQ6RfLc0mMxTfwJiae1v4+3nIAxe4TzIxVyKUaNOR+vil+Vga
9cWsBmcN1siym9C6lVIat7S1ak/C6ekdmI9Dc9Rb0OAAOKVSfuLkQNQjtdVVX+EgCS9Vt/lpe/Dy
NNVYl9oHSvD0jZFWMK5Nu1ZrXzOVEhiuSLMifacg7K5di0kJE8UetcoMA+InFWE7oQYjxQFmv379
o3S0bVuJU2vb+KEUJEMm9NkYWtg5Bc22OfeFaM5aHrVnChATsF6v7KGP9KtaKYZDVoviKRZK8sSy
en6/7Mhr9I/4FDFsWj5ekH4YaOvKVOvdn8M0VIbOI9awvC67oAOAQ5ji+9+LxH0Q0487g2dOdfFE
HaZ8gi72XKiYdyy7DOJdL6Wr7n83mFulBJhu+bbh5u+FKKSj0u915bC0g2w9PA4l8fXzVZcXtCX7
EEElsDXfbNlXW3WzhmFnYuPyn31p5Kw1TH2uSwu8u0bYLjEFbTPpr2Lo/rywtnt0hOwf/rVfMDfA
SqcH0PpPe620cLEQJ3BS/fJ3d0q02iWAYbRcdNmf5iPRU6F5Yy2yLfTSv8Vker6UPsSpvOibh2XT
cvNkzoCbvGiI2xe3CtKjXlJLlEHfMnI0ziMZCOsU+U2zlvZw7lU63+XUsXLrdQBZ77Bsxqkb7xA2
iM3vCwd+fyKrkKLZ/LFViutcov1uunyU4xZ3UBdxXj6pj4hsnHwnoCBB874tsz3LaWW9bEYoT8+9
q3/LSoXvoapXo9Tq5+U6GmdSyqjK03IhU0LqK6Xrb5ejTWyuRzi9qGrS/HF5MdOy2iYVjxZWWWG4
bq0cr4s+q9fLYRjN+SMfGO0rMpjpxec2WTSFsK4Atf5eJ6nHgfWA3FGk0LdNY0RXSuzhNu+H9AYE
PzMHiuIRizp7kwdR95RgqbmpcVV4HqvSWvuob16Ye1XroLfS14bqG8+d2d/DCT87OzXtNzmYcpUq
bf5DVMUXobLIJSt5d7o4+zkUEtlgbHzKCSJ76uS/moEZRQamAsKRrzu1oOOY1Js/MKNZVSeqVVBy
M1xohBVDPyCamOlOR+sp34VgIV8AEUejmcrPtLIfbRj+H1Eff3dkWL2rrAmYvdXudx3sdpXE6biN
ioBoFFcrHwmTx1cztemC5sDlZV+QFEgqJ4XJT1eWj8sBLdBsOgm/8JbN5UAVURyKg1RhusOlfrcr
gsGzoJhtls1mvkBu647XDQ6Oev98BlnPOfRpcDSzL/NwPVW2ulUMDRfiuc1yfRdMcDeUZvf7qy4H
ZO23O1mDaS1NlusPigrPvwvB+/MSPhuK9P3UJcRFAoFeSQvK9m1pxkSCFuGZx0zxGmWInzExiNaV
ZjY/slS56GbRB2DEj5Pjh7/KzHyH4O3ee0t3iEBukM32dkpVxS2PisyNo633zpbFa8fzn+ng4kb3
1vvdm5lj5RKaHuoBfqApmR6lXVjfB0vP10HQT0+uFuVb18qw28nq7gF2v7Mjtdm/Emtab4wyUV9h
FMYYJoW3Uk2e5KTrF6PIMFowrB5oAiywTcLywo0DUBTkySVh6bQz8Fo4J4lId22JS0oqAbiypB/P
iWk0O0PCKpAC8L8VWnbW2lHf4WwTnDVXt3Y8KPYpSRAC5HS4PGUPEtLJrkDavzfMOHxkNsKUTrOt
n0H6gK+E9dmwDl/VTTA+LU0jc1Koyvyn6dDV/2pqIHN+Usn43nWNSe/bJs+wp+IT2We73sfbFLdl
yhnLPgqeu64s+tDriQvdFJUK6uf3j5lek6wc+5OnR1P/uLwQL2uvDewktsumNrfTOpS4gVGYu4Ku
jeDumFo2rj7BQY/K4fd5YUxR2dH96gEQ/HMizQ+jKir9cP1vTeFie4NOidWgs89JUYFj2SMGRpfw
aOAqvIG0M3jLvj53/Edm93D0cdwEE6Ldss/ujU0/Ys+0bPWhn12wKNsvW8uF0Ke5+5j0POjMXGN5
MYXpE9zMM/R3H3zOCijX0g/tP+3APzY61nbXZVfhOhJLt2qfV0SoD2nabFS9h11BAaXZKrHgtyMO
MvRQI6LHVKaEWpZeX22GBYgA805qk8n693ZdVhjwUcf93XLZxDifUtP88vcSy4HcDJqrBaSO57SD
DUxfXzV/VPdL4V4qKV+CG/P/szMwLXWvaJT4lxOXhsvLcgAdKnDwfPI0FdDHE9c6BPMCtAwr49JR
/7kGWQmtBdfAH1QNa0AeM7/pBUYV5oQeJ28BHA1bfkk9dx+jAOGNW1JPX/ZntvuM3Yf67M7T3bJE
FqOELe1lfswLXKHMkbRpf5Slt+xvQ1ZEfVvcQXFszIkG4lVjoMvMJHJWC3vlWNvcTavlbTOSXCqH
DitzUzkuu6o44eiy/fvtsvfv8c5FuJZmyq9/7V82/7XP1B3tkJWJ1zvUUMm9Go+hPv55UdX6MWr5
WycBXzwLbfNNixEfqEVS/AC0+zRFYb0rtnxtNK05CMsQO0eLQ8/NDFw/8IB/FbkGfIbCQ+oO/Wmg
4ctUpdGdxEtCjekwYWUoXm2MRweXLX+MjQ2scPo/OVzGssy+xgJTz7bW3wKzVmGQ5g4r9l556O97
XeuwFVWB7ldqbwR7P5MsrRukXY6evReu9p18cuUJw+z8KHVsBiN7gpAwtNsyK9J7pwKijUqqbRUk
XD8sf80FMq+9d1VQPGhllW5VBGKHvA2yV2ccDxQj5bvWGzmqJ98/ZmEXP/ki+LV83KQ7/ILlkF/t
POsufgDKMMwnzN8DBiWYVgw3UFqB2GEn+RFjSXpeXgw5tOdStNBrTQeLA4VVeglB8mzokRhWSxu0
nPNbaNpo4MTxz+Y/l1iaZ0Vxz7I03/+9dGpACxZK13htiTRgGKYDvi3uZdmSCQI0u8P2ftmMK1gs
0FMPvVNfbADB5lBTAYEdpkbrvFSq+9iBq8ZSlN/tCdw6GtL6PU+zOzSP/icRzeeW+ehX3VlIsmRA
gn0+rXIHmcBKYSE/l6PdAH1LNsCQcQIxy+0zdOINOuXZXC63SxzmdK1YRURL75bNvweSVMnIQYZn
2VHuvkavSkeMuIEh9cmxwtLd1gUU336w6kNotA/L1vKyNDHndstmOauLRB9QL2vsx2hQlYN00HVl
qNRZpXeYKOiIrzbRfHhpUym+uk5TaqKVadKGYfUnS3rl4fcpupauKz0wr78b8ztdNJIlzMq0HxEM
cZF/PuP3+b2fVdxZfEYNpeA4FE2/XTfwsJ+CJJNP/rzkiNQKrs4/+5y6bTYJJTCoO1jCoVzRb5Xq
OKdSj6sTWpY7a2LzRUVWhd+YdStqG0vZGD65zY14Wg6auNpv4IEUe7WAJ9h0RrGTNnzXtDGCb5Gf
217RYY6gxwM6KuSdhOd0SN2GzHqZUlg2bh4oX1vwNf9LdkxJjaoxXzKu5UGQTU6DaYSbIk4REMEU
eKaa6Q1c62aYhvk8VT6FU1tnhYnIjrU5pu6GaOLVctQ2QDrHxvZPwPMYjEZReilqq7rYMNaA0Kvo
o7Szh0rG5mtlFDaaigA7kCmL7oVCAWFuYP/vmWCpNUV1J/yAL/L7TIsea12MtX4DW6LibpfpS5+i
UMLAM3qMfR/fKK3JgUhSe9ePln6MGSOgw2QtiHacn+jfmt2YqfZF8P/x7CQxHvOU+LtIVeyXYbYs
wo93VZbC2dWtP42rbM5gaO1ROwN1phQucd2ad0kY/OdifvndrqlETraF8ueM5UgzjiQk98InghBx
Oxi3ByOxfbKMNnwuLDwrIozevGVzeaGBsK32iZn9rALCeOhvg2UfDTRBOZAKSH/w3VaQTNsFR0um
1bkP+8xLsrR51aP45/JTa8avyOzDz5h7lWL6SNDFfI6DVdFRzOekNjWFKhb162TM8EHvfwn5+xzp
ptpKd7I/55QWvJQklUckVe5Ra0b3COQJvtXrABJlLINtwthQkYbNIbkc+vdbJsHGRmmjbTqUWUtI
gUDHR6ruquavx+WZHPUxwIRhZaoOr3Le8felSSMCgGG9vkwIab12IHG9jgbjlEs98SIzVu6I5K89
d+GnGXU3UffGHd2CBBav/09TP2uvy9RVhMOtcKM/Tf91VTGpZKznZUIZ8V2vpPFN9aviJej+ayPq
3rXO0n8f0dz/OvLvcwq36Hd15UNCmcqOZPFaHRhjUfwDiKrCW94mGoYA0fxSuDEOk85VxbfrWCXz
em15K/GgVchU/d+9yzbO8NXDZFCydkflQZrBEcmI2KVAxQ+g8srDsh/hO8XTZaeWDQ6+yHNrQD9X
rpZWraW15n5pUC97l7fLS+mYYGV2G68KnDP+tF+OjFrwo3Wr8DjSz98CHo19OlCY07JS3nypydvy
jlnoawOY+vB3/+AH2t4xAO6XU/+3LWzTP20bvHtXeBy02A47wXl5MTH65D7KhGeXGd4lTYv2e3n7
t009Anf8u81y2FJNzFo6gmUiaIbBi4L5+1HKRqU+Pb/VFRhfy7vlpQ4Yu6Anhau/+zrdGcvz3+3E
mpJtnOFjtpyMxBGnpn9dh3IlIE1dW3RXDhjZf12DiZO9luOgwq8p0Gph19e50Q0jA3kL1FDeynS0
0Yj7xsYd9ey/D+ybDgO/v3sLw7A3IK3GZjlxecFaWd7qfTW3XHbUPfwwiynHDp1GRtLMfQJuPBOG
UK6WTaRM+a42cFpaNnWBZFRBq3laNiMr2jBA6i+Fq+u3JBMvy+4+wru1EWTIxaMc77UG1MsSwj4s
RxVTvZKkOT0SlC2eazn9vrSbivbYx22BnxIngXiMHr5CrEfnr6WluAnmpmJcenKV7rpPMsn//bZi
/rZMw8ItSNJw//ttl0smfNusxqC5RKW/W5zQM4aLbZMH8KJns/Tf7uizn/rfzbIOUaK5UGiWo8uB
aUjp2ZftVJXfUy2V+2VrzMojXSUSn1Tz3Ji5LrLAKLrh7TZsaurZ3lDbI1SmMFv7GBVccqZCRCf5
JvBDhX3W0vr3ibYRwp0unTnXI7qZSh3d4JsFLC36x4T8ixMG8sdWGZy7qvPxozugOnLdW9kl3+p5
t3TR2VQJcHrTJs59aIx4TSE+Oi1HGysmE2NMXgMN9nQjiNgZesW5V4jGtrKKh+1ylq73lCPbOL64
Suq+TvFp+UhH6dQTTq8ggPNH+XEMkFtJZbdsjsn4fSJ3Fg+runipA99bPtJtwMa0ieTrtkv1V4Fq
LImcc5MaIB6qiriYIKszSdn2uS9NsJdYs3x4oeJ5HFOB3dA/hwcFDsPfU6ZpGulEsdg3GVoNE9VJ
2D0HYds9E7RE6TCFHOoHbGJ5Q4BMP77/baG1/rc+NtLz0p7Uk3pndAgtl81qvuCM4s7XWs7pq+z/
kXZmy21j6ZZ+lQpfN+oA2Bg7TtYFAXCSqJmWrRuEZMmYp40ZT98f6Mx0Ok9FdUd0RZbCJMEJBDb2
/v+1vmV6MEXcnSvMXdfP8nYq8dszAUBqLxXOVhVIZi+s6D2+7+OheifDqUAnGK1ZAwZu26VzMPqP
6dm02jdXKOV7FurIX6zmi9DNJuggE15TjbRO9aI1ZCC59kuqNP5l08ahz6ePqvOw5GTDzWrClcSU
48NSu8Pm8n4WJsV8sJrXsEaqqDQTkzElM69aTJVBlVjOM8KB02XTLtW/Do6KB1G3ND4UFZ3Ld6jC
sfFs1lF/fIeMNdSP71AVzKku30HiGjonZfOGfHfYhk1mbHM1W/aIAwpfB+xxvtwcZFb6eqzqZ6Nr
f390cSPxl5tqpjd7mkbFFrczfRKhpJ9VctJ9dVblDWL48dBoWbsHmwxHVEly34ab92Weh2ck0MZ3
p71qc2X56BqGCSDkKYZynr24obxpqWdWPcCFUZSvY9HEO3hZBfi7fKyvqcwRGbX+6283eyDPxAwb
ncc6gK2bZpxxRxADHXaFdZNrIggnJbmmbeR4OXXX4HJ/4+hogTA6l9fCrIKqG4mMiHqeIdyE4Bd3
cn68wHgQtkGqlrbG69m2em0YaEHXW00aoeKp5PzjwUHGWiDlAJFgfeCyyeVRd9CrKxoIUPRTGlSQ
wLa5jMyTQX3zZK1/LjfjfLSuFsIlL7cu91+20Ar6RzR9bMjUZYr1fX3uWJFxFJvFNib1xrsA2HG6
nmtA/49JhGCy1dBZXEDo9tKeLdfJHmmnxz/ur3Pb6zW9fYG2gdt8eIc2zjUM+ct9VBvhPgIdtHPi
vHzMRpocnaIO72JUPQDQ/asKtckH46jdgE4lAa3Pk+3UKO1nqWrnSGYjSB2CsubSfTZTMlRSzc6u
+7oZyQARM9T+ObpjjYEZu4zusZWP10LvrHtz/WPo6BbN6n5OE2slivUnJJhX+P/QWkojkwd9YVrx
c/u+bZOt2rFku9x3edoQo8Kfk77YXW5eHlAT+QG23jz+3MxGSWW3VXGLedO6z5uwvXUGxfu5AWQZ
pmbp/O3ny7TCbnbdgqnv8qTLA32fTH6WxyGWC17ocp/WlRNh10lxuNwcqtDalkmNGkIlG8eNzGeH
Jd3V6CICuNxs5zkOINWo+8tNO6vOHe2uO8xU4SMO9W3b9eZzPUcY2NwHbUqNE60LEPyR+h0ZlrpL
Zc2S5nLf5U+SlO01nitsy2yrLpXYhousD91QfkULjPXcDXVfU530YZxL887Q33pqCxhniKs4gDHD
8ro+WMkqe1CNRPVVukPB5b4fD4T1VzHr2tXlFihF884t3y6bX+5JTE09MGn96+ukeaWiiuiUQNrD
gJG0a79GeKh+vAaLC+TazfIV84vjSZfOdErrX1sHoATe6+PPW2H449ZlrJqgXPx8bPjl1p/Puwxy
f255eR49p/FRH+lVrwPgn1v+eL/1sRW482+e504R6sdoPETjnJ1wNmYnMwsf+mIe9uBYstPP+y//
+nFfM9EwG1E2sPnPu0vJSL+53G6X4VseIcwnn+EUFmZ1uvzr8qdtZpgqet4TIPbHA6GmJtNfbht2
sq/UqDimIzmUP17m5ysMrTIHWrqy+9bXv/y5vBaTgmHz6R//9a///jb97+ijuqvyOarKf+BWvKvg
abW/fbK0T/+of9x9eP/tk4260bVcw9GFqmIiNTWLx7+9PiRlxNba/yrVLg7TqXa/qaluWi9TOOFX
WJdegy+bTj2b6LrPMwY0/n1ZrFEXc6db3cpwiiO9+BquU+Z4nUYX64Qam9mTS+nvmF3m2qU+DFxg
kNdeNrn8cYrG8UqJ3rfZKMnoMlEhJCDfRmlm3MjFFD/+FIt2YzC0HukNs6+hJRk3qPLrnaJF/ebn
dpcH6LkRoFklIJPrhKKoWe6b0hlPZllMp8u/xJ//WreAnFIyjUN3GrM0OYW6duiSvrqvE6S0oTH/
5ZZbqgczduftf97zpvv3PW8bwrIMxzWFY+vCcX7d84k5o+OLEvtdEuN6svSiuhl7Nb8h3WL9N+7t
lv7Gek8TmDPJZMg2JtAh65/f706lCzawacOTQnPTLwzVBHgztfduYksQCtw3hZaJnFQdYlx9f9yu
e/mtyWVP+kz8uUGuf5vQDf+s6p/zrOvPAtPUQ4aW+3Kv03fpSQuxGF5u5hpNlUkowPPX55h4D4Io
byXm/d78jNYi9xa7zK8uj5ZV9pfXn+q/vL4i1MPYS4yWoUbqaRh2wDra4UT1+T/vaFf8jx1taSrH
uW04GpYvw/h1R/dO6TBhjcoPKiIjvBj232UPR4XLTjVBWWDsg5Z32cc/Hx4rsKhtWR5/bBe3PU5h
OKLH2FjkNWUd/LAZB1xhzT2hmeudg7Pqhy//DENj/aet/75VbVofQ8O8q4lq9wCzSgSD0y2vXbeZ
W+rhCwExW7XQ+0NfGM6TGWp3l8cLVjlUzPUaJ2do3Ujwxl47OMtr2GZPEzXmJ8aAv71gjvzgQXUF
QkNvyuGWLuZ0N9h2fN2P9elyC0jgfPf7/cMdOc8Q+Ia6DDeDgPyIzEX4ofFzE57aGeWPp+qKIf2F
+cm+SlF5xKBDQNgn04MaNk/zpGkEvA3Ukpxu/S6R8sW2g7k31a8q9P89YiHrx01rTm5KPKyPwiEk
KKnMgsBUnv3vXnV9uhSwEC6Hxn/9Mvy1l+HwW1XPMoni7m83//VUFfz33+tz/tzm12f865R8k1WL
SOA/brX7qG5ei4/27xv98sq8+++fzn/tXn+5EZRd0s33/YecHz7aPu/+GMbXLf9fH/zHx+VVnub6
47dPr/CzKLMSzpp86z79/tA67GuuY6h/OYvWd/j94fUr/Pbp9JqUH//mGR+vbffbJ8Wy/ukKy6Sy
yzXBEUA2Pv1j/Lg8ZGv/VB2VE41WtY5GWnDBKcGfxb99Mux/GiZDnWO7qu4IXeVEbXHqrA+Jf2KJ
sU3VVjVXNXTX/vTHt//9IvbjZ/v3F7XLRevnRc00HNt2hcoLuY5Aw2D97Yzv7FRVuklZ9j0FBTz6
rHlpDPoqyQ7ftKN86Z+UAyhcDAwHJAl/2VH/5oqq/XpFXd/c0SzTdDTX5duY2t/evKKK3Viqu+wJ
5t3QJFq6q3xk7bG1kL0DMGvIvfiAhvT/+bbm30Y5A8aGpMO/l196ImuK217ZBT3YcDAS7ZVZAz36
v7zleoH6dS//+kX/NnXILFeGACSXfSe8frlHxJeAvw03RH506ef//PUMW/yPt3M0DQunresM5hqd
vV+/IEvRGosUQVz4W8JjbNk7RqnbCYkxjmGnOSVtFgeiWm0MLl7oWWQEOxVjxiBsAjHUs5NdlEuQ
QsLccuSSUjOTKztCX0YbUxC+4yBRF60K3tBWn0MbgF6FFWQ7s/zpU+N9aNwNZlba7aNd7gnnEL4U
RYdJhj0MOCqI05FldKP7RTqeDEuDN7e0qW+iOPatxtkO/M9v1UPcVeoBfstDH63Gd8wT0zRHATMa
7GhWcROi6TyGlfRLQ2LRxDumJNNZOLToldl+xMkdPp76RJ8wVib7EVApxWMVuSPkJlKetL0lX9Ff
ceSJ13jG5lGV89lULRTDfedhnzu2FhVRTbQn8qI93TSPZdwfRr37Jir3Rg8X9Mel+DCLnrDR5kXo
w3kkjKBt25OCBmvWkQzbHXt2Yb3otVaIoUB6gDtxoLRT5C2E2eTWW5+0tYeAZ4IuitoT6usZ2Q1i
7lq+qBH1/xjFTpkoW5BXyMjoPCE2h7Mqqn2TfSPq5EOsKtFR8EvoMAYtnZfS0U4BVik8rVzuK63a
1SNCZwl+L2C37ZVm/lIqGCOyAjbsYvmUPrWCrkuZaNMGN1FgGNULVi/Ec1lg9/NHtkzn2BK+GeFu
kNMZUFrs5aT1DaU1URpfPoQozlH9XhbtK0ktuT87DhyjFMsiTjmYqUVgj/XLaphQbGurl46xFdZw
NuviQx0r4kOoF62vU4jprM7m7VzdWQ0ooQz7Ar5Uj3Asx3e6Cr9F/BCZDFe1nHzYDGxSVYGBanYh
wJNcE1hnvULLorCmbJML7C1Fy15zatSslvq91fmOh8nBH1tUxgcGD30HTcczcGQRaHiHXx83Spp8
B0rFi7SYYmIF3hwMUK8QC5L2XH5JxdpSr9p3t6ILqsQ2+v8sOxYZWyuL+FBzcvnyiGNOXywPPwoY
VxT6jcMHaQzkAku5YIwdmJiypDjlsGoaC7l63PCZ7ba8dzX5YCwcJrmmXQMdirxBcfOApRdNVyUm
6kMNSl0zINly/DQZscJUN/Baq34SgpOLMzSK88wThmZ3+aFdh0GnCV8d17njtSKI94zxITtj1CkB
gy/l3TsfjccpqvX72Ybhth6+JVA7VMXVNy21gGA4+X00p+lmiEjV7Qwy/mSYM4Hi25Hxh2B6yVo6
swtQQis7rMfNNJdPWQHtghRCT+TdCxJUXPHKEFQVqBvDdinsu3KmG0ExYQIwQ5nkI1dWJ1ys7gdk
w5y+KN3s9NCry4hhFtt0Ju+SctJolrYnDKVnpYRxnPbsvsuRp0LVYdwFaxXVL1SSORISvBRpSlVD
hhFrBU6TykbAZ+9UUn9c+L0rqNaGFKen+8GsNr1e053GvskMlLMzA4YqFfWDwj2L7PQG2BVohBVd
tf6hF02REnBRb0iJrm48Dzb7uDXlC4AR6dtufy9nMFGpO++cMgIrpcQEwn0OB6kHiDbRXHdQjjHM
oz2kSaZF+eKHPUElHE4gekFA6wxmUZf4dp2cc/FZNjo2eqfGlV1QbarIz7E4IWPU4HM1IwetMdVR
/w0I89guJUP+5ffMVG8mj9ybi+7UUyHb9Dn68yLkS7kNvl/eJI2Mj65loBpmfhHCwCrsm36phw9O
za5ALHY2Fv1D5iNjsQvvRVgPMcYaiw/WTdxZuihgjeReDtizZHlW9ExuZTInGxdh9Pr8aem2pl09
u/p4BqF9lm7R+kp4q1ocztQB0I6k05mZ8Tayk8ceqw+DKgfjaHygokIAP65jjCxeZGKe8YUMUU0l
QIqPKp3P+uqGYSyDfS/uRyO/19QCTWnz3SUBD18iftD1PDb4RZeJ3QXufmsMVb9RnWL2zKaIvNCe
d4ZSkHfTnnqVXVHQUfT69JqVxgiYmANlUhiDIHKzW3H2m1laU/cg5Djh+kPQ0XSSucJV041ow0n9
I7EVxs40ecq7W6JcmqX7PGf7iYgojn6+Gq4W6ALKfGhd+bLukrnhEqMbAxpMzqYiy2cvG5bLF9QU
RA9Nj9FqPeDNuntpsJuXrl3vYIm0vCdEba6jrBd2NlZbrsjQdfWYjjs/uBtCKlLb4t42Wtod9Uss
oi8yY5mX2MbOspfseuYy3tttoLlJuHOnmCwtXdBmyd8WzaJPto5qZogPf8Tpv9Hk0mzyZRUfjlSj
x9GrxjFDqirnPQITdNF1SGKl3d7TDRu8yiVhypH4mGITdknJKRRLgHBjcS9LTgp9Gu+MKr7pYQo1
JQWUEfRcvl754i4/wT+/h8rYB2YVP3KNvuInDMkLIJwp0yPPGc/1ZBNPZerUmNOq9ACZfO+icgd1
UvfjQq19rVQhfPMVujip/NisAwXJg6dwxh6dpCw8q5vPtFy8FNxmwCir7Oq6wPGUAFxL5nA7t1dy
fFqiIlDt7BaCLj5aq1mw5zpfZGMLxg4X9r6J/wZ+c7Hmp9ssvLwuanO8WrwUF9X31lyCujDu0lQn
BaubrjP+X3X45uew29f6oD+TkeY7ZrHLB6Y1Ybq2Kbv+CncVRynUtbLQr0FGAJnvUagnCYX80fxq
2RzKgHV5q0l/GXGHtrAZyhhsbSWX/kB/JqjGyL1d5HQfL7HCGGu8TiG0+CyPkDSPLUV5/K8bR/Cl
YoivWyO3UBq62dOwYD8BCBV6WZ6/kfpBU9xauFYA/t/Ea7NjjqUODpwCd1WIzbRExrHV+UTD2B2Q
FQkCHYiSj6DrWeGbMeeZR0bHC1Yg5jrKzN6g7Jhg8UWQ4U3F6KCG1h8UYJ3S7RzgNbCO29rclMq0
xV6FvmyMcLpJmiQqYTd7Ft7X+tLcitEqr9qFLqPC4DNMOqkHSxrUhjeZg7p3sHZvLa326zLB72YL
qN9tiOVQwx6lLWayH5zx22LXJGMICZYeeMFgOt7cDU8s2snLglXG1aHiIFIdCncOEh2u6TSMlGBp
3xntxitrmK4jsWhBN9HkRLf5lGqYJxMTN3/DBejHh0iaGBKLuTfmW11ZrrHrvGgr2aJRRzyWguK8
FqMkhm3fYuV3da9Kom2qqM8KUGUv6eo9eE11v9Bygw9ewzQq442ednJXsQgFaGc8zSJ5AO5e+Db4
TJhYRulTpibMgZxTX6uY/tTUNHbT5EAgE8wDxVFy7U2JUj8kaVwHpn2YKvstdAyTqMVCp2fsa8v0
jt1aB4au1ackzQ8MwEwKuhBDWQeGGhucCvG+eijX3Aulab+1nJpBVb8nBQdEPMTfAL0ByVuIeklz
Fdd9uPguM17a910YTLWfmdM7vCZ8iBCdmGhhRNUXRDfrkAveEHOS4MNfjigGigSKL+dLSKHEwhs/
kdAl0YQxekTztTbW1kbvyxLiBW1r9oRYVxIaouY5BywRJteTEt7l5nuU82O3VgWEoSyphS95YPQc
ae20BPhdk2B2iKgSSfKWdUMegIRhBZIWG6rISuCaIGdY3DKzcYDYhWWHxxwtxtaOWq70GvVKRVfP
CcA3lGgZ6iOaFC78uh0k4deiGGgZgB5x5HBXJDPDACUfdHMkCJTONsUkxNKq+z5JLsTjlL2xKgKS
sbb+6sZgLlwQ5yp6xGp1xBWdYAMO49TvRF2y9DEBkOifTR1HcYfjAzQ7CRYasrUko1EUA01MgMcQ
N5491Cogw3QIn7Kqj3cYK6gmg67d6G1TbYeU8ajTwbgC53eKIYUZJa6NJHuLy7Hk2nZAr1d4fa4T
f2AYcDnN954Fq2c3uYsUUu9Ib+eib9hEogGENxYAbyZT2xoc2qaBoXaxisCKbg6W2cIthHnsqVn/
nFvDg13b7UZDm8clCC6NIzkK9LC7l/C0Blsbg9hOb+h5f8cDFwZmjQe7mtMzLsV4q+jjSAs5uzHL
fKvnUOgSB4qjpg/NVcvUgna6At+RxWaWBswpLbgErYaOsGexITikLRjvrBTwXCTtLrJJBJLTgL3J
+dJlGo4+Q3lMavtBr4FdZkrR7nIBEoa0yq0BbXWIIP0gbGcSO9ftLkz3LkHZJ2GGjyFeCdN8aLNK
klOSxX45HNMUm6Na4REEbwGxDF0CwV6+uXQlPJ7lzV5wrqA7347uYASRC2YyngkJnIadMJ5dZ+xe
p9x9tMTcHZhZgZiZLJArYWz5KRmcHkfcNRPhYjdMnNfu6N7CAWFFTskg7kHgWq0sIRo7zrZT9SdT
N24VZ3ozZE6nUdP5faObdHTHQ0k8fZhb466opzfHNF0GRc4zrVWrYAxpHU5OG/vsXQ73DiEAAGvf
NqjIdmPBig76OpQAgkqMtrueaEcGODHHvYURYikgxOrz4q6rTQ5Pl/SNKZLb0TYV4FzrkZYbqq+Z
6k40esB7b8eYFaPUXOI1GC0J9kDonSjiSFDEYVGY68cNtrjVfEkYEBWIfemopmfZ1B4IEH8os0AZ
IBwpqe11pbpgPcyuKkrCHVEIG9eadzqxOzbMcX+tYZM5siVZG6NRKb6WeCOlNmTHocjfbGB8Yxpk
1E3V5Wgwq9nUZvNaGQrrgkk7ZppxbNTwutdxVzrTDve5TY2kuEd+8JGhGTe4BHv4w2o6ryitSU6O
t9QLcaiWX1V4Tdg7tcNc1fdVorzWEXxY5tlAfkA7DTNQn0HjmsY0B5Wj+9DFQ+vfahVePiHlO8h1
oP41lCTE7eXOTprtktmNX63JxATY9CYr2bDDEqVX2VsqonajlsbozQa9aN7mkRzfZZ8t8z6En+OQ
r2j1QrsObQfujYq//7OCjmq3WGa8DbXiRgdyt0+wssZhlwdFCX9RabBAJAiq6/6jaOuHoYgf7TL8
XKYRCdWkyW+cuCQjJmdQtZUroZo4vGJDHhKzeq47U/fz0qq2oAF16lEk3hPf4CJwlpmzXNWL8PKI
T8DevZ6kuG8T4yQsid6aGIBdWuNBzcV0MAw+TU5MpYEnklL/sq+i9EQEc+Kn/GzMasUdlmg+ZTRD
ciZFA1OfsSMsySYVANFI3pzVkvrJRHJCOKXLNmsxxUR1cWe1BiMz1aRgrlne0ah2/Z6JPQg4BkGo
H4HVDHedmCTVIQbxXrU+A77qVn+4V8heesg0rCvhqIfkDm/ZsEf0Pm2KtP9uxSv5YWcD21xTxVJP
byPmSDZpGxB+QMvn6Y7F0eCpjRYe83DqNriF8iIr91aFUYnq87meE3e7ru8ys5HB3DzrVDDwKMXe
GoxCTCFmNlRdnhHzDZoaqQinYzzn8XWeMv2ZDYSdqv6Qg6qy6Q76xryQx1nMNxkyLgaUXmeyQlCD
nWGANg2/17TSG9sW5iHcZTMmMxQVHlazmBwxBNinqSM9rkxizIGUBPczjeTtrFXTXoGZ5QpuVXkt
nvuUCNxmBCenYJ00jAWjTIbZL13AnKm1chjM9MGOlOIAC/deNEJcoRXDK8ZQn6n2UQ2B9k5pyzmX
MmO1Qw3iM5VfESEzapTIpOc9wTVeIIW28mlsiWe3Y9sXhNiRxzJf5dqIzp+eMaezexqLRR76MT8M
un6bQx29mhaC0KJm3NUFV9eVXCCHmIJTc8WAw8J+vVZbPR3AkWVaGrNqcl0u2ObKHZlD+B6ZDR5+
XJrnail2RW8w14wZ2aeFJbwm+8HTLYeZnB3eufhJirElflrlRKr1/Fpi9SdTZb6dxhFtHC4KS0d8
AMcWVS9GwwrcwKEZL+Nieh7WD+9qVIpxvfuthOmGeRA6sk4kmTQotTbmc1gtItAnOIiWfK8L5Wue
cZy12ZQfl4yrAhS5ALjcljaIPGgt0wqtgrJMSkqUzYY/uglCITvFx8/Yq0G53ral+9kxW2VjGuzT
MmvbwMSSXjjA3SbjSGfuyjKL+1ihati6XDFH6D5el/kplTb2DBEMls3pk8F4m8EoVW4LBUlVrBVP
uZ1BdPrGenx1vVjltQ7JAMSPByNHTq4oLcu3bxaNu2Nh6p/diPptDhsQuJCfyYil0VdLauM1WOKc
rPdJykNFrNaxGyk+lgvGkVnLv5eWNXjZhQhtMi0P+64LUJsCTU+Id6Pi+272DUXBnE8GefOUC+UW
08nWmqbrsoQwieEuuzNq5a0E/wwH09fV+tWV6rAZSXrYcynSjtGLBUMfdd0OLikg+BaIZFzF7s5M
IwigA00FG/9LAh4buQ383WJftRxzfBVmWf14n4jyWjFYQLiLZkLAzN7LifEdzma6K8/VMgWFXQPd
MlVyi7DQeM3EjC0Lnc1ERIAnIFt6rV1ck1FAec7k+HMAFJp2IzapDhbXLgfHTwQJGPSO42AJifCw
ZVEiVaAS5JJ0oTbRSJUWsND6ymoHCcqZu2Bq2L06OSUjUiN3Lu6T+XUBhLWjinKyFFQyseYymuTk
CrhEL5VAANtF20BBQcJir0VAEFKbamxuR92B8T7C8y7G6jx2BskyNIBxdHOVQP/L3BpkmtSs21Gh
AI0YKAfoSEDOk/JuItxcFkL6inwB8BGDTpiTbVcLfJqKsTWHeNvUNakpzWtjHmZ0YtRIWZK3ZvgG
/nNLiuUNkyuCFWSwuKAloCNgs1pljpO4svJ2Q0DxAolGI86DMnbTojLkfB/5Fk4lXzMJCyvFGYEs
B7lGG1RyeHd1SsqJlt9YGfy4LGLinrZzUD1M1rWwZoUS/4R3GAG6X9pc8zoZbmurvYbiDqiy156U
WmWEbyN/WBcZsQKG34zvozI+mJJ8FnzOFXNp8RySfW00zaujE7w79co9M9TXWk/hus7PaeRc0ye4
bzUGOzxzdWIT2KjL1wnNijfWFXn2fDW4W68UBrE7iKdFMZ7GLCfrbTwp9Bw3mQAlGtXwSDjiX6Gd
PxpK+dWQ3JEp8spte1x5psJcy8XQrcBSqGOwllwss8VUAhrdpMZpX7oGs0+duNcAxpjKC3K5FZh0
nVyN04I/82eCRl7QVrNbENzR1WSVmBkUPCtGckBBXkMkhUlEOoZTxgVa4EeJYjBnfaWGIASNJm1Z
x4zwsab4NLhhoLGszekP+QWmdM80HghFch9F2F0Y+awTCbwJge1OLXkGElxfZ9JmsVJpeUNHBrI8
zJySnhuGw05VpbMZHWgudZqO99XQ7G17etHT0GehfdtSXwoI+wZSSiYsC0k4H+a+DAtqTQhxs7Za
TnNrPy+m9UW1hgTHLVOnOCa6wyhvwMMNXKOlIF2Flbsa9Uw6SReE60MFysIucVnk5QBaNagMHP/p
NlaSN9Bc001rMuwnCjjUAvJFarD2g/7T+p1t15vQrR61QTio5anozWST4UCc64OuAx6yws69H4ud
WnyMg/tWOuJOwecO/p9QjoHRolszXpwnRU68H/7ATe7OtJIjHH1MjBYq00Aix4SjXqQzNeV1YduJ
vRlKJH6cVrkgocIu7h2y8MiVZ4CcYnKfUdJ7bs+0xNbsJ0CrD7LpKaDiKvZnYhbXCUvTUCLSxiG/
MpX7tkwlOmT7DgFtdT3Scbi3iL8R6udi1JJtK4HmmFPynPZNdFS0FeM1C6D+anxV0avbqNI6m81o
7HPjjrJAssNEg32TuctKCmyaGrBykT1Al2xuAMsdqi5H5NNG6c7QdqmzKKesEk/xPL23SkNviKL/
FZM9eYXjzVOmwvXhjqN6YzXfTwv5Am3FRTfih9BDi5GKfebYlUsBUD5J81woSXQQhhntledG+jMm
gsMiHYBw1K+adZ56uRZGCi+Q6g8oALgaTNZNZHLJhnt3IxQKwLDMlCA3IQQ7oU/QluMrtf1krmEj
JFvH/IjuNglbeqMTbUSVH+8y0KNYABGLsbwza5Lj4uTtcugqIDGNGxXuP5redQYaU/Yble+5ZjAR
Eu61Wjh3qkZucJENN8kSYaFtO9qBYb+x6uHFmOwbZ1ApKKznOeuV70Lyu+vpm0zgFudN/b2P4sAJ
eVm3haWY1hXCmzneXY4G0iSe3PUzVut0q4G30DmULppqnRFRR2xSMiGrchXhwMivOtezatq9CDf2
U1Kt8kSuZnFat34qlm2vOZaXaKaOl9F9dWFTHZPQCOrcmaG9MgNIbWhSqtavA1FKxpVBvSMfwvve
eBQUFo92BRq+ygOGH4DqOVYCqsOxpzqBC1yLQwNyFsVKluzK9xQ7wFFD2euXJcFwts05KIqF+Qkf
Ume9oS+gbzoF/2TD8om1FzNHlVjbSf0OhgefRwxxcbCPWme9L23sHkUbqRtUAfDp7G66ufyrbwfN
50DVaOhPydYN0bAj9yJlkqlAonKJ6KJh3INUAgHA7NirhVOCyarPZpdlBy3b28AKFM7ZtCvw6cct
eavTXB1nBNVepD3rSUggicyP2qBwJseUKXRX1W5rVYDBH4cIUwQ4gTRi1cP1Ef7gdGc6qk3Bggy5
Ts0/coOrzGRJmMhMH8kIzL80qdhJ1d2JHEJPBj9ngYW7DZO7mMrMNlrS91K1aZMSC4LQRvgG6GFz
gLei8/G9uniZieOjlJ0za7RPJAQuS+9uFKvDTuKSR9YsA+kVSfNcZiHVKBZTpGDiwCC+KP0y88k5
JxGDm5K1XR2Be8JfSyxCdV2RcEJdX6y+6DrZ2ZX1baQBb+o552ydgIFyom0JhvCrXTV343pBW8xb
UUuVC14abaBNDAFtMEBZyfy974artEPciS7ibmAdsTGT9mtZNjtK/+9hnZyUDvd5LlRKb/EatODS
10iihdVhFD5HnaK82MPWFqRGpMsT4JF+M9ntB8iwySfmzzGo99adDY5IUGox0oEJMq1V30CQvu1s
80VPyKcmp4fkF4hgaxbOrUaqFVHbNJGKoT00dXZT1I2O2h+4KhTibSVoYGnh8KqMJYDCnlKsC0GR
uta5nOvqMCa6pzNj9chcER5mPckkUT2GwH34eYYbO5vTvSmggDC7Wavg03Bt1EYc9CNZT0Z41lme
1QOwNXK4nzRDhj4XPiKiytnA528cKlne0B0/hpYaUVtL3SMhGadZQ0UEoeQ1Rz+/gT+h7UaORj/n
4N0Sv7KQBz/IXaHQ/DTK7Fpk83edhojfDzMR3dSWdkZWfiljmp2uPlEcosu/jaftEFrjld64+KEw
l1tmx+xI13ckVnDwLQs2Y6vK6dhCWkmVXkVtkqQcNKt2Au4/CXasG8vxsVbnyrdMLqFMbFwPDOfB
wQ3/YBtB3DfWrq/cu1Gn0ElgEItwx9qXisi2XTrgDx+1Y70UjkfFNQD9TzGF9VDUmM5Wy+3b2oaO
cJW6cXu8/Km4ih+FVsZ6gNLgz3/qKgeY1hqdSn3YsLZN2d78eCr9Qx66bNt0chFfLq+QqE9pCFwN
sQIrC7K/O2OAzs/vSD2el02LLiFWJDyrUW2CBzg9QQGStzlEBZpsZA6yssFuNuguCpTFvXc5AzxR
E881xbW719xtppCQN6XRrRtL5fXBWioJFdgNb2abg6XU30qSBrN7fALaIemA59Xziugcr/4PYeex
5Da2Rdl/6Tki4M0UBEkQNEkmk+kmiLTw3uPre0Hdg1cphTQohUqOAHFxzTl7r50QfXLmHiJPLJHo
xtraMKMOZ1Zv3YkyMFTLJDo6kKNLHtE9TjvyXWtSxTTmsUxUDYRthImRyFVfJRb02RSuPhyzhCxS
aNm7XMOeF5flS0JYFpWE4SXOJMjIfn8U9bAHoabieeagxb5GOQY1mJIp5Rkq0XwbS2h/9PVJo+ii
ZJ9l4xabb+BkZcbhJdP6Y1UQfxiVI3Q4znoyW6YszjeRpeyBGRH+GSX3GU6bjYBtYpQRZiyJ4DO6
L+bmkSeYdU9t4R/0pLxOCfxDSW7Pek2q16APaE6aek9NCqDF3C8col7zBIygHKkSdaeg+1tpIvlv
oVQwIbSrxCi+KS2ySdfSJ6sgoS8yNoPmlzxerw46KqWVXUjA9LPlTVeR51nKGN2TfnTqB8PAU5zg
Dg8ay6OLv6tEusuDjLkRxwMNeyKqsoyWu0h4jj6xCltIwYYIbJFhKA1pBeyggqY9KaIMKXK26qWM
Zm0b2mpUH7TuhkqHdOt52oSRXO4oAEZ3oWi5hFi2nEg9cs2+ptxMnhBUEGwgeRCYRiDmaD+ikG5z
hal1BUKTa+nhoeuW3G0I2Uht1FoEN2Gb7JqQ1leZkCvl6/JiKxycpITGEyrGpgzN+7IcqEyUdHGr
idZ0vMiQ+lCL9+qoAUupdW+SicKLmuFbjkF0FhnZCPTujLn4jhXk38P00YUVsqJIPWiGtqf35lAY
ohgpAX2msvSELA8uDrhXBrF2UgnrZged1mTJz+pVP5tC1F3A1nPsDihYkgoDdHHOnQYjjqNLg7HL
M50GdpatU7pbXo0elVelN44+OWNbzUgpmnEgd+s2M/cx5aJd2AiW1/e+tQMXGHqDxm0w/LNdYOnK
viAzmzOIJR90aARbILTKMfZLc5MoPahGnw57HB4bwO0n9FDyupZj8WxIeN4J9cpdIngMFC616bRF
E9xL1CEdTdL6eyqwpLcJmnCvDKYD+z9amQFQ3FaltV4LbfRQqYK6EupKfOisaoIPZ2Q3JDv1qjIK
NsAhcWIWjfKd5HOgUnnDVnru148Dx5hVFic1IaAEwmhaVD4GpHavRrGDMVPRRCpHKGmSaRIFMNAX
FuuSHNShiR+b5R+VCe5+pBaKaE5Kgkd/or/ULiTYMUdEkMaWeWNioiDflMYNeVWxknq1PvuJtY6m
QqbCjTwKbhpr3fK/5JHLJ80vxPUYPXeprhMVRG/dtwRai5VwDmNN20V6M4B7UftT2wIvGvJSOYAz
JluEX2+roV2XFoRUOTW0YyO1+zo2XKnTzcc2MW/tgC4yn9/TcYicbkkULokwWmdm8BLPLTZ7AE6E
GDZE1I5wa/UcY20BmHDddBm19Z4HIYyF5KB1+6BfCY4NmCtlal0lPIneaC1K01FmX0JhJFHWSZu9
gS4+iKJUnGM9HrZzeRog2mzTKjHOM1csxDoMvdiz4iq9zzSmYzrAGbVXi/msz9FFcf1+Uhv7ZCBU
RGroCKolSgk11xbBDljmIgQVRVgPrEkdXYDRw63v6Z4Mvukh2lGcvO7u2yDet3VBwE8z0K3RknMd
RS42idjD/EOewMwk3/f0k0clPfiFORAu5PmVoa8p7LOzYzvFItC+5mIxuzTZmnU21Z/A2im4JSd5
mbWDtFworR3okTzjfASwKfKXcy1dkiXuQmNyZxLJ+wYuHkuDTkjivaxv5wAhFkKwEoGATJUnVKw1
KkrdhjzGhj3tCToyzBmPpq4fYzabHJqsjalM3V5SB9XOKQGDASKXJev3TV0DlvLNYlOakbxjQhhd
hp/Ghd0J/VghYp03Q4+ldjTA6wFXQwpizOzS0lBzO13nTD+CMZ/YhwAF5OQQ01hU41ujS9U5mIB+
KRTFmLbnLbCJyeMoJAfR4zz3831AGeFgVGhbckX0j5jRwxW+B5xNouUhiVvBnyPNPUyZSoJ6lXRE
sE0jNQFuct6lYTufjVki334+EmOVgIzTN9PQqYc06tnnGYbpqT24go4Q8cUPvgXZv5zL5Du6gghV
FeVJiElVS+tbiJCZkTXd6SXN8lEjwl2YmXHDhnj5hlnLTQPys0eYr0VXxwfRbygKxCRsjNZwh9CC
SFpOISJJHKz95GPqRPKKi4V3pD8yiaRVAppa4JfqsIeaomxl4w5jeoEtlIZNV8qZJ4Q9yekhcc7I
y3bm1A8Yu4rqwM7sFMx+v+kYb7TWk5UihsUDxzoJtRGxH6M1eu2owuSq+2Zbqt2admy34WSSepoh
1GvAIUcCZV8E0UL2Tsl4O3XVGfcLS0MtqS5r6LMscwwKFXMp/ri1UZ8sWRBXapPGm7wy062fEA1o
+YirWj3wiG9h8SzrS6NwAu7ZEDhZN1BDzUPFmceRXqwvHtjZTAzG/mAY7QbmZL0fG/3u18GRb9Ku
M10gMGV2DUjVlAtQEPQaLOdAvwh6LROjoqXrjvvZpLJx1AzkuGne66ATOEdXoowyXAhOcybjcJ45
XgjKlOEDUinr+BZVQsR4qyFDN97H8SOkpdRL5nyni7K+hy9wmGKtddU4PmvFRJUkBRWpVCo4nWjg
LNQGqUSGSCeRjEJ/kLwjCqHLr/36oV9+5s8WsjStnihWEyLkZLqhuLXeuIFmiHtkbCaxXXW8Uf0q
2ynjJO6j5Td+/UzGBOzklrZUxFvfMY9mvVEvfbsltInQBJQKuhdBaKZ5fQE4htz9AYb1LnKkc/5s
vvYfFgQkoLxPsMsFCr9rtlXqI8cF9VIxENT1cDGno/8GMKUdLk21tdASCvZSVgGSrm5Cy5Zegn5T
bmNXdNMtrJ4PfuGuuOr8VWT0gKOkws4e5UvUnOYXI8ZmtUJkp51zMM+Ur2/GIdrMR0KWBfexJsoi
pshtz3cZoKoHWoTiu7FjlVJWyjV5142NWjgzOTZbkJuJk3+WD1iorOpolLAQHf0SPKqZ21TvfXlk
QoCOrLCO0MoEwN2spxQHs9MFGyDzHWhLqonk+lGwcyxzG5FVDA4tPvjpFimMfF+9F6LduVl6NI0H
Qfjg1hHnbZQb2dVIe6gxDZ/VDmEJKavhG9mGI8wk6Iur0iu3VfKQXdl1q/luktYickXmjgsekm6X
P8aPwitSAkpJ2B7W8Di0tfKovqfyXhZtZVzN4Vd7VG6WFzNUXTI6VMMNaCba/b46oG9LKzt+7d+y
3lYuoWOeublppX6M2+GpBJXzHD50j+AWlBVS2yPh7IRZTldWNSREW06cmOV1uz+phl2uiLGhV5vf
xMJBTSI8xIJNuh0A4r51/PY03wH6iw9gbMihwV2D0yXVViQgN958HVzsL8WGZo9A3Pqq2AMg5NlM
Hpl+j9Kd9kBcnqpfOoLRUfgeVY8orr7zRvoQV/FiPJClIjNwhJ3IuK6c587DGzBTGyZK8JDtzSOF
Yw6SD/EuHZcREHDimNzgiYYdCUVf9bF6ES6jR2y0ss1281rd3xBOrsNjxs08Rc0KQQ3V5I+GLe9b
7VD7O5FgQ7nf1pwKm8MdkTPtK3aIJybgTNkV5VqKtoMKyHMFb08/WbsQ8XWzMnZTZovKLr6ZBNVx
kh09gyIzr6rTPVSb/MQ5HC3BtBJEL3xMF121wxNpaLGQGX2Q7dgLruONkNeTto12xq3Oz1q004mD
DZwn6SKf/R17U8Lh8ycshMlXvc/IVrIbiiXUVjcBGdQoQV+I3Xiu9z5lwKduozrCPenaOTo2u3XD
cIOaJDyNb6lXH41zuX0bw1VzULYlwRd25ZjO+JS8Ygi5Ghc0LsUzwX7UooO1mkDlWofmqv2Ov/GF
Ip5osPKulZOonFtXIrnZHl6ZypR3+nyLoB4F+JbqN/wW5YTRXUSp6eZX650osOq1uAkrWiblVn1o
97CwK9Jn3ptXMQH2srLWxL3txG6FCtRakWL2XO3MqwSK+wPGqVNvu7vsujh6kOIC1HaTazq4wgO1
orjlkVIOEh/UjfzRPMdvPm2qtbHVLjOZs09l6phXzonzt0TqQepmB/GqXKxLGO8og/k7QgiFE98Q
h/XYS2DOvAuq027ZbuRr2kS6F3rFnf48bIxX/1Dvg23ult/NJvRX8Xu1dJpsK9sbdE/4x+1StYFz
+YVLn27fGffpJaXWtekFO71Rt38WlVVyR36HxqYJp41L2hViZKR1w3cgHklbijuWRNv4RMdJyLNp
ngakNcqKPNP6Ac9CxVrDoJGRg9mEoiF91Nh7kmOl7Pjm7fIxBEiJ12jVfHBiHdftZKNOpBlLsu26
caVziPp4G4MU2neHqOZhM5hyEC0sTYv2wTbvyotIQCz5CixZ0V4Ytoa2QgCNvE5fN55/U0vyo1Zi
fY8gcpzPwpWIm+k+vqHnFigFk4lOXsdaOk4uxjvVpWcKE/y9/whO5rGMnd4R1+1BuI5n6zDfkZuQ
sGM4WodAO/pfhF/EB2HDKREfhvLAiiixd3vWHoyz8RJcWRJejJ3yKRyWWGE75lBPwQD2frMK3fqx
9hADRShFV+KdtcbMsApf9O9gj0ycRA5Kni9EkarkpTFU6ZG60gk0d7SlkWt5TYBOYYUAWIQOZa3N
a5059bdIqIQXv4o80ntpJ91V3Vt8yJ58hjZ7cPTKg92uOLUhkykc/qdo71Kmssl3K+ZDcdiqUCSd
YJdNm/jbah9hwYNCGlgyVVI0VjR6BbJFiAZiOkRd63Qv2a4pXVpKaCoMxvlOONKCRWU9OQpiGRog
7nwJ8y2R5vk6cNphFa4NpNkXZbIBcD9aR0nclntMkJphV9vxoG8tXhPpTnhO1q3L1l0+R1/BMS4c
81Psdzpz6hm8HtoFMsOyLTphNkHqR+62e3qcGbdY3TA4T2Sp5Ktxj8w3XBen/MV6Zo8uHSrBNowV
bUDhjTo/clz/UztB0wdopdo1cV4cU9p3S0Snh8D4WPtMC45w0a9Bf9HJud2nTrMFoY4BaFsdA7t/
z5/kh+k5o43yTukn9Mx9fgJR1ryEj+W0bj545SSSDfbKu3DPt7shPiIEEkPiyR1fxFytosaJHpLQ
tawLPDMSK2TaaIS/CDwl3mlbeRIjTzfXI3F0B8nuXWk7I9J4bt0W5a5pl2QpfRKQkgCdWuni3hcd
49h/t6LrU/uSqQVt88cGweCqv5FIyzfdrwcOY3fmPlLoN63z6T7dQ/sjtZyzv10dQld9V61Ld4cw
sRin1bRpPgi9FFZWtOnuY80Vhk1zIzUG/yIBMkhUM768PQbFCT4z7WcX3n130EPwkSv5YHwXjO3I
1oj7PNKT1y4dy71wndhvRCsYkZcBmfx7juZyLeD0OAubAEkNyloDZTJhfGtezHxLaqu7MK7mO0ZY
c87KnQTAXFzRsEL+0O1hH5tYkXJPvufPG+Qo4jbo19P92O+NZLNoKxObuYo+EjA2Jd+YmseZHUgM
O4W4uOnqsW0dgrM4SArdkQ1b+VXft9a1jV0gANprnO2kCxMU8ic5ulEUzO+J4rrL8VR6Q7UOrt1T
Um2B1vHG0K6xA8fYEQS4KT9EYxWy6D9qd6OCTwUs6BplgO4GxalKPIpzbOdQIUWn4M18lY9MEulX
fOlfDWp3LmGir8Wh2oVet29f1Psy3U50hNGUXpUitDtsU6QTzG6YOWQwG6712mZbE0VRti+U1ZTf
5YaDBTAkPO8umK9krr+WIc4Nm6NfZLI1/wogMXA333i7MvULb9n0jHcRGxZ5cajkEA4ugm/SQDbG
XS3bokeZ9CEHFLxvrnQ7/SeB8NXj/F0c9GvxHJsrOF4PAdsvL3/Eg7oC/09kZgpCk9wxfE9OrK8q
XlaeEoPtUhEbgQJlld7Yx7X5GyzagtLocaSu98R1Yg7FPMDy5SXouhPbvKfj5pdPWn8RztkVp8xI
2jKvGacOpKLviD3nLxa2CmPEPmArYZv+XnxCt3JtOHV4goJ/x/ZPptsgmKauOK+0i3ZERw9JauOz
R31n4Aten3rsWzH8OBTM89eocuqv7tA4Eq8MyxOqOgT5jzlTtee77Fuc7EIWTe1om8JLN+YuOpqH
Ei+YyS54ZRzDO3YOwSvvTLrvC6/EAqNuW9Eur/pM1tZm8dsmKNjXtfXgY41htGmeBtvXJrpxPVGn
UF0fBx8xXLwR8qq80v4NXiUmLHZUsYOxJN8n5jZ99CVnLj5fhNdyfBWLS5861TNV50DY+Rt2UNEW
iQJCarZnZM2NarU178kC9QO29S2+ffY+om198jBYVRO28RxodrItHLOH8UZUcP9qGU7tAe+myv4J
51t7wNBCd1JSnflc0/LbVE+iy2P0730kRQPr3T5k4ycTyLMxZTe88YIWKMc3qpddAtKDN8SomF66
Sw/FW09e2T59CE6/0gDZK5HxFX9RCLhX3+nPcBBlw2qusclYBxTLgZ0gFveic37PZUtn8VW8KA8U
M/hY3FGcEV7w+izoaeTs+8Lh4Qr79JXaHQeF9Kvx9whIli77Q/DJbJwJHoqq9mQ+Ydh9j79rN6al
tyvX6od/MDFrwp3G5yDaAHDu8TJS1ysPg0cSheY06/CTyCWO22LvgiXhPaq9eM0axXjpnikVsF53
z5Q+2mpVY2xxZCe4U++Fl2wjfohEfgR2w6t6JgUIk9TEV96+xdSXPupvVq2hciB7FY0z7MjcBEn2
4e+bp6Dex4h5d/JBcAwvw+YWOhVsOHMnbqoXi1CukTeUL/sbCb2g2ZaHDwQmr+T440bbWpf60t4Q
cxII5hT4HxF+8q6iCN1Mh/CNXXX8zewnpQ5AxfR9osAX2F99icpyw7YJfTarfPvUXULlkH5qz4zO
++jN32au5ROi41h74yThL/ykt4DowpofQwqYa0NBCm+rr8JBdCuM8muCCQFxEuu1p3XihEeG1dis
411DwApHfOm6TDaLSIwznLGTzuVyiDXpMGyp5wWn6SY9P1dE9bQOZR+atnjOWRgJM0fLvho36omB
w0MKL/I+/ML+StpgYUff8UP/wSIgXAlZeMkfpmxbsE5c/O24M67MUbwUxiddt4NymDzwncZLAroB
lMyVf2x8Icynm3cqWE+FXdoq3LEj9r9QjnNcR3sbk/9hZ+yMVJSTdnjEXiXeM8sHxFvZ1CLxwDwU
p+INObp1WOqbAl2ftX8fXMlxL2z/Kf1iDPfPbKEnDz2meInumI7IUBKwnNm0u5qn5kl7aZ6YHsN7
cY+R4FxthifOroS0HEia2u+Si7g2nmvetgpBaQGsbZkstRf21rf+dXDpxjyVNwRqgjOhI/V6ttKb
6ZkDO8FmzaFEJ0kEykak5Uez79HyGE3vBB0KlGVWCaKw3BkezOdp3FsOJPWPYXyKm40AdFPcFipn
SxtVv2ucEkr/vDY4fDjEEY4s2aBXeIHGEwkM5be/0WRiMDfkUoJ8Fys32PIHi622n07lHbMgmkPL
m7jYelvfa9645RsQD8q6oSF4w2Mc2gn1oPyRYIOCuhALJc2t07J9xkv4nrMtC9fjWvyszG1Chisn
T4GJfBEu2KVrHMu35hk7BQmao3QRbpG2CsCG8yp16tZABD1Yqe8JtGa8Xz9LRiDJWlIuIYBi7Bg1
rzTifQxNr0Hi8/CUZJgpNEQEV+OVhQq5j379eoIIK0vaiqECPb6RenMd16zjeJ58J4oxTClz+iyk
SrMhXp371gmd9kQt56eBmXg4Dun4kTIAip2HTptlcbmdEzGuCFTkesKyx+o88TIMyw8xsptVR2cD
j/cSYmw0B1Ua2S6Nxf//YTTrY0c0wDbRw9Qbh5wWpcqGMq3TyrO+rK+isfqDJXTkhCHnogiLPmGd
lQInlV8/6PMtNYRgS3OBIiYC43IN+oXtQ2g+IbKs3ZCMiEX3iAWRwrOK9xQlByXaaf4UtfhBSM4B
FYuhDOAlJhLW5/o0qPKnnIiNnccc5nTz4nO/HiEeGlqmzikqzly+wPnbwt1dBdOXUvpHv/VltrBB
h3nsOdblhldFxH/Mg+hU2UWvnJGFOLM8jhej6ZLtjNWCygyNM798VJunSUW9uvw8MkeS1KLmU4jj
Bystr/XY3LfkZzBHqqtiTN8GvaSEOj1NpaBsW5WQcUj60mSckylwS4HkFg6eVu/fEzx4JUV+tg2Z
DGt94sRSK66c+hef5g5QbPOxXALkkwA1kD/Ot2GWSSgmNrUq4Cii//sEwBraRHk7tTh+mLImeJYf
4ugLXV+pDw0Y812Hy4p5Jk13BMczaY3uIE7hqRYwnWDGmLZ+1W17MYhWkbp0MRvjaKbWuO9zNplW
TzGQWDbaQBDzLEv+mCgar02ZtOgIcYYTSD7+0ae5077VAeGj4PPWJV260VK2C53YeRjYTzEJcwdB
Mlf/568sOAkE0H+BLibiJUNbeHCWxIf+ALoQYSznvWDW7qDChygsMAU964XsR7sma22yWrc1fNlS
AdxW1tPt7x//O99l+XRLUkRTp0Ok/uC7EJQytlph1C6pUN/+qDpiE1A6iKliCItAya91ql0iXum/
f670Xz6YRoq9jJhKMSxTo7mlysuF/Q8CT2z0cpRHqabTkvnAFu+GWt9GxnCedLzws4iaPquP2PCI
y0PPSTuZk22h7FRr8P5xKcs9/gep8+tSoMGpqmVxRT+egJRo4oQ8tHZ9ESxCXAlgIQTyLcn+Eu4I
ii7pTy5AGIYvCRZ+f9OAMK4sdsJ9MP1jOBh/uBZZQouqmKomWz+vRYt8SRaKiF55lWOoilngF6xA
OpVvIV40XzDVfzwJ5U8DUMbiYWAxEXVV//EkEjp2c1kKtavnlPuMIbsZioZOkp1WN7eIN/n6Dal9
LUsfYEy+JVxWrUa29sgBcJmknpKSSk2eki1ipbUTmb2+qvGXfPjhU4vjqq4fTTQg5YQytc14vCUo
TaSVlHUJMYkqwgHay98f6p+eqawoBhZZc6Fe/RjXU6CWrEpB45oZC6EOHsbWq+EfL8+vQfpz5Cgy
744mwt8yDPm/g5ikkHZqLRKK+lp7gE1z6TNjPxgUv1vemJISrDHkF2J+wDFY/GQwd2OsHfF/jNjX
iZoMGVGApc/DwVfNA89+W5rql9UuzBJydav6OE8ANEpQ30S2n8Uu/Ab5W2/+/mXJv9GzeAMUWddk
0TIlS1KXIfI/L6OlqaMUyArHAYutaWAU0Ap0NE60WqaMZzrXUeZmhrIboT2JS1nZBKydLsBtBI4J
hBF9/AoIXDGT+tYszAUlgFYwD8GZHLD6H+/IH+cORaVxtzDHZP3X7//P5SqkQhZGxOUysladBNUG
w9UKAmqClKm/JbTUF0//66jtY4XaZYAAjpqMnZpi+69r+dPbozBxiyqKeoShP4YAeHlREsypdhON
7olRJQTPQxuZQmpClVxtA433qSXiEBK9uBrC7PPvz+6Pr69iabIqwnnTGYg/nh1+k/83BkcERU4t
kUKR9BEi0elmAju3ZaWwm+XNw5dF+sNCiVF6+Rqb1JUWnMyITQ4b+/jlL0CUGbH/qo2lr9ZIKLgG
xzItYfeknLKtFnv/9NCH/juciD02Sgqmce8tlKV2wVD9/cb+uDAqlqkbrMayav42L6FBZQCJtdsU
e62jxK4ruAJRrW1GUDNtjJZ4lqxdSuE8hvzy90//07rICFuIZyLAPeXHmqCOvtqpGWvCtHB6BEoT
w0w3tR/irRQYt5iklake2n/c859mLVWEmKTC94Fk9wMnl4xd3k/pQM7fyLNEcPOqm8Xr3+/sX5/x
484irZXxiTJgEfkdZ73eqmb2j8n3j2OSl0Hi8TEqjd/GpBXDapFbXopK2igDLYCJWcQaGWBakV/G
X5ggNVprVXfEL3PB1EQzHv1wmh5Sv9pHdX/sRfyhpiyRNkcasGpQMQin8JWMx03boADuFUZyJ0y3
sGRtnhZgVGDcl5H/vgDHTB+Vxt+/OGl5lf8728Pr1UzFZO6xkOz/WFNUrewUAViQSzoMzSuWcVtN
s7WMCGoVZ7xmRpPecHfTcgB3EwgVXZOSrW9JMsXfL+W/FNtl88SVGKbFZlWTJePnpFPphmhOpVKB
2/0WAprtoUz92mgl+rjTZaxbYjMBVoTK/u+f+/vuBNWkibDO0IEXm7++of+ZeK1Aauc6SSt3nkPH
kHknG77sVVH2+NGYdAmv+8f8uoz4H98592dqBsZ5TVF/7o6tJormaTJxh6nEu8Qos9nKPpd1/Pj3
O/vj56iyKPGAmc3V5c7/5850znCKVRsF6S3A1Hx5KwyYGSr/H3tNU/nT/fzP5/zYbAlKSpwwQB0X
JEUrWGTT4mxbN7otjMgCpEKlr3ifRsWuaOKRebt8UeOdUcUP3D61hr7rN4K1aK6UbK2gx5KUUNzE
7ITsOcy44nwy+T3IBwMKtkoFcNMF1IxUa8R+X4o5mGPkLaMmouiF7tNZJqIKP7gGGT4w2eeYHys7
rWqCzdxvyEfIDgMZBLbUG8XKClQE8EW7Dov5A5+5sBs4UOKZJFVEo5dfdh8EMCAvSMKAAzF+MYAi
b4TNcjyl1RaMLXo180UyUEqAfSwxNw2tU5CRZkoP+Bg9MwhfhkwXEa5C19FGFdh++C3CxHMSnw62
oZnUMGfJ2NSa9kw0ZjyfOTRXW58Ka7EgrXsdu02cIB4wx/AxmueHILr7+0iR/rAwsaE0tAXejTJM
+7lbStNZIJ+6I9wuAwggh8O1T3MCNOWrWVvvVCN6mzSSC3aeJyuLz40VqkCaBqz+hyLSvImsGMzr
z5pUraWwvM1C+iqBdmelbmu7SOXtPIUUdiqdMK/gse71nIfrdytMidvRFz/rBn+1kVywtdGlUsPH
oqd1KgAEVaz3dBiuWmud5ra7ygkl197fqHFOQySzTnUVrlVshK3KX4jTaKWMnRMOeDljUkjVA16S
i9z2VyxzQf0ZT/lOUaTPKZC2vmCc4MEQOV7Lb10ubcuR1mPE105Wma2SkkapaU2iL+IKPAur5Tpl
dUicxuiuoS59/vp7PcF3RXNZAtiaHkKFjJyvTS1vVHxXoy3Y1eJbE/euPzKnSeqzIuc7fBZeGuXH
OZTJYlLvggQ2RFjfhLk44naBuROGt3BIXmpiDQ5tCJOHIOP7Nm/IjzA+LU2nmm/WTwV2xHPSW3i3
8jPWuOKeMyhjysdw9Y8R8oeFQgapLFF80lBlGj8mEz+DWirXE+poMGRFUE9eC7l0pVvUIbNa20SZ
9RkhYEeSUSNnEXnsSTPSBPWVf3G4f6fymooiGyq4CQuWh/XziEKVpe+HMitccCDI072EWPXFqJat
TfRy5GP1HsJ7cSWUw9totB9SIV6bGmVNGJrquuhLuokmEbNDO/5jEZN+P3UonNBEXZclEyrmz7m9
DqaeDFI9dwMsA9S7ShOpLI0XxOXB3h/rFz+boRMacuo2BpytUBh2XSf6/1jUFjjyzzUGvu0Cgzc1
/vt5VmynxBz8qQMva94gAmRb/H+ZsP7FDcHUYY/xOO3zFHGiUuzqhabRLp5zlXCkOiJa0xT1Dy3b
p9gJKMuPZ3h/87HwBeRPGEtkEmhlC+WsX7fOrAtnpU+5l6iVIc7B1lKLeeN3uo1lI/3H4vmnmYrz
kQKSQaO2Ics/zgZN0pZpgqcKQmt3amWL1nv9BoPK7tP6oRrAmHekK1TKDCymePv7W/D7DlpdVlPJ
AAltWJr2Y5+Z9CXuJinGjmLSbsKv5IzT9EC1bhPp1WGQs/tZQDz09w/9w5hi1w7u2jDYGCmi/uOO
y6YouqDvUrdIkHyiJSyT5m3WO6Af8Z3mo5PO8ciNb1lM4Gaif/79439tAf+7XVFFhduWJYjquvZz
YxZEaZmraZW6s9aq9BZ7RocuI70jGmZW7+JUv/SYA2hva/SkBdAWA9WJqlftUSSwqlMeuuW3zSi5
IxySYKjRpGJSvE3TvdIdwfh5cYFF36j/9bSWp/HbhXPoYNOuaVz+MqX9z/6n0qhb613GhWO6DxXc
wLP5GWPCB0H5j9PBnwaGQtGPfACZnZD246NCpMK+2VqJmxDlRY7xOg+MbaZ1RwOdN5YxTpQklP/9
wfy+Yea5QExXgJwvk83PbZdaAtYUzAQlEP+8Vb4Vk/QAksERS+n26ytP/GytysY/xuPv20pV5Eiu
/Nqs88E/XgKtoYjR+kbiCl3nTWnvqmpyF+ni4e+3J/3pO9VEyl2kWrBF/1nGZds1RhH/thvk2kXv
OcMXvGgU3Fgqi5dKUA6JKm9iUduYsAXUhlm2VnBaddMuQhQIpEqDAzcbT4L/r5H1h0mI70AS2b+b
skiO0o9XchTkMSdTOkErreznKLwSBMwc4B8g8++7/kXyY0Q+MYwo6V9DTVtW2p/Depn6DA1IGCvN
j89mAWktKEeJa2nAJVSMflRAYC2IRsG8Xgy7FqabjUETXAMkklwJWKVNVMVZcBdigrfJ6JtXwAeP
v4C3poQR0OSlViS8x2OWQKxhJSBJmNeegpkk1w7OOEQhJQGLfpPfpyom8nEhyPyCjrWlioEeNwk+
sXRxtD38YhkIlbnWBuBFv/44QDwLdhLQJ0zklFrBwQ3Da9toXt2DZJgLcTHFB5vQVIjSQiOw8Beo
66F8G4H7CUXvAuKyVrJUvQF43pTLMeAfA255SX/7Yk3i0hUWb4vk+v/OF3MMwzVUmeimQXj1Y/Ry
obbWJy+rUaNVAFF8rfMIjlZtTFOfuHPWStmc/34Rf3y5iBygfWHJ8P9/TCSZWrF5CIrUxdOJpIrb
FhPpwTTafxza/lBvZARb5PRoTOo6tb7/3ixuNyUvqzx1B4WmE9pEkzj6BZPaVL3HFuoB5gF6cJ5N
q2iXsJMPtd8fBnP+14X8vlNZKvQSbSKT4iff/n8vhCBCbMSgWV2p+b+knWlv5Eh2tf/KoL9zzJ1B
wz2Ac1+UqbUklb4QKknFfQ2SQfLX+6FmbHerhZJfvEBDaJWqlJlcgjfuPec5cC/I9kIY02wlAdL5
+OjMVk4psx9N7ZxnI3wufvy/H3COgs0D3Ra6/rEjx23g9mnEajamwet8vBv0ZXkTfLFYm3/dJNME
Y2VkzkD73vx41w4yLYypZMVwU0YMPpz/RVZlqLMIsB4NKA+sWYnV7uKeACrVcpVDnl/0aEzMBop4
iuGBncNu8il55/FdbPsPOcwcMyBsYEAeKA0ETl8vw5+tNqQz2AZjh0/aMsJtBAi/PkXZ2R001R60
qnrmUC4L07wY9S9X/U+Pk2nBugN7If4yuck4SJ5L92s3Dpea0YFETqvnjrYpSEiBsiaLf3TZDxvw
i9LAVSkqUrc+xAUCmF9fGN58B3xcDjhRDHltwyKc5MNzzu9MAE9hne4wGePSAfQvAD9AoKyhVsZo
vzBJla28iqgmKAmufSG3uvjuCfsuR1tTvg0h1pU473eScinhAQlqOiLKgS+9b6BsH5yT4wensTXv
xEAzo+Ji0K3q2W7Te99qb/OqfPYH/aICVL+QKCft5ntD7nQdaqhrqZdoVdOC9O8mo76xoDURlTyD
h9/ikmF7JIgGKk33Ao/xTW+BgKm85hh1FngLfcOEfxV4HsBT96GI2eZy2esoTgcdrKV5EXE5LFIn
hrXz9P7/BKOv349yVdNRicofBIh+UV3bn557jw4r6x/evo+lfRPIuaWQ82Srm0MBbEmk/UEx5FzN
N0SjFPqgaNw5BilgQ/LD5UgnvnGXNMVzEjYvXST3k27faSRGYRliwa6bmpxReTXZjaIs9ZdpE70k
Pwwf5EgXIUpwxyscXrsSFlk6c6a8zEUZrbmvPReXqBxJlii6x3kttjx+pEPABy9V4dbpcRKU4U0r
mWd52hePgc8KDEO32UZi8Pb/mumVed2QxABEdlprLIyhuAmH4KAnayOsvxE++axXaHWC7Novxy/O
gvnJI2hOuZqLZoa17LT/vCCbBne1jX17NwXGK7i2R2D/954RrWu/uE2qp86wdtZufHNnY5mDcCd6
1EvvogysZ9G3t0UNUE9UTP2quVO1lQMCCjMoNvR7sFT57W3UZPtf36ufra70tAxX5+3qHLQP92oP
bXVowrLcqQRFm1fs647+DvGBTVrspyo96MrbWBEOLVSaY8GbQ0eyUHp3m7WoI7wI60x0mXnTSzLY
j7nQXydYcIn4ZuTjcyr1L/ZUn55eskD9eRbDnu7j09fW/CRuhCx32OnOtasaREP3YVsddT2+Jv5x
WWTDekzC7SicL3OFPimsee2582wazhxm9uEEu55qpV1zbRGesjS5mo3BvuCuIXV55WjJLc76QzTp
r1Wmv9Kn3kBs2xYqODtmd4s1f5G25Pt2wKctvTj9+kx+ttnlzbGdsajB2Ll9OJN50NgA5zmTU1s+
ghvbjJPzmDgsl2HkLdifXugFvSWC+c5u6B/sIbz/4h18sq/izJBqJlw2WOJjGVh5dtzmBd2leuxv
5/OjXH8XSiDm7aPt97e6nt6XuXsxpOIc4ydD51Em1mMip9fWC6+1wn4sgOxrNq5Zz/ji7vzkcWxY
qGp8y+aZ9JfpfA/fspjoQ6OE7thXl2+OU99lkgsoDutr0RVfDYM/u1gsYrZMxzBRt3zcZXJlBKUp
p2JHd2DThKjh4ZksIK+uKje6TaKRPxy+uJ3nc/zhycu8XnesOWPPNv15hfrDxr2a1NDoAc0rHMsP
EzrGAW+4156IqPyq8e19drb/+FofrjdfS9LEtudGmQ8fS8YBBlMDUhc7HCN+rocSAJtA1mhb20iv
z1NFDHjZiqMYfW5ad4Vl/W4m+ua2twmZ5zXVuNdL+wFQfc4kn3QScEvZtK2MLgbDo++lVt1hiY1A
6FstzVooEkfvWHXN3Tv5GIlmzvgRNl/1ZhfGbrSoC50e7Eoy7WVk7OvCWxdlfznGr6HprX1ZoKTz
DgIPNi0Xcyh3bTlu9do/Vk1/9nOgL9q4bSZ51lR9lwLw6TSsphhAs/6U9+Pe6nCp1d3PJGnvesm7
DIvzUEAwyYPp1smYlJg+kUYlJu1l7IGwyYZpUf0Q+yhle1baPsyXQH8kyuZ7Kt1dA7JMG61xCUjb
H1a9TkiOBZFmU+NHeydc+nyUjY1KEjeefXDRBHlJWG/yAaW0nj9XSLPoLEpysNrjFI4ZLNSC54hb
k+RTcgWCF9ja1mQCRQrjA3cwTlBGLdskVAg3WwWbDlCUGhMCIrr0psspEi3fBgyS6Rm/YqbuI0uE
leCco8GLtpCFkIzTwV4QwvAY1OisE9/aFsQCCa26BqOHR4erfhLFNajzlVVRj3n6sJcFj0IHalyK
X7gnO8hP33zsQV4s70Qgjo5o3vq4vA6b4lqTLVqKAM2TjaW9fJHCeDAzfItFWt4nwx6W4cJzwd0y
OHjwgCMFFSZvIMXkI0YOvysNTjqhVh3gACtyNq22ny+Jwa2v/dE7CnfERMqbnNcBIOlb9K1bK4V7
GEQXKu4eSy8cVkU3bn+9XH56/xieZ7A4WMhWPlQLbi3rdnRZkEwZrBqXFTlSV2NF4gUqIXt0193k
H/mIX6yDnxUp9D/YvSKmQKv04WWdaIShEo64yBj/GLp/LtKcfn7xxUr06ePIocK0mNgyRvQ/vI6N
OAh4vV/s1OjvOtXhiYIEn+PWpZtSIqcDuhld+415ionFqY2vK4XPVnweqp7LMaYL+3Hj6Fd5nVfK
YaKAhyOrUZx26N+V5l7wx2eEAmz6xCIIpxsW/3UUo3gFiXihNwCSBc3HjkCetm2uUpNILeEeg9xk
guUASw4IolGQMxe5UXALSiLAs+K1DNubLiKctODyG3tgCqRN9U6DQ6Ggmx8SFBJiIM5VtxpL987q
wMClLJfdOM8IM21pNtBKo3F2Ounjs1VMu2IicCfylobvnfNIR8j/asoUYU6PAZ9cr4VnxTd1dd2I
Eg27jWlAJ9B0PpslZDD8X0O6Eol7z1YqzV2gDSP4rOS6gbcEuZdK5CnQFMKFeWIXsW5YcPRWRhjT
qOmTk6BIJasgAadAF0rmXrsykz6kywDG0QAhnAXxlsgPUggQqLdZ9YaRCjCpDpt76MHyI4xQoU2k
QWvfVYOqNyOaf69qQ/AOPg5tAw4Fs0evdw9Sx0RJVvuiG/DY9sn9lFbQN/JZJI7nMw54gRkr+Ot7
8LPnpWuxRffRu3GpzvfoH56XsS6dvEj7AvohMybzW+5mx1Hp29Qgrub/66U+btH6Ct5wCfJxF3mQ
FAv4wgU9djCJS9VqX3ysT6tkl30VuhTkaGzn/vy59Nqsytpu+FzpTkak6YXFOhrKzVy3J8b43QiJ
F8PJDm74i4/5WdVDl4aWFKUW+7APJbLbICsoMpaXgbEvBPQ8x/LStmcv8o9Gxfnl+18f2M9f0aGT
Pweb/qXbAJwadQscw12TNBjAmjuoMs9GMD6UWfPW8gyB6rT+9Uu+Lx0f66xZH0uvE7Wy91H8M8kK
qj8JCrtkyKKlTchhj8YRs6VP0KjeLKbWvZWwmciCU9mtEHd1CsWxGakRGjWP+ko85u21xoNKYnbF
Z5q3VKTxtPVHpA2OVkKdIHnEy51jiuiNRleAKW7au5XnLqdm2oZB1S49wf2mcKWRNUBv+9jD0V1x
rxzjGL4Uw1u5NILbJsMY18KEy31rV+bmt8GvrwqtGBcBnVgEzauojaAJ+1q6MslPoDercB3P7vNa
Ak1CAEhIWLlk91ks4fh/TwTUCQc43q+P6qdXLdesxSiI0TQa1D9ftWoIyEqL/Hyn6uotG+99aCNp
MO3B151Ne912qwS/4/RVI/OzCwgeEI1MGrr2X3YGstfGqDLdfAeh+i2ZOH3+JJ/HrH3OZw0GeefX
cH/ufv1hP3v6M3lC8a7PX96r6z+sPLrfpAiSIR+mPEJKcDVLH53W/OhvSueQCOMyK+u7uT759et+
tuL94XU/7p+Tyc760tFzjM3DVmRcY4mQZ2UaD03Zn3/9Wr7BCft4m9ACRSTGtpRV4UOrvFWCQA9C
mXZWkdwMQ69WhL5vQrqxZpO1xLhUPx3C3Jg+TdtRj/CyC5gZ9A0NTnQQSG/hyJ0VvmYl9CPXHS6T
0LqGVTnkAYBTK0PkpxmvoYsXS9rA8gLne4JGcm2ayPIGYvckjMEoAZzjTN/aDqTJlN6yNsLuhTy1
iYo9NS22aNwmErc2yW0P7+YSVyQ6sU/Y7vxzWuJGqjX2Gwb46wU7LxrGJbW+VtwRsyGxhNB3Doxt
2Dtk3LWSND2CIZFSrQtHfe8nWxECx7bHaJ0tcq9z4IaQnBXwSzJNeAS3MCbSZWjCEE6t4drOosNc
N9eN9SCoiAfJtUGkwjqMhgc7nIjBau+SsjsT91CtvVQ7DqmzVuBnYy36qU3NuHai9kDGbHt2moi0
KMyvJPR+8Yj57Kbx5wBqBg/crR9FnVlWSXSXFX31it1VaT304Cha3X5wKufIwPehJaLsi5Xe/Ozi
9dFk4IbwGBV/vJ7YX4bkFrJAuJl3NgHeI7sNzJUhlzUk3HhOhzLmEZyM/Z0bJEQa5sF5iJNkFyb5
bdMx1qxMxr45qR1m8rMIqkf09oRb9dOMlkiPsHjhJXQA1cFmrbMeC7DhQIP49X3xiVPAxmOBzsNk
uaFX+eG+CLUxQ1OZwTwK8g36KRzuOh3voTHOds6nIn+rWsSY+rQR/nqqRYTt+T7C7LGkQx5iRNT8
dtt3rMJtcUuqHvotrE5bUgtw4sJvJ9Iju++tTeBawOMriJetRgBFps/R0Dq5r3Ef7X79oT7RFtlU
+44xF1OC9s98xfxhRfPdUeStaWW7wUzWNU11UGriri2JsmjMYWP4QbUqc9DhuWncRfAV2MMX2HtD
skHaIt3GKdsAqJUiEl+sQ58JMRBtMzqaqwTvL43ZcHCmKuhZbCsRXXRx9qxl9XVUYox2bIzILRkn
DRxv6Qx3wB8vo6E9OYy+Fn3AzrOV3r3a5FHx1qacKCj1yNzyt5G0Ak/xK7pCHAmtQe1jaz+/OKb6
Jyso2gikAgjcGOx8nGrqSRC6tI1y9NkNQUopfr9uZNkI9APJz2hEOLrDVMZ7FR18BXqgTNLp5Ouw
G1T0qo+1eckAjel2BjHICuZ8zq5G9WaMz+HE7TJmP8iHLNaqaC+ho8I9IVnRr+hxFC53ixP32iqB
q0puJzfbCHXcEfENixWAyqL0dlnq26TtFuylhHUoTRJyrIi+8Dz5gpsSHQCoAenLaFD0/cw1Dd7w
Kd48yNqK0Br62lqvK5SnmnUjnPihQIa0sDrbWKiKWklo4iL1XzzFEuwm3Wvo6KvAoZop+h1CtlXt
PkEsfQuD8DCEsJ/CxFmFVnk9P0967xsxmE9zUdhm1oNsmjuj615NZn3MzR/62DSY/vOLLb29i6j5
ler3ftUyII+OUOv7VRirn6dAt84+T4PQTtIt3UIs6U1NZIrvXROHzPYRIiBLbA/zq2p3UzZzR0f9
qSjHly+uhc8uBQRplo5ohU3tx6nayDAhk62V74akzMBCWgvwvjd5KIct+zmOT+xf97ZGiOe8fuGz
SXPjC2XJJ0ULBkGBztyZn+gfG7zEXdd1PhdofsnpU1l173oghnu/5tggJ935Y72e8JEuYljLX93F
n6z+tEqY6dDGpUL82H0vmLF3Ko+LXdoRIlkVyc4uYZh5gO5XVo29qsSMdCGcW4d7YJMHEfBQuQuq
ktznqBVbs0jOQVebe2ucIwB7HwghuVy6s++7IThBy1wRmHQXC4JDqS22VDXUhE3zz6fYv70M/x6+
lVf/rH/kP/6D71/KiuDVMGo/fPuPuzLnv/+Y/83//J0//4t/nEhuK2X5s/3l39q+lefn/E1+/Et/
+s28+r/e3eq5ff7TN+sCXc143b01482b7LL2/V3wOea/+X/94d/e3n/L3Vi9/f7b8yunABoxtueX
9rd//Wj/+vtvhu9wSf/bH1/gXz+dP8Hvv/1nkz4X8ln+9d+8Pcv299804f/dZbtFge7PE3UxG2LU
2/uPfPvvruH6TP1sxD0CbddvfyvKpo1+/81y/+7A6MeAwkTOwdHJv5Jl9/4j6+86ExPHF7PREw+q
+O2/392fTuP/nta/FV1+VcZFK3//DVnch1t0HqQZyLt4yjACtJ2Piow6rk27QrW6dzIhllZuQ5DK
AYLEzn1mezHOZaBtyrVfYFh6WL0tw927fvPdG2p93fUy3oXueCvc/Lv0cVy6k0ACTpbrwtDCb3QR
8QqqeG9N3bA2rRj8GWELIiRCehzWiUm4ZwKQGVqf90CKOsQS7o4IHVEVpuLQhnAbHG86rSIBq1fL
4UVmxuhs0MISeRpYyyo1fggIGokuGRXF/ZI4YyyaXuLQ57J6PNrez7S32NnGCkitvTK7hNGfE+xY
l0ib6ajHKx96SzLozjY3aTMb9gCnCQ2/N0ZXduGbe5LlmzR/2jdV9I05p3sUNTSOrlbQ0yb7nIty
ukrixFilwAZW8jpyFUgyQeqD7tHnLcvU35XZYYzTZB+T53lFls8yVj4aNzMZLp3yklEMePCkS9YI
d42laVOe23kwLMOufCsc7y3wrDlOoIROYlKso4g9kgA/Tgwuo7LQlzqJG4uzgVwX3uuh8gM4Go08
SfQjrpnQpkrGe5Wbt7nmQgzOowdIoMl6aFN7M+ZawWltm82EgTobLolPusoSIqRrPdW3dj/jl/vK
ZRbEzq+L7aOrAH3Wun/p+bZc0lhYqA7lcG8bRKOl8bot0BYEabAJwnjTuG69CZx+k9dauWGkxihb
IYUwxEbU4RaKNEgLqwYrnmGFz5JgQQs2pCZmDqOjvliJEZtU6PhMTDCQ1E3TbGNVrkK3SnaUA0+l
nt6Ustl7+CUbwRO4zv3pjNzfA2uoTytKhHg/+vJshvASknevJ1CiSS+eag3xQRV+k3Ny4ASNoHhJ
6nbZRcMNrMNCEMrQFVgGEmd4igQa88w1ILTaTEtI81BduB/dyti1rnjUGwfsa9ODRfONV62Ov/ly
HfjVXZOJ8gAwls9leM/2kHwnfg1Ed8fZrZ3y2ethhIYqJTlFaPj5Nc3bEQELWnJEcD+RxwW/Iq2C
dG2m7rD0Wuqhoba/61X8Nplg5cwSloNVMS5httvaQE2zagXvuge3BO1b5eFzb4bOPg2utCQc1j5K
q8Qyd2ZOFiFkN1U7OHlk6N94tFwt7c2Z6NrKwXnp48zepkW4Swr5GkQREHhi8zig5rVU4jaLemt9
Xyai2hS860UnXIJgyFYbOveqIedCUXBJYps1r57N0smxt1ULGJCyNYheUkPCLLFBXLm0hWrTeiKz
IFn3ARTv0gfWAODUM1JgjQ6kkxrCvCpuSlf1W5cCjZ1EfB91cwITMPyBGzoys/tKBwpMjhXM7GMY
h0TZEHyjr1WpTnymUqUnIxYg0srLVogLJzbPQQNtxXT6Yln4RgyPtFuRL91szZRUYkF2YuZdM8Bf
28RFjXWX7AAyMaKUBlE0NCIiPX8x8VTiMs6vaq8VoF9j4FoQgEJTnUKfRMWczdIqr9kLEYTaLVWh
fmoWfl4K+u9Op0dL4rAtrUkOQrOfZBZFZx7g++B77Q5oYIbIPdhgHEl17naIRHAIt85PqmKM9dkQ
HMMbUc14uaDWbuHcIyx/zXDdb3Io3us4p4fvtDkeDsJEEAAQ/gamLwctbBYNqXN++JgKCyibXXGZ
Y9tblDjBl/HkfVeA54aB1gE3pdpXIeY1FcC8F1rBp6GotLhArX44hSYjihE10tKcymDnRUSq5RPo
BbcHkGiSDLrI4+FJjfTqdIf+uub9sONT4zSvqQOFOpyHA8SKr0pJnEUTmcaWszb4U7bJu+TSShGa
jin8UTecsc1Bou0EviBD6v4+KZpDxK0C7BcNazNo8UWLg8dl9dlh84NV+VoORKCGCuBvKK7M2AXd
men6yk9Nsawzj3Dnrl9rND+OnQpvzLYkzS7V+g05H0vdWfWVdhpxf65It2a/PqB+rQz34OUVrR9X
ZtvB4cooh4s8kKdIhOSL6ERHzG2qzWAl2rYdx7VBU5YLOtIILqd7kynEr22d3wdOgQnMHGgryXht
BRhNhx4yvjYl5qqEjkV0PKnMuak9D0Zm7iDv84hFerj22+KyH6rvdE3Fha/a81CX9XqQw6PWZfp+
6B5pL8slhvE560lbRnoxEWMN7cwxmK8jz2/C0D6yGLAoF5a1jE1SEQKG2HiK2HFRqA/pNhkbf903
Q0vejnMvyvC+djVvXfcNWywHWZ7hYJJLAqhn8ShoBnXnzDWtLShvJHsuCDszTJ+rWH1Lyma6n2C6
2T6OPisOlyR997iFwON3O5O6fdMWqF/cfidG1Gv2UF8WPcHHDlE2FtRLu4BOWCIA7GjiBgJwNRFr
u7SKdyoG9z8Y/n3vRt9iXzCxsijmfYIucRUKrJ1NEvNWu5AzO0GoNi2nWUQsu17AU7V3Al7VdDg6
GSbp+r4WPF7cgK5KNfEXqwkEas/GhNbzoUjH27QwL912DlljIVmkItbQcdpEN7Rw8ugyZ4CErsfc
fQpriJXNoPZTbOBcIfdxKP2UGIFxGTTcyKWebY2qi04BMQHxyEZAOuBNdXCvRRCvVFw/j4SPJOax
CDwolZX907fY+xvjpowi+S1COFfNjNFsAFmFBG7Vxb6+6rTo0pz67GQcZRFy8zmDdQqACxlx5+7x
FS9FyQGNO3+nTwGshoc8AULUOBiQSUHeRfjwgoHcCyNVIB+98cq57JjwrVKjfnJ1tKya4gGtNOBi
LGarpAH73OYDZz+NtyYXHEFmDWuL/aPhRlxlevfYa9CNZxu0S/LDanr0yBoYSxt4biCuSqq3Y5aP
Eua6HTL79p+MpK42telRAan0LtE08u3AH+EFDQD56jrkPw6gF8DgJEU+WFm5fMTUqG8juzp5Bsl8
XcgAg7hK8vjMmhDoZHS2JeFNgcqe7RSzp0QusChSeFuax2IlY5nsPH3a03S/RhwzEBlAJRjbMIRi
q155csZXT3W20GsJvVIfwOEWEL/D1twnDUzzoJvpc5FgIhEZwPVrBhzKiddJGwkwmcGcbYSEYiIe
aUKRtKcKhJQj9oPFWU9H2LVox1CL5vT1+ri7qCTmsdYxIMfOqfJhwEwaQ/Uyt5gyYpt9ztJILUlH
3xBxfOa5NKy90hpXoefOymIu0KwIHky4IVN31w8klwZS6afMWwdR4m36AmqrHZqPpJdWa1onCyEI
CXivuVItXo1KcKgTsNyIESXBAyuIf4aTdbtcuBeV5SV75fIIHIkyAaFIZdGAQzUMMGSJY8UrvcPn
GIBRDKJLf848s9qRt1TrN1NW7dqguYnIAFo6kyEWyKlWNSehke0exeGD7NpxbyRVtUmKgEai5VJK
4MPFAkjcbef3u4zOtANUYuVyMqGUuf56tMJsj8qLDKPHjNplC0af6e+AFd+bvCcSb390QQgmsgh/
xFO3NokBmJMVC8JccJQl2XAcu9Bfjmw5aPj1Pw0Zeuhj5MzDY1EeFUgRu47mss2m3KTUDOzhe18q
66x+KqS8Y0SCVGmdchN8dZzh6UWA+1iLYtelrU3MRHuosliyuIkNJaI41MRVt+ZCEgC6kaoCQG8g
7urxCK5UNN149UCPJgfJb3nlwZG0+vqqWw0Vk1jsWcW6GYTFrqMmO0uHyYyn9kaWLO+zrm/yemeV
tHTV/JYSPDeT51jXLwlio9wsF1gWUfjM83hEJfqy2HuvwgvXjt7RQ9QK7pNmha1Q37tZfyxzsn/A
8jl9hSxPzJMBX78b1Z5QmUVTEmQSl/KFWumJSq8g2ZlND7EOaONXDhHTa6aIEvx7v3JNOsGlGRLm
40LMizQHt6tbr3u3x+ZBGmfew9xn24KqZrwIR32fEO9y6oLSXSoVvEyuggPPM6fzCguDIxk/Um6y
VmigH0EGWps06r0NmJMcggko+TxrL23mmM5EXFrjIJlJS+2YcgPuG8tE/QzXL0zaBxGBPkv75Cln
kOglWgVwNGgWeT1z5JyCfm+njhAG4e6OoO4jv9tjNuXyEOq73sFPsJpp11TWz8zKbvuapdQ1TsQB
skX0exzdpb/OUv0yhNQXe+3WDuRF4TLGDBtLrJXp7gFaXARxsNdSPd6K2roPvYo4pk4RoppB5uMZ
OrELQ2dwdM3LPqSWCHWTqfwA+qvR4/UIbzh0tBfyZ/SWUpbAJzjHKeqVkguZUAcUO5rcprH2I1E0
3+gFAJ0uecI5FjUJmx1j3aGN3Zh6eGByyWa+JSRbZKWNTQS5B0Utz3MjAtlKIbZMQ3QasmbQVAB+
tXOBiMnKfjI/PEfS2yRG5G/LtBqW1eh/j23zwdCD9tb3tBsdRRvpUSSI0ohNwm9ewZlL40BtQrbs
xcjepL6xK3bzPrErLPxEOoUVRDECoY3UjJbEgfkbV1JlJcDSEruzl1mZ3vkkd5Ct3ezKDl24H73j
xjYj7u6OyVViLeQwkIPZQVmMjOiok2oDnQzwtC/qe0byYC/GtsIM5fzQpPONbFpOu/noO1BDcTnx
3KOMsshtiubus5pndFU5InVjlJ65B4ajZONI0jUiB/9GaqhlX35vpRYsUegTWqSeVBwRzs5SEBdC
bJMIwz0R75luV3c2SiPdjNex685JQ1e6FDMar+WZl64GpwVrH8poWSYvRRg9MM52LphrniaN+SPP
y8H46WvNUwgAUbT6xm4m5Gx0XhamVGszt8xlYHQXeMmxtyM4dCNl8wyBD9mZyJomRDC0IIJ9KK+K
9Em1Y3ZhKgmSSCVnT1evXfHTVD5NeDWh1+k63FGozRylHHxE9XJw7WI1BapfTa23IWnRWJOfixam
PHsu+agodhaRNzQHUrMI1jbg7nTipMdYR+1EW+caaDiczTdZ0AS7jpzVvGVXKWqd7enYqd0ISaXM
2ovWdibWVHpUMio2ntDvTFWDcbamh9zDt5EGJF6xuJSBcUqZ7OxaKh43oUvaK43naCggtYmKeSZ1
SRiwb7Ky4mQ4M+pXEJ/RDPp91fvfGos7zW3v3VpMG6Y0L0gR+QMyDEcb6y+5sXiX2ujk0tVyzPBE
kN1dT54bM0+6Fn3HvZknt0MESLOIaMsskyy8zabiwF5sPLU1raG2AoIe6bp5U0zxI8wxeWOgPCFn
QT1PzpYUrmrPWOjRJabj1CKkj6fobgLtwhllAYvBFyJjKg+y41z/83/fv0/yV9Loy70WA8autWld
NS2PnfkLopstpixiJ+bvMiYih5oU2q2wgysTsNSYo1gNosI/oGHV8HTrl32se9wkHSQ/29gHRs5H
GEU8cTXxvyoT25be2zYyYlaytNu9byZFY/ubLASmHbmyv44UwMta/Swsme4jw23WoRldSc+87yTR
KRUBVTtQE+yOUbW2rMgvSrtyI6f7Qbd+X2dAcnvpFEfJ/y31zm1ocShwWDGp7HmHaEurSUVo8YS4
3rB3tYmGhUMKmjAwz7BAoN6DPG6Y6eV8uxK3l45r7Vb3IhuHh7qyAu+kKZcackw7kuervU5a5rIz
YrZ0+s6S7XgTaOVAcbLu9ay90Zz6haWoWISWe4I9dEhV9uQqxXRbU6uSFCJi0c+mR3Sh/U1ZAo5l
TIpDGQWLvOLSrgTUaUJLl7r+RKo5rPcOkH6SESY/CvMm8wXkda/6zuPhaOjtoU4SuciTaaK771wE
GDUXhHLZ26Yy/JWXiXPaut/9ynwkGg1hXYUPtupfOhQz8ECPgBKwErlGt03gcC5knxFxlbGsMF5k
QrVKuWj1q85vTsbIPMIrPYP+bLAwC4PxYC3PHtmvOycrbidtTUl23Ttaui3blpRcr3/MSW2GFkzo
KFaeg1IdOCsyXWtr0xQRSYpOhBm8noJtmKVH2gln/JgXI/PejdPb1UHhfAIoiztH9/rqYP7PF6so
qoM1/5X3PyOlXC41ayiWYgrKgxryfm0K7aXKM/PgTuGl5FLavn9HeNE3iXMw7uma1DKTqykDSfl+
c7hxVR6w7pksMoiAs849lHFqHdqDjmTmUPiKrgzjMGuoH61M5/0xueehN/+wz6ZxJW2XlWp+W9ow
qW08sfebPAP40/xnLewrUPEqIuSHrM+wT59Ke7puEkp+JjPV4f1LnmL5XPzv9wYnSk/caP/+Ft+/
jAXu1H++5QQwKu30fcnOqLUSf0O+BLPp8pD4KfDpfiCqCBzJKZTAZJZMNIsDu81634qH95vR8uho
mX2zs+fP/v7bjTD8798+v7aVxjRIQ5F3x5oXybQi375/YsfrIGO/H4f374vIbzaeOd44VvfD781j
F9E+UZKz63TNNojqGHxsN6jDMNmUU+zHdKZ6VsFmLFQH228Jwk1bYgd63uT8Tt9XkfdvcXtjU573
Tc28qr2/9cYi9ZinFY+YTh6IqYT20ds75i0tSYzlWuCbWkedomw0u+tWBoDVnAQE5JDnRBQMIwuu
5vsFqa7+DZOK4tCPNrTbsofT2bIm5L5f7Uhnpi3l5IcxH7St5cpGLeMEvBAx10ejAW/eD5FaI35S
Bz1syVRoPHeVTyOBHZGTlsQM8TpTSLagk00GC0faHjzNkwdHs5alJs2dq9muvvwv9s5su01tS8NP
xB70C24loV6y3CR2csOIHZu+W/Q8fX2QnHL2ruaMuq+LECQhGQlYzPXPvwFcHMv9XGEs428S6s3R
JW8WRvV8CMlfMSuXajQJqyOK8uq4rC2L5YxTI+VjUofMG/OQ00wPAJgdNd3/ulSW62Ve6HOmKHU6
Fn51UxxbgvLSFfG8xdHlzbgYkX9YRjHi5ginqLzO7RWsHgq9iISe4lCOOJQPpfWeBa1+zFLr6oAU
bNWx7Y7LwsC7wbOa2Xobv4Mj9HiUmsLAMjBGHcOttw7AuxltSBiM4MyTGAMHtk39XYLKjUQ1ZpJa
w6xnuRiXRTmfz8taGGHj2QTNRpE5NmSWG5XHoLKLX4tpPjXeWrvlLqu1hXEMysFAv/xFzXFcXo6D
njr57yMCmuPoypvSWUwF7ei16mFKM9WbzrXZwBMIYrkLVNJpdUtsrCi7G3GyuqjzoorCbavoeKjX
4VfVYko3OOPv1zSp7CwoWwcxFBZmb3q3mhTVc0omTBmIxNl2QLrSyN4tG+T9UJ/wUFgtr2lZf65t
/6M38Yo3KmWHVhH9RkImit4HSDqCTHY7gwsNbUmeXTvTIGzHrfc1aKjWSeydFd/CqtwCg7CG1vX6
ZP5WJDKAXj2CLYDgSookfd5pFR+1TanM/BUKjUs4MC1VOh6SXf7qji23R6M9N8I8dTUt6im7tC7x
4Az9+cUfP4pWC8/YNIMhAbhh4TQmh0jGeyewsexqmD1DOTLxwa917cKQqV862eJHDitiZSYpcXpk
5bUV6dJ6h1cAU6yVcJRvFdz2uo1BOQuyt/zcwf5Z+tWmHKx7lTxkBGrZ93IE7bHU9KWtpt6zSk4G
rXfeIpndsgQq21h38a4lFmeN0tYpJy+0ozPU4vLUupDy9JE0C1urY6YnYUBfk573WtWN7PS5EIMO
UdvBbzr3z3onbPwI3HuAWxXSx1ilp4xoraKdGmqQoFu3Ebc6lJIba9T1ozPbfi9rZqx7iqbbe1VN
s5MxOemvhXAAOV2L4qwV78MoIih1qGrdoiZcIdCJYzC047JWzQ+Xtc8XwrrUj4Of6+uEjul6eUEN
yS7QSyvbfG63fMqysalFX2vw9W2lKvaxM3X7qBcxgQXLKgQNQiDMcJMqVn/EyHN59nMh+0L8elMu
McMvrCxZa51BiTaIY96QYYHbEncScPJj4KvOcVB1UlsyFQnQuEmpCMeak7OvVFJ3ZPMKuGLyAdoc
Lbtzez88IZUSg1saHrcCjgvDY2CQMM+N81AyqvYjw2YGwx9QvrfJck96wubQgMc9yTkZxaTm9weI
zdjVkwK9tRgF8OzV3qyQRDS7fiYM+x10ZV3YzQvRnVxeTrNtEWxFCXPcxHGf+wQf/tQoYfogac2a
9prj052Wpk8cJpxooy9pvUlPrzN7wTCPBGl+1/pLPPbgGCBpHQL5jaKnb4NaVZ7BT5bK+s0V9Lwd
vOFwm4ndF3MEGI8sM8albPzCLVsnPabR12MP0lXIR+HQ+HLsGOSkYZ6dwecpzF0VRk+hmk5rwAwS
D1rMtIrsOa3jrW9goJsbLTdZRjwLW9q6LvkVLOC2PL45ZBX7KfGdVRI+ddl3NOgO49qdMRLv46jZ
XUEw5qbM/C9+M1/shaeaqcc4OCf0DKBDFcUCEShajO5Ziry8OsDamrS56v3u6Ohpc5ph2bnqN4zy
QyglzS+xt6v4ZoymtcHZggZO2rxyZ+i3jn6XKsORPv5tKHAEjMOXaqTH5qZPDY1TTizaWTaU8vxJ
CpzX/CiBIF1wBjBSYm4+2CumDtXa8OO7iQ/rQBfzgRS4okEWVhYgxineL55amyfBoBhAJddxr5jK
8ZolOo39p7rBUbUz9Bu8aLjgre9JJrhrvSJRTZ3US+X73xpcGGKMmwvs+geEVmUW/SjpBIgs3BZ5
dYX9dQmVm6KXR+KIT7abEjK5adoUIqOfX22NPMpIHMLB/dmJ/Fr5MS2FLvoBccMbWq8tjY472r3v
EK6c1ARoFKTUlJpxUly5VsZZU4DYsN2ARmxap9tpQH5FTEIm7vzQ988AgQVTVfXS+92u7Sk/DdWj
C3EGPjf14Zp+KHq3j2qOqiXfhjlSNk83SR+cah3LPVt71OyzL6yf0rgmWQUQpjMh7QHXaCAfqsGN
T6NiDxsLqQnSHEM7cbXP2aH/WqD00U8jpEz2NP5eTlC+R0HJlphTuIWE8KyT5byK7TQH6Q9h8uGB
k81DAD0H0pb6Vt05dXzfVnvXoXobUFAe1ZzL3pZuPxdnPMbmftpEKExWvd7Amx/aYR2DMLa9WTGH
Y+Ttg8T4FlJ7rNJm1JkK0Yeb55lgFRzMBrT0KOcFHobAUuUYc3XW0osCcW2VeBPhOX9sg0IeUSMR
PoaNNoAC5dqywE/8vs4muS0boONVNBdzo2OU07oeXu2JRJo0YxIj5hlH15WEHIlxF5b42o9usUqJ
xaXwmV+E5F1n6RHEtTxq82JYKrRM7Zp1BtRMDA0hfXpE5EjMtZKHWBxX+FURzsI1nGiS1CNb5cDT
oIOtaa27nCAghmDieUKr18HBkDH2g5rT0bX7YzAvMqY8R/W7MdfbzaQ8OjnfJFfmW96ykcxoGIR2
vg71mJ86FNWRyRp5yMvqEJf+YZCelqS+VzvBs943fJ0swhAOsHT+Ur+qR5pBZgsrQ0mF0Z6GgGJP
R+a6UeYK1ajHirtGwXzm83GuWQe1D5qd2/R0ez//fDzvCI09Ot2MLcgJjlmCt4hd+WQcKKo8Ls8t
a8tC0YtzwaVPfURiMKWK2CPg9Px0+maYdcPMNf9qdSR4cC/QgOAAmYpc0KQrDJQnbfui1hGQcDc3
Cyl/7RZTE6DA9hgI0qTGCAE8FHruRvMimLhgA2XY5WDDx2VhhQIbXiXeN8s3JLM332BkNIIExPq6
CWb7aC2OtlFpfEkVhkVvIHp8pQkiz0upMk63ncIJQK3N3IvpRmQHXl0zorLKk2ltN8eeCLOFgvb/
ZL1/R9ZTVeN/JeulP15/ZD/+xtVb3vIvrp7512xcjfTBmX0a/uTqOc5fJqJXQ2BcZGssIYr/i6tn
/YWTsTWLYgxo8ZBoP7l66l+6jrENqCpWBXhXav8Xrt5/UafyMQ42DppOiYoT5j/J6rFW6mZtmMq+
yRp3qztw/A3ktgpsqD2e0lqGsqGu6GcGNTjikCLFnjpwzj9+s98Uwj8pg//tboglZQJe76ya+ztn
ftJqOTKHUPZViQXZmOrOqfHbV4Fvhps3m6AiTjSqS8WDokKVojIMh/pg/Dvq/j81wfwaGGrAq0Ut
KOBYcuj/pO47phaTe4PtqioJQ/ZTappRU/QDaLvRiUPfFy+J7d/syCUtTyrECjfcf0kxnfJc2dVG
1137KK/+jcpOM81/Un5dCxMXVIzqzN/EHXQmXP6hKRiS2qo0AY4tujGHKNYWOzOu7rQidM6ZsFzU
qeawoYGvHOWkk/Y0DtpmiGHgEMcKsNx1NvNr27R3fhscu7IgOXtIJZnkTKB951zriGwtN7v1BYa3
438uUgx/mGLgWFuOzujlfWHhjhwOd1MVjcdIGZ9BxsrT4OMXZ0RKcQkg5KzsQn3HvA2O0b0VPFTk
Aa3dod+NNhQcZeqVQ6DlH64Px9I0anVNnePVTb0XVXrxtbT2MGkhxFMmzUXN6p8dvsXW1BM/prb5
RY2nR6eQ/lYZ3/wA5lcdF1s8lEVw9Lse3FmkJNiN3SlIDpqDGW8H+8HOjG2lVFcR/3TH5Eb5H54I
hnd3LoDCyqjSER1M/+QHXbx12pYQWfekKtk61vX8TCcF4pgbo9wWe9RdPX7FkC5pTG/sjltfMmK+
r4sNZjoHwKZ9GrNbSfYxViRDo2wEDAvd92Y+IHk4XProOaNjshuaNttQQta0AEiYhQQA6mUeXcdo
NhEs7b7T/F01Ru95RuzmQJs4c6sPKIW3wg1uFeya2PTJz+2q+/gR86pXxAEQbTpCP2kMbiTU37sE
KsEEU4at6G4E1ri2jFkuKbtzkJm7WoGGabcTs22oMoakuPXlXsBfWEFifkStb+90LYYWHsYAj7Jf
lagGrKz/4ujahEdD1XrKEKTHcqhebU3d+uKm0RUPBEh/iQ8o7T3/2R1g55YaPhhgd/fNgAY2Sd81
E4Jsk6H2kRmWu7XBTU7tSUHPxTetfIw0uB9uPhJ+pr4GXUkmsbURhL+pIUwi+Lgq1gT9+1Aka6uk
aqtrF4eZjHosLtOULg71kZ8Plxa3060TtMbNzGBjpjLkrBjD3SBlSWC9/YaNM0SzWKOmH/sPiEbm
OtFGf5W28ILRSfrAClVGGF7QbGEYCTqDpXXJfXm2YLJsoorglxJRyt5N0X20hrUJbbM9KhYLUxEY
mi6raty3x89F1hBxV8U0upfnQP9fxyidvEwf6KsM4R20NAtflJLp6/xUF0hu8MvjZdG0+RcUAukf
myzPJ/PGyzs+37s89/lwWZPWMJFdbs19sZw00o55GDyZ58BHI7w8184V7bKGTbnAHzt91kMM6LxG
qSh1I7OoT58baj11XjFjmMvLy6LAoYwm0rw5pwwcJX5Suc4VQvKWN/568tdy2Spy4R9OvWH+epOc
3/n5cdjVOgYqo3mH/9gTrKaIxKLN1tSgBGalofOa3/i5b06AxSmF77wLy7PjsvPLx4vl2WW1WnaX
IYSCGm6oadNEsWL3vTUwCKgVTk8l0F77hFasbnLxQIEc1zKoTg1Y0LaL/Vvtz+IZ1fdGerZykP0x
HLqnyKx/Zu1d54/xV3j75zyzjwj0untRTV9No/1oqLURBmXgOnDb/DJEcDe2aEUnXPu4LghYZmDH
ezxwrqmc85iCB1OxUU9HIdkbIn6IKU1j27jzE9Xdj1VzrweOu+vy9nuaup5oQwNzKGluQjfNgSiJ
fcPr/xrmo3/O8++a6lyGEoZRE5Nhx/hN3L1bvjcdU/fclvvcgObu6xLekoV9Q6hqjy7mLhCfyqsy
+EibwvRgduP0RKgKluj1Wy1Gb6I770mm3+vMInBNzJ4iU+Os0DYzMQ4h9EQG6HTmIlVSxQgdfCyD
zTilJCjQFGwwUVd7tcb1wVW9Is1aZnL1WsII9ESU6Qy/JHNb2nvF9futau/ssCXeGg7stvmZiMA+
25FdYieSxzCn5skzerZptuBsbXPypBNsQUzabUXasdpsMwTGEHujcZMUw5fRJhjGyHVJKDoRSdzg
6iG0boImYK+P/kY3Ue9G7U/ZZ+/mNL12qvxiAS4/KJ2o9rri7t2EW13QR+VdnqpIq8DH6TLGxcn8
oN5DJguDpmigknbhCDiVdD/qGUcVstXWhogKz6Ybt1IljPukZTBWmTlxhUnMXroGdl43adxJoQ9m
NgnjVQde7LebOr1BzczhU4hiVRISEBXdMau0kyWrnxpg8paOjFdWd9UQvkQIjIBZ4pAghfaYidYT
fWQ82+2PHE3YCbkIc760GvZKQVRma8hdB53A0CLiRTX7Vc+qd3sYyKSNQK3GyczXiksec1GeNHu4
pI45rTHxvkKgC1fTLKHTlZzppoQPyMwPy4R2pdPRq8lP0tD9j5Z+hgmOS1gBg1CF+ijiOxuV2lYN
qDdNOyj3erHFYupUtd3gBWMI4tskyq2gmjl0w/tE+wXKcjDBsp22QdN/jwqo+mZAYGkQ3qdR9sYl
fugsG49rkXmitM4TXPdE5KBYObyqQj7Z1rXoHtDdes7QPGQ+sbkK3v6SmboR5pmnoJwkQjl8MSLY
OCpADBxY+O/lXYyrEUeiOBk6N6iBrFO3ctYdwB4h9sFNDQXXHjaKtvEwZt0LtGcH34KBvHI/3ipd
INa6faPyOyRWAJkPFyYloqNmB8OD1Mxsa5M7xjE3PshS4dzST0NhdNwtM8i0JSKtTP0+VIiuQ7d8
M/OE0HkBbzRrYWJUEXexJHrsXWJE3a4zNu1uZr4a5d0Q1yZ3KPJY6e3iDdgqq+GAfOyoZ87NEdWN
eSwMdnKMKJy+DX5/UU3xVSJKWbkZ56FyrBzYVVM/3oaIVnAwEttIU9vSuqfCgaCHuQ000AB7D0dx
H4TvMLqEIV18FJyDsLgJy7HeWIW+L0X3jKmUtXaCeBUb6M26EFQuqSDxks9bGdHZtrOjCJBpdNE+
HMaz3UBStRT1nKfGZpi69iSnB51MBJo0fYDJbvm9hOq9Qkj5NW4CAGHTeBITsCM4SeSHF+D1pzG2
351B/TEOKIz9Lwrc+MSUaMaxQI6Lx8AlzRUN9RmS8c+8z56LElKPGu1dmH1wjuxMhBsjcNMreVBY
ROXjkF3TyjYwuyQfdnllee7Xy1pqU0vZo5cU5VPFTWafdvrLspVfZtIr2wHSBLf/q0IRA/OV06bR
nYYvoynbOMny65TTndFx+yTcZLyC3XuNrmQeButE+NpuhjwFF95IllyN+kQkeeUST1zRWjETNDSO
+iH2XVGNZyOoBH4/+YM0/UNW1uJiNLq49BqVXjFpw1a0uMKVqY5mhFuar5bDRVOeIiH4hvOemLjs
eDbibUZVaLVJR9y1a2CLKKeO4BPS39XoI2imnBB0nNew8oAi1nU/+lACnSYu3ZhiLKEEIjtsBc0w
Mi+Tif8LPNIavckuUBDedbcP14oyfFdKY5PqPnIqwz/HzeAcMrW4EYZj7/Kc8FuLNFh9aq9OhmAI
G9QPRbHvEkH+99QEdz2CSm56jXHVYCYJP00vr2o855FNBYZr9kEvuvbYW/Ji9lp9DQb13kp19SCy
OjuXkKZDR6l5r6jheXMQyyyLSa2HgaHOMuCx1kbPqTp/XVrdYZTCIz2mIMHGPrX0YA9NVbbXpO6x
RsO4NfeTaw3atdfG6jUqgqNh+s3Jjfvk6A7Tg9/24xVGpwn0R882Sz5Cm33Ees2oO/5MxpmVQDu/
9hbyExgCFI3WM8ZuBU4RKiLpalM04hsJQjDB5AAKaI/dVZfqoUtUyO3leAyd/C5NNP8AEC7XppX7
m2mqLO79ildp47gBeK3wbwoPeeP0VzoI/dXV+/fewUiY1h+1wfQVnygwxX3cB0yGGioXU6BeV32f
NG0jesX1rd9DqUnO9Hc3GeSHg69PPzFpulnuK+nSnBY09udFNy+UQowahqms1q1G33t5yQhaGqMV
MzrQwdIsfzex49AGIvx8vLxslrJM4aGyZbi8zkT+z6b3P59EOrBJDMJiSa7pUUzwa9sz/risRTO2
+D8+XDaR8zuWtc/3Lm/7fLisfX6UY46MVSno+fLJywcwfltK4xxIt5VHZQYxl7XPxf/4nJObLUXj
f/O+ioEfYUqCHRYmCp8fJfQYau7n46wCP18e/vqszz8V6e6/tkQKnvk01ZBgNqqIf23/x+uB2bqk
WM+7kTg2lM7Pz18+r23b79IZdchOck59mP9mUlkM1MtqCoce6tiXdLZq1GnShAq+4ihI0mcbt7Sm
CFDGKbW7apKxXutM8Q5xgCUPllVwO4WDrBBJr5cE2Q3jrvtoEMFKTpzVbdquQhtivjSL7DK2gtCn
Jqu3leOnFwfLv60S1ngXzg+7QEsveIfAMQnx4u/L3jxrtfE1Vi1zN4FKr5B46p6Z9la5sQnPiHKp
HWal+hnDrhV9oUcxuw2YCPywkz3H9FjPZSjDtYoUsSFJAuZj3R0cqd7FNO8ayiL4uSO7t4J1SwPE
3YtmKs5jd/zCRHw6d7kynZc1R+oUCYXLnXZ+QZsXueGAwPvkpVfR782CSSPLg7zhbaKh7ciNXVWy
J5P1DfQ+v8QRgPE0MieoExUiq+FvnAahmIoRmYSRCB3JD87NvNDALuoYhV9cVTRBetPepFdTUS46
M5VjgHXeSQ9uKTc2fiM+kOk8t5cJyRKj6XC2guypggLBuMwWMlD6c6JgcENuoO7VKdlNiigzpukp
CMMQfRW6LC+T42Ar6UOBcc38LYSID12wXNVuXe2xED9lk2qdlK7Z+xUTvCmdW8punO3sgfR5fDYR
u0Yv0rWjXYCu8qyiUzova8vC6EcVrqo6rXUkDKvYwniDgoom/rmbEh3W9PwmeMX5FmQGZoDjWqcq
w8POMrR9LmHOjpp4c5nOn4UlsZcOGk+ZH7XzmcL8ApzSxIbi87lQAK1g41Z3/QMyff7olJnn5cRa
1pyuD7axpcNV0PSRwrE5YxBo761sMmb9lbFL4vh5ck293ODqmFjaWcwvLa/bfWmcnWYvZ41rSJQY
mG3vBWoxHaySGeVYNCcFBtpKWKirBi6Ss06Az3lZSwNUeZER5Sg3S4wHz6KJ6n3UWkq1MSwl99K0
ep7g6kh0uZ5e0Z+Am5tA3EiTsyGab9LYucSjbpdn8XGRG9vIQHgKJz6L/9xy2XxZ4G8a2+2T6VrJ
tp278kaXuRtz5E4czb97mJkNRAh+w2Y+6ZcFfqcFOkat5N5aMhG04tMU9r8XShTgo7E8/rWqKPE4
z9rzVavAlZk3bOe3FHHb/m3D5aXl05bXl4dCJUveSAzt15/5fOHzry7PfT50m8rYmC0l7+dzn3+0
NHBcGttnI4bcsZJhlPyx62VgMwWAzvrH/n3+xc/dq5Y9TzuQM59eAHoYvlPPCeea0GM/t/v8s5+7
8o+9XTb5x24sGy/bdU30lrbVRcZ+tsOnUOW+S3QaBJnHpBVnp4dKmUHv3ZhYHtwKAOe9URovRWoq
11jqOVoB4Emq9GidOKF1cUNYHKJGMF24J4P8clUq0L4hFa0GJM2b3EphqaS6fgZ8JL5ssvdU9SFi
g7sgfq6FukvBLDxdJm/oGE3PsV2XQYqZrllAtja4Ok0UfqsSD4J5bhl+R28TodGFT1KjfOiH6WhG
urrLmpIzGO2n2Trf/HxUIVenLyHzGmxROFN6A+klD/UDO9GsRE05aLkIXRXtFkxjcJn8/Humjs5z
F/4om3BbykG7E0i1JeRHRXb3ecc42yCjXY9MntaT00kvyZNvIYpJZkVTfyYOBMJia7y1Zv1Gfrp5
mJEOr4uRjTRDfG3M7luNYC2zVHurmOsgTOpTrD0zT7NO6Zh6E8fIYzz3Pb/AIUlBSXhCTgidI3Qf
fWKL4O9DPlYyhwbAgCnnGJyo+30Cfsvt5NdMnVDNWaWLIFrtDzmX4APe5RYIepjRcZTJzlULa1P2
9d0geSongRA0eFhrZh3tptaGa1Wrr31Vf29US9uaIxOLySSyqnyZYit4zOpkh1mKveUkufQ9t//C
jG9dpUdbIQlh6PxrNwLocCmbR8KUBjNhCqbg+WVL2FkNTghRie+Dku/91O9P1jSt+uhOaex6F6v+
sXBNzLId9LJFoYcA0G15bb7Hvu2ce+iPT40bHRvgy0PRxSY+RNB6Ab+sbUgndQ0/276DQGquiszM
V2Y9bem7Ww9Yq5HWTBB3V9iXXuk1LG78XVxmxjHNcyRSqO5OVdS/63kw4pkSGB519rgfmr71wM5Q
CrrQpzFDVVa136LJsQLlQEFSIIVT0Iv1o6dmMOBjoWjb0MQ1AYxMuYeEdm0dOM3YFoNytDTTrbbU
98UYf5gI/e5UsyCokTMKpM0A5Ot36Ri0W1fp+m0I08pr0/6VWR/2EvbkJTjbHqrMOSSa3fxqy/1/
0/ffNH0Fjdc/GpizBczfHFrWhCG+vzEotn8zdvn1tt+NX6H9JZzZSRHrX5swktmx6rdJizD+EtQ+
tIkFHUXh2tgL/W78mvpf0ILp8MGQgXVmzM5C9S+TFlP9C38Wm6RdC18VXEX/T41fZ7Z7Qbsz4nA+
m9BY5uz/RfghGdKasGBq/sN7zdJHfGRoj+0lGEQI9XbdBtXZjOjwhiAMa6tpXhrlI5E4UqldvCqL
qfFyUKJ1Ets1RhapibFEDcTl5M9lYd6pjYOFtZNQHZb+qas+hjY9d46JjS0hUgzPNHgifE+AAbEq
QhLZmrR4SIBfic5HxAlfjZzWCMMtNHL5hOoa8G3UpqsWctW4SrRGHwpOmnwRmEWkGmO/GvQXU4HH
JW6qZ/nkpuqzlLkSwyrQ2EncRc59D9lN+xFrOXUE0yF1+OI7Ex4CkYnt9QNE2CfZWxtlgjs2hR+h
tK+2Fb+2vXtX2+Gll/55aKAoqfKaaNBc4RXOlshwr8tOvkxh+RT6xUPnV9/qVO5GdfBq6FBYCgjQ
/fDWkhiOsh1zDguTvSL6wB3ZWA0FP7Ow9Xsbl0BJXafn/E5JwD4HQr6YhQdutjUyfYf7oxcDGjQu
9DTNRK5hXjs3RoyK/EGDxpNMtboJ8p8G3itSOocInHnFqB+viO7FBR2IrXOxN6XXRjhJQj7ueNET
ZcBHkqNKOBoy+VUSZtVardiHlF4bTal0r6K+wm5i9ooAM1adgznY332yMH3J+6KOSWUaK+uiz05R
nmEZ4+u0MpczRalxiJmIb53olskS+SS3wGQIDnZlR8jezftJQEosMQyZP5g+JsXofLT9Wvlplpj2
8DuUqdF41eA8xy3MJnJ/HZJm0vs6qI7WnP6VxRhWYhqTlLl1sPpq03dEA5sgoFHdX9t8FiGg02kX
V4nS5sBPwZekdmEJidbZwJ37qKE6eGmc74souEaCU4d/u8apLaSgtbZuCvEsG6fDRD1481Pk2A3Z
ZLGQ+D4FFwzWVjW4pkAtsKrVOMYnaLalxwUEus54UzrtTZdvGuLIh9naXEtdIijaUt3gGVa5eGlb
/tGc1GQrhQBOHI6YlRHcWrOvvSUOnQ8VEA+R5WLxITGu1bDzpkoz15P6AVqqbrTRuIeZGaHUdZ+q
IXiOpvSaRBxf5GEZiUJdJPW1rgX3VZNH22T0U2o4dOtVztcst0FshuvRL4fDTD+doasSVaqd6w9M
T4nIeFB7VEsYsV11HJfWDkL1NnXf/dklPHsodcPT8nEH6vmBnHJYTWjrV/iBHNIQXDazrCvWIh+D
i5QTyoezgjD1bPX7EGWmbyZcCeqzBg2fc3RYdRoWIKY8mz2niOjQumYZxyrIJcV7H7xoRe1sFhNF
pPJIk2v50sd4lSqHLHDm6E4uMYWLDnYqk97s7OMiwgznSWDmh3KBDEBtIpfuNamCbeJkEDf5rVv2
QtWCD1Nqm7bfmlP0FE1YNCbaDWI5oXaCiwbsHyQYEDgpskNlDtA+Mh/ZjEi8NOR1TFJfseGpZwQd
w7nKf8klGUMth1CY4kmXhrJ2EC7zSr4q0ZKuSGfGwcBmPDXwZKDiQ8xm9annivpFJPxdWwC0MNbu
wno8zxF8iS1w3SlveTnz7jH+31YZou4yyV4VBrJ13FQAuAwscz9gXYTrVK8trwwqFYErvp4qInKZ
ag+0UFPUsRV6eyQTa71EuN1DvVm7+nzNtiWqukhch5jBspDyh164H/qQJmulTpFHVpirV3SusA7a
FVjsQVgfdhhq3ZJwOsrQ0D2j4gu54de6ZjgiwHZmKBvnqEeKB8JWb2CjhGjHzS32GTk3g+RC9jfO
T5lzCXAliiiK3ch4VEx8ZBqqYWcyV+Zs2KPGyYdRZP4aaKjYwmC89gpHsDOtep0HBCt1eU504+h8
UVtrXzga5GOcnWCQzGA2rbeVmpE36OJmwBpe0YIGRICDya73MTgaks7r8L3ddIkDh9Z0bwQVbE3j
Tsk4FIqfn/XSf0t0sQ40LdmEZYx8NX00eo5WYr30TZ/hN4PdXlFKF9pG+VomKt+5tp46br5r20B6
YKYOVAuSXWBk1ctYgsDqfpRJvAnc5gG6+KMq258wVr9IG0mdA0UednxwE8nP5Swf3H2T0AuOZYfW
fdebAONZPRK0KIo7pvNb1LkMt7kpQergQy43LGRukLYUdhTdkL/uatqOvmugH7WiV6OjBzQ2P1Bl
fYT09+Kp/VbgREmtnv6E84+00GhcXHmzXWbqlocpycGvscV0AELwKA5PVexWCHCQaw0WbmLldvTb
gxJEs6u2fZ16+gk9eGOsMgL7nY5Dre+1keVRHDHgT+q7iibWmXDaCdPxfjIyKCt59S1qJ7EqA25G
ikYHxxg0WE021/LU0QOHbX4FD+R75SgcRZz9wGTkWZbqUZvyVTRwn6RJVqrqO0ngpM36w/fGp/mV
mClZlsEPQmO6dVeerf5b2BTpRko6lL5WzdYq4JO9zWDjJvbBhfmCPVaTbzXELAD66kb2iAbTgEEq
0Bo42Qw+vVCe6m5iqHAwl/Nb/b5rJdb+w7CF4jwCUGFihdwUtoeBsSveB9Xgr6oAxa7f8SX6VmNM
DjFAGQkrSLWrITiu6dyXJmSRnhq3Qy4ejC6pONK5+pqZI4Oi7bpoBpwC5Wkam5chmZLjUCBcB62i
V2zeq7gjRZoakpzJnTI0LlaDOUQSUzYwu38EkavXoXsxalzVkyJVN2Gl5uda84JCYZZC6RKV+kXU
6ILoyl/HSX1ZzhzXoOHhQDp3FBoJGFJ6YlBmFCt1t2ZuJ8x+TMRGSn1HUuhzFGfI8olQCK6uMBJO
JJrF1kCKwhAiEp56TAFiJtUhrrwQEklQpzsuo/zd6TWC+SymsZXq/2joJ3ldF6LO82mVr4pKfM0K
SiV8gW9MUrck4SE1bbAALeFxNZr5wE+OxbZtN6cGYsyvRTUDY7Lv6EiPErcL6dn/wd55LbmtZGv6
iXAC3twWPUFXVirdIEqm4b3H058PSbUosfe0YuZ6IvbOQK5MgCUaIHOt34CO2mtKvbGbQtmyAn8P
8A9dxzDG6hoyCotj2C0VCe4+Tz4l8rAMsGLhak+AeT98ywA0VhRI6JGVVfaImSv7a1+GYLXMOpgJ
SG1jiJUnZwS0MGDR5Gd7BrAXo1bvlRnAnltwmfxoFbZKR5WyavfGDCoWnDrRFQ207HbvUcWv272p
f+1/sQKRCMoX5tjDC8K6zo1T+6ybaBpipwMf0IZCV0WKCQCrdvFgJ7/RrAGyqdvJCtF30k9KGigb
OTSNhyD2giXiFpGyiOLW2aRqtoHaRskzm+HF2QwwGtLk1aicZF2KgTLmKwc9QmLl7TfU2hSf3Ncq
pBbG5+n7/JIQrw9J39ttFbtBdiIBKK8y1YevR9rkgLbMAcmidlElHu4Aae0fQOIfpJwUjhZoJnoR
kGodXYOQpQ8wH5uHKsvIffwwh8x7ridwQeA2v+U5wLbAkrvD9JgE5qkoqUVqiW3seZVXM/hSwDLb
a56BxU2X7BLA6auy4gtj1/IAjdWTlIU4jC2VJY6J8MQ8QAUU5FBrTQ/KFD0DGuv30QyvF0cknYwM
Z3bcVwo3ysN2PajWOzlMaBh8WRekTxAmMut1riravg8gBgNvhGt46+Neqq7MLPieznQEBAwg71wP
dYQFRwvVRHRILIAI0LcUyUOCPQkcN+3rcMkyBwrCYE8bDA0OZd5JbgVCDUoP3J25p/Yh2ynHJ80w
UKlfdnYiuaKp5+Frty/eYL57a5Oi4YqNCpSatOldFAKUldpTUJMts3OhHrA3RD9mGWdhfzA97NQ0
1dAfxso/ieT8LWcujjy9spZ6I2kPIo8uprSlt8/qaa+Ykb4SEW1OtJsZOXmrQtmjreWjohlHr486
uFeSWwxy9R5XXra0SZGdeg+Keee0nduXvXkcJekQTazC0Zd/RnVeOjV4RWQ99KZS6xO3tFrlRaoz
B01D09+ILmKEJy0NUI3vWZsVvay+QDBXDvU0l2a7hGIuwOc1pHl/2YRaD1PFh3hpxY+xocaLKh7e
09ZK34rWMVa4ec50VIPluQndq+XdDizz5bf8wj8BpOfd+N1uXTcRYgAMjsOso91ZQiSOpE56XrXg
tOtsg13FvFcNgZ4utcx+QX2EjYPMtqQDwqWHPL3+X15fx+RXNW3ZgmP9JwAZNVN1dJqi3dbW8GpM
5amyWEyyEdTC+DuLfVVY75qwxpTpL/5QM/b7P/7p2GEAvZxN9ey7l2bxL+nhlLXbZGSfOG8Y69Z5
GZIRNw59XEy6vJWD2l+If/H/z339JfeFZyhv8H9RJ04+6viO7zCf8TPthYnX/+BZQkae/BLA6JlQ
cE17KZb6P7qO/xSq2aqD5v8t60WuDClrpuMkaUCvNIC//8x6GQwZMhrXmoaPOyQF/f+G7qBZ85fl
9mWa/x7UirHjnf2q0WS4Fw+3wc+naSvrP6a6+Vc1jP4hmIzw1LVJsnQqZfoIeVrHShN9L7OWx1Og
aEgt1NEOA7Nuk1f5At7+gMFmN61abKVWjmHkz1XV1Y88eaE0J8WzaPzZY6tNUmMT+GPx7JeFfmwN
+4JHFxuvpnOaB4qwHaqDnAFCddyTDqsfpslH+b9ICsDGHfUHKvd1kh9vjVV0ORpQTTCwU0PBru5L
bHj/YY6IdZ0lHTyWtvMEcWqmem+VlbZrnaLsvKVTPieWcjLKqv2hxIM7Ig7/PlZDtuwGwzwlfpyQ
+9KoC6Fz9azL+IGVlopC3gTHP5PzCmEyrzzqjVdsvdx7vYVEXDS3GLT+VV0ivyjiUmjWh759lLSc
bEhSFoObzU0d+4MrunzTkq1Tpf8Rt1U2BX1eAHkSs0Vz7edDzJi4UGj3uyrp260l5hvXs8ju7zLk
Jnje1B1KY3X96Pe+v9BHaV526ylF5ha6ahB3qRuPPuqe94demKauXkjJzgGvGQN0tfsjCf3hKI6m
Po9HVhV15M6jYqApc3+TGY29liMJsmlcscmZcO3wug5tLMe3PxdoiqZO8Y5DhL8ZcmVhOe2AwSBb
on5EvEVRQoe1vV67dtTqb4qaL6y+KN8H1cy2loaTi5iG9sojUmnakxWZ+Lv9Or30O50loB9sCovs
xBIodri37fJy7UKa1U+mJ5XYNpoI4maypD7o9hnQMvWbtuj4RpTSsgQHd7aU3DkbcwNrBUdoRUfm
49/xNsi8vaWSdJpDommnyTnrSdwtQ7wUr9cIHH9CP3VIcWeM+gPecP2hkw0Wb2mXwCvg+3U3IKbc
YnVIJhb2IclSK7LcWtODjVKXn0SvnXQyWOLwvh9IWPaSyGosN0lSi8SEri1vM7MqnYtMHWI7tyDi
8Suv9GHSoCP/JBpkezYVmhynNGsxvCsUthVZ+IhSdPS9A0CGkU/6oRWhgk2747+ONRqMYW6pZ7UI
JvaESup6UV+4VugP+OY6revLhdS/Bg1riJWnphKaZ+QQpHJUtsh8hJdrk2QxeEfMf26h+UiyS2Nh
xL6zug2E7C4v39VhCH6eO09M8elbRVlC1ois3kPZlPYqUhzyFAn/srnRVT7n1gz0qzaRiIXedHAi
STuijtQAGEzag2xL15M81Hl2oLJh887MIbyxs0OcbkQnjCakpH87DMYahpFT2Ctk6n6O9PNpkYoY
3IMeeAOqi4r1UNVycLJHP5XhtR6jlvtem5TBCaB/cDJ8hbhn66BcRnSLrvPayfs5nsIc01JlP3YB
2jCNLj/VODw/QTGdj69NrxYbvx6tRVnGyjU2WdwdY6865HNo8NMMcnuM7O2/T2oClIzvLupdL5D7
3Rk0usbHGGQXGzzSJKstIqn0rqG4rddRj7yN6CakFC6z9Ppt7i1ujFm9TiWpW4BbsfZC+njSO+/Y
R6qzCAYj/WbnS0lKpq8ySox49aTx0R4TJhg/nwp/n2BEwLX/7g4tFoO/P2Rn62MV4S/+N3SN+tef
i8UczDC29hPbM8dixcqbdxi0iiKHgWzh2koMc1OmzaukKsC9UlSiV0045RsUKOcMpbQcUU85+y3v
udIZYDNH1KmqeVDE8P2hVA+Xaj/1oXFU0miX6lVs77Io+ppMBlhRudqwZP9AjVl6SbpyoOiarUVP
NH23S8w2fbl2ivAgB1N4aYJeejEaGDt4DLUHMVikSHRnGdLZoiuTOqtNyrMWCp/nJDGkvTaN0gqb
a3A6SXnxKQF8V2S01+JWec3NUFtngM3XowJPL0Czsegj+RJGurWpEg3N4bpTjno6FSvTk6H0ZMgz
BpS48KMJcXlr1XivYknzEHSd/iS1NJZNgoC7lrcbh2judgl7L/8gemKaXSflMil46bG29KfrNBRQ
ESYMECu55AA4N7ANJLjUofVKofJsVn731fNj5YFv13SZympC8sQHHoal7lfv1FtKi+IZIj/IrLL8
aWLzb6Ym6p+eKpgPUD7Fz0XHtYKNDmaNf35prEgdUiT3/e89IPhlAv3vCUTe9Kj5qzhSu3hRdtQD
pqa8mPaYkmXEg0eLhvRFLhA5trIWuTA/GlzYfHwDJt1zuZ9ILmtR6BappCzZDnvubUAciZiYJ7p3
sdu5dwP/NPkWY4Wpou9koVqmZhTydONY6LG0UwwbvaJO7y4p7MhFoEv659Fqnx2t1/9VgVcvas3/
1gapUs06cMZBZAsMqyZvUMk26PU5exCwRKDgOUevh9ecQmPUGzUID9fp80QRB7FLGjikEku1JNqW
SALu0Ggrzk6k4Ucaa85nO2/Oo5J7P0IJ27CuLHapY+Ka6PTyKVHbacVGvIZYmNKl9omy7HwIgvUc
UVZDBIF5IjR6M8k0jXjMwa/g0WB8HcrYOTQav7UpT4MVKQdtNaeCH/2YRi5IA6Et283wzPhR66T4
0UbkCz1Rq1yImJinS5gqpDZ6RqIrGoSEpX0bjZ9vIX3oUlR5tZ3GW75UK/JbvEoEazHWXmOIJyj6
mq5odK3s4fwrFJrnpcNtQByJWB22UBD+aZgkFrxLNZCWd+c1yGdh6V1rH/gfVQesmH/oyaCcBrs1
3qyENLrmhy/K5PfPuNuuUMiWngpZyg+Fg2ix0gTKV9PSt55vq5+sKQXA0qE+3FOleObh8k1MUOFO
FoZRPztGWO4gUcrrQtIkHLDsjV70ylfH82EdgJk/m7FdHHj6wIGZB5KNj7uYP6kgfLCGX+Te5B9j
dL+Oo6lSmgGNu+sR+jixNA6eS6+5hHmAsImOS7uSQ2qKLPJZYlA0nVRdxkqRj6J3mwFRg9Pns35d
Q8xQSfFcr9FEvo46R6quSq8kX2/HHrLF4jDKFXsvIaCEdvLtcLiAppE2FpJiq9JopTevC6Yl2ziA
aKDy32RNA9lj8zQQo2Y1LGFPSM9BnElPfYrKzTwLAYzyL7kJdc67/Paos2QedIbukJUwlNkA8C4v
4wXxEEpxkv2IVae75CpcmB7ncao/gdvFFTqx8UkJ04r8v9/BWbDUV7vN9X0TSYcgsad0EcLwQ9I6
ydfi6WbH8EhrhKr2YZflzjpq+nFNZQkmUJz1f2GWC3r/n38+XkA61oVYo3DTvc+tjAkWEpM5eN+l
PjqWTpa/DSP0zMTWPtda0e6y3rdBdmr65wic1kPXlWwo2DC/lNRCJ6/QP5OzCrdhjuCw6Hpt/j3R
6uqi2ZL0aAEOu55dZBaV8SDYiGvDw3skzaeHJJShaQ1TDcehqF0Ib2OBXBmH135j/TyKDYq6a6MY
a7fJW2mVjxSq8zyPujOyyYvaCGbFOYM/Qm93YKI6/Eop5blhYlnXJhpwLYPRRr9H6RapShVR6lTC
2GF++ulY1IZNY39GQqUmh5sPO4da3jO/oe9iQsWvG8t2yX6apsTaeXkVr+vBqd8Tw17ocFc/0HWL
1/HALQ4wofqK5Ie8zmrEqeTO/L2Lpzk+hZr0nFq6f4yUMDiKI9EEBdtNQOUtYsd/DISTn/7FaFb4
MN19/Ox5NZknD5Aj596nScH/XHaGyPze1Ta4FyNsH3zkqI5DKp+h1YxPmoNQKZ5RcEepK1BhoSsG
EqnBackcr9P8uvd2gQ/Y3kSGx1HkHbRnWEuPCCd6j3FFtlpu07cO9OajPqHdOypFvDF8B7JHklPa
ljNcKmKs2yAlc4aYOPn+J27YhivOEHEkXearikDm67a4quiJM8RVUyVQF7erBGMFU94ow42YFyLH
UyKYrWmlsad8QoL9ejj3xZFoemCs+95k/Y/WJIftrOdYafCl4zhb/5Y/u1zf7j/EL+5sGXVuIiS+
SG5S9lVtlCfubiJo+CR4ThgqsmFoYIdeGZ9TLO0cO0z2IFLis2i6UYnPUahFi7wAuyFiYq44qhpL
W/WK0y3uBoayb3bQTD/fxcehik9F/3wXxvMlPqs+ju/5GLi364tpKPYD5Ug06frqInZtKEOsENiX
rq9+G6glhCUgcglozc9/iBjNaj8++uxvbnNvLyYpEBozRXLFoIiH8DbgLFXJJs3KjqV/QNNAIcMK
Z+7fH4oJHpJaMwyXub8d/jY3QNQNo4H7i839RiqkpVlIzrKtBsiS0AmO4ghHaRU86dGI2udw8J81
v7KpvICfANWJhlzQjN2DOitziBHMA+yD6I7kp9YNDhwP8azY5EhB/1qrCgD/2n8iAzWcEMqlyi1N
8nuS4guPtY9ymIC3vMDBc0WczXS07sHubNMgVN5V82lUKQqbZKl2BSqSSzHrH66qZOX0l6IAqf//
ePphtqbKtmmoPEO4n/25Zsd0CTuPTk2/k/TgEza9YYbGqfYx7qs1bgyxK3p5pAbUltUUibgRcQwR
/G2kxwHJS8qjCDWjTJVdBwDJEhTP4NvkYfKd65wa4MthhFDRBF67kXvuW2rcbkIFcQll6u1Hh+rm
2UTWz7Ey51GEMow19roRg3lDJ/1RnRt81ypMjVDxFjExL27QjpDh92xErE98F4hFAG0no66k9IYr
jm6NiJkB2uHcov0HMWCpJZSguzm37m/DqEiMW3Tl99MsDXt3/buuuMBdrKx5JI7m8i4spgLiQkyQ
98hF4lU65FYmHcRRGNZvXWxIm7v4ME+7xeDgUjqkxM7ShDzy7fy7eb3uF4uqN43l3QCefR5KpvNV
az9rlzZ/7eK3oLiiSYps65BHC1pDd724h+lDxt1Fhsiv46qmWE1cDNpDHOKfoIXGdd7tDLJvj54n
I6X26yK308Q1A30Tes9kd+WDzd+ykqWmf2tU412bU9/xgHQFeYYPQJHdgiRCufHIXF5QN1lVpl1+
sUcb+ZCxYofRltYhqC0wo7qHSDaJGrHtN5OggDomJ8+DiuONVUbNNotme9DSO6vehOmuVbxJde2f
i6R5T728fIv8uDi0JRrlotuGgbVLYzB717lpq26qdgJJNU/uq51kHSCV4nGRtYiMD1G1G2Vz2hSG
BLs7J6WdWYn1XXbeIxu1hKSEL+BJ4fRkl5O96yK7Je+szU/0dnoqcJh8MKNK2oqYgV/KZQzt6wki
RLK/XWdB2S59sCpP4kqerz06RR4cxQy4KfwDSXGt8NDpF6aDuwGmE5CFr3e8wRhmqi1ZoFEp2cpz
pxSNGL3dGW8DMc8WQyUvfQv14iK3G+rtlW4xMVv5dXlvq+zEc9vHzHDfNw5gIPFcv/bnJ/qoQCz0
Fe94C90e/8o/rAbEvNvi4O5yt3N5C2CWiL6u9MFfFgvan9aarBUMzbQNxdAshTqsMZfefleCkhRf
smC6aN8QOnXNKk8oiYZxtwXygTW86DthgBT+DOYdoibfXoN2aRfHYapWVjMiswIFP0DKcjIxMyY3
Ik5pYAPj/zzpC/bOEYl7jDQzVuRLTTKjs4iJxkQzf1OHWNGLAWMetSrV33ToqP/V7FyUtv9YpBps
rsz5P0R+qSzOD6HftK+0KqkrLBbrb3rl71QzLA5J4anrtox+DJUzyWujrIvD9dB3PjWFZO15Nsjf
fMl7yXluvSkBOpfeYDhuDcTyyJJeh8+Uq8sqLgMXgAAAndrsjtOgOS9mqq7DQLY/I1icbTtLNyHP
Bc7nRm8/Cq82L0nuJ4++47+T1n/870vBuQb653bSwEDA0S2b5SDcgfvMqYICjjqocvbNjAZkE2B4
POE69zDFAe6Hc09GPW2DfZGySJBfyhapmT/6SHvA3WI07c1qn6izYIFj6eu4jJDL9ybPHcbSc8VR
ofXnDouujehR8TQBts5TRGOgxWBOo7zvfQNEH2W5fSl1ldsA2Nl0edOcg3BgkUEW4sUOSjgDTgHj
ZpblD2pb4nWN0D/4Jg2ZVMkVRyI2Ydu8ay1A6/Pg3TQxt407H/j7PCxV87XCsDv5Y1i+suw04IqG
2XqKSumtGXEfQCmzxvqbLpLHn/DyMs6iJ6vLcpiaN2eQtQs6z4+sQKPtf/+YlPsyMr9Chy/kjIVQ
VGT97pOVAIXkoagM6WsIjm7TZtIXLemyR9GAZk4o0EQX/kyHtE6YysdQzrbtaGaPSOhkj1Xrp+fY
QPFHKuFdwL0wLyFEirALR6rKH0YveWdxLWW+6gweRhGlOt1ewwj5TDGIP4jribgUVq++ki0xZ58e
2wLGUFx6jtt6hgIHspnWiWdiBBGlwSLsu/6jb5RtCuniX3bSb7LEtD/UHmUaTFH95zGamjVwWBC5
sdWsQFzaKLDkJ1EJEo0+lfypmoLf3q+yUViZT+gWagdRIoJI2x4TpfzHk8K2AQg5n2DNJ4hrSPbQ
HudXaYJESRbFiKXG7RVgpl5Co+8XRZkjzJKW7bEKq1MYy82TCPGjGFdlgIev6Cqdg6lTgOxvvixH
yzzoXvUji4v80msYhA+a/dzzq/pcmRDCWlxV+FUB1SqD9tjBr3ge0iA5Vz3ozmKOd+mAlP1oJ7vM
G8eHKE4wI5NyBH3GZG02vXS8NYFs/uxWDWSTuCPH/hyoneaSx/7ZqJ6uuUlrwFLw/FrfJUayFDEx
ZYSs4QY1mLxYJldQRXn7Sf1WWZ32SW7K8ZiWMoXruYtC6LCutNFcY5umfapYEoBgyvzTz3Nyv9Sf
FD8wN0EflIgylNga8c/4VpvHSS4wC4F93ptSd+iqNn82R9IbcoSL7Wig9BZK+t7qm/EV8MM2peby
RaP6spK0OMUSOAw/R8AQxHzwgxa/zgKm/Hy6g4AyJ79n+AhsSeS2V3TOH9bhf+yZFVVoHv7+XOBX
B3FpfgairWkr95sPrA+LKgX59NWu2cNphW3ixUJTTgHel6mMwdnc7duiopgoq9vK5jlxmxfYRe/C
NzyUvdbAR4SQ31qDsvHH1vnU+f0q6tTpI3JSrO5l2z/gtjfutTHb+ZJaXTLD5IGUmTsrCOuLCDV6
hOqWgY3rLSYGILjyA066o4eM1qWscF2v0hzyNN5MVNs1YBeUC5AmD2ydwjM4EtH1/QLKq1mNvXs9
FFHTrFVQ3PP836JFQc0nigaEkBho5uY6ez7bqaoJQ83YdDsd9pUuecWzPgThto5tVg5jJj/5FW4C
GRJKCyOyxnVU58FBNLjRBYexyEqUfGAE3WLiyJ5H/48xFPpi1zNfbrPEVGpkIzQNJAmDAu5SXrQW
9NUSaWQ9sRDrMT11Z8zbM2/evJlFs649BYjKHBqRdwSTj2Lz3BMhJA+TPYUJJG+QjrioVs9jn42o
ltfje1kl/lb3EWBoC3N8D8IA3QKvfPGSGMf7QEMTfJ7GB2NAaYvDE8os2lNX6U8iDhqmX1Wj5e9E
V2VPB3P/3YhsbKjaB5x4YzcyUJDoMIZ7wdoMtXQUe0H3PF8jAQQRxI+KfWBWxjnO0BILjMZVh7bi
I6CRcFoCztlH+wkXo+c68OU9WN3Zz4/RYIJOWshjsZNYOCzHyA9PwFSQXh6SHEfbuEXuSHYe2KJ7
X3tspsNG937gjv2Jmnb1qa9htsnzSSWQZYDvZoSHUtgiEVbFbA3FoZWxS7w2IG71hTjU0HDZFBEa
SOSwYboD87T3feVsfb3BwBvn3vrBltKtqO1kHRVHA5zTRhR+5DTDMTwe8TOI/U8sIpLFMDloewb2
9EwK95TNqQvfy6A1N9Kw1Cc72iNIaF0CvUGY1JB2oocWrHURR6ia4TGcmyc7CalK2MM6lkd8UMU9
1w7Hbtuo4bu476Jj4/wcEP10GpbTWKju3f05NLSnvh2wdAdLzzMq9fBPyvtHK8fBErXF8DVxKPQ2
cRq867n53Yrl4tuQj/vOTrEpcfpHKYaL0yI4xp8Bw1k0dmmmB4jJKxmjRKhB8wB6EN4pz5TP4aRR
zBYDUuuowJO7jZM58sEbJxo7VQ6iazfJ1IJtoF/VZr0treJynTeHrqOiz89Dvp4i5vEVu4hLDXVy
Dit0UJUggiwWyZh4zI3CQh/Y15OZU4HyojJZ9mZcbcSYnwf5sVC6V9Frvax7Lqvoq5EE8gJPt2xd
2IZ3Fo1TRjVexBlP2l+x1oylc+85az+tMfL8Fbdia961dj94JemsyiV7Tu7lGCkOMMlFUEyWgcnv
qig7wRlqdrMr4OdRc7aNkVL7Iql8advoqwhHoR5v8GFrkW5hVscXHSZ0EJ7NzLNfnEZainhj425J
FR3nEcVOPsdDoCzGOMRLQAGhfzFz5UsuFXClCm4EGcrxF6xRgJQpTvXhxZThge/4j2CfgC1ovcff
C/1aHzs0izwJ84K5iVUk1FA0/Hd/gESKtyxmSkDJGzcVw35UtG5sqo2rFFayaxMVfaVIyi6Wg8Js
DTX0O7Yt1tAgk0C5faF7YXvGY8OkstryDIsT621Ih0cxE1GDt6h37FcDhaa1lOC57cBh+vNavq3j
D2AWF6ufFLdPkJBai0N9iLXyQRwOergpCszmZfjBrom1F8L1gOjNbmf5ZvlapkqzNJM+3HZsGl9l
L2xWPU+QNcvW6jUfbd7IAKKIGHXSnuc+UgRLMYpzRbyrzQwl1XlynXJL0xV4c6IbdHJ2aDvWKaKb
8YFZiW4++RMidHrWBT8cjGpar6/9B9kjWWPbFlx/nA5CxcYwDDIKVF/F47fR5XvJDhBlVBb4OClJ
bJ1gXgUrXIvVFz1r4GtaxfhRN7LbwsL7gtvGjmS8/2LWgX2ZtBG5Kjmq4UXF755Zp0cVwfmXXA67
ldHqPjRwPdtRgh3d3OAJM6YH0SBvDyzoV7dVLFjGc3OLAdIfVvhYk/xq/HGtZBEGGXj2iIbMd+NC
S6LU1dgmBa3UljZSpbdbjYTBWTS5k4a7Lms+biFxNEkVAgxhrmylNEUoWNfGL6nqnAHixC+NFZau
iPtzPJKls4S39NBVmospGvtdHzPDYAzyEwnl/CSOZKS5Tkk3/hwd566IiVEnAQrTQ2z5rNcwyNRR
Nk6aOdTHipLXQirq8ivs5sVUmOk7KgXVulbTDgGaUn0uNP9DnVgBAxfdBk5TnZA4qE7iSCXft2ST
bS7IlfE5STbDYgQPE8p5vlFxOyZ2GxAnjzU0Is0as40YELHrFQw1fLZYom10tT44PMZA6CIe3BfU
rEsbvcG5O9Y+jLm565Gqx/GuOPQVTsT5VI1uU/QlGSErvkxF15OBhilusV2GFjm0l7qxIsyqQ4N0
S6S9ZrZRkpNMDYhKf3QlFHPW3khaL/3w7JwvcZlqLyjEhe+dhvdzmoEo1pvEXA9lo7uQrqDktGO4
Qa2oeASuoS2m0iQBjqvnhl9ucu4c/S0LM3mnzT0RCjM/OSdWGy3MNsKgAa6QztvCcIo/0spW5je2
Ko92YQZPSt9NmwZeAZZlYHsDTCXSCS0eJeysQyHDdkDLs3tvrATtxzYcjqFqTs+Nqh+d1G7f1SxP
1wP6ZVtxOvidB6nLosdSiiDZUbgnQWHvRbFeNFaA16M4EgO5KOvf5ujoaiAAU64UqdWfVT1ad0nX
fEr4fbo4XvoLTw+aT5EGj7EPJIR151E+OwW/2N46iFEZE/pMS+0XvSm9S1aC64vQdsllhMQppHsX
yrLRMTepX889ERJNlr2PA0K5OkDByyQ5xQ4R8IsMnWVZqmm+88q6flNTKC1NWlmu6Cbq8NGMvXES
vcxT8WQqoyfRs6WVbw3ts5xClEQpa4nFp3mox948zDW67qGcD0VfNGE/8/6qOlndJoqBu24LSxVs
WPHb9W4XuZv7T9dsSmqgcLcD1iEJRuuqH261KmwQhbQlaMusmzEhj9KVHH8azdb83qBOounoWz+Q
TDuXYSK919hMLSZN85/6+dva9fLojglyBV7eK2tllOOtN5DnHuCvufDsAPFwF/niG9EZva/iRcTD
IPwZz5TkbLAcelK7jyYNg0s5kHYriqH62hizMvvgvxnYvG31jD1Yjdr8W0X+QUyQTFiboaIP5xCl
7oM5tQW/D7/+mmEKNoBN+5JKpr6qIjvfK0HSP5lDhGDFfG07ir5DXi2eB7/WdnprJWs8tof3KUfJ
YZ6gVYj7D81UUIzUrVOhAarO5oE+wdYvRzud0iYisBFYcIECF43AfwuouDi6DdzNu+uKyfjAxQvb
HFA8mgHmtwvcXe/2GjAYS5B5U7EMTeQCjHwctnU5Nu92tUazMv5SIyeysRM+pkix4y8keRaoB4zk
QrUJDAcCvWJamjd4GRsI3ZtJuM80CQfoZqzcobcqN5TRHbp1uzkW21LLAmc+FP3rxF+n3GJFjj52
Dklr+U+Tg6YKt5URAirL84cw1vgWqI7y0tbRt6AwsqM+96oRj6q4N6ZtI3nQfkMeWQEqySnG6TPm
mLfHwFoo9H5LOdlDiEaPGVyTTLZD5i2qw0/XDNLthGs/kny3nifLEyIM/KSDvYRJKhU+OOkh3qnX
ozkm4a7wL10rFoAgnIOGQ8eBbIRzEN1bgy6h7jbKj1vkbtakD+h2NUkPzA29qiqvn+IZGzeCJQLO
17QYPNNVGklncRk7S6fPshezsjNwV9J7hBkuNLYJU/U8UY4woeUlKoDZe1JWe5ia5vdxsN5giPdv
cOCNlV7Vqhullnxsw1JGDxpPqL5Ipb1qpSC0vdnBWzOls6l3P5tB12fNAhMVPSTuL2KgkfrmLLdr
0RlR57Dwk8CFi6TdvnaiRYZmFJLWcvxDQaw+cJJ/dWHwI5RtqltSzK4gmKZjQDEOL4o+3Ux2XzwB
TYQLyQP6azIkzOAk1kiXpnBMHHX0aOlkxnhusULYaSh+KWG1Djynhmk7NV/Lbi0Qz2GJ+ceQluHJ
nFF9OPHtxnzKH3X8VRFlz9SveBadgyb2XpUm1DeGrLN+xQrpVbe9pzoziy+DZbxOcpo/IVKXPckI
9CzY3iYb0RUDUlVv0brscClghmSlVO8pBDbaJ3bL4B6U4rsS159wQoLsYtW4AqByupeneDqzNcRr
Khyyb3ru2lNcfk+7kiK1o8SPiSch0VCG9cahYP4SoFWIWhlT6tHcaI3Sv0PlwJK8tLzD5KgoW/G4
W7aYdb8bXboVr0tCnC8qa9Snwqgwqci8/oQG1M8mB97lpn4HneLfcQc/F5JJEQj/km3T4jb5Nmfs
KRfkIwzwNjYeQ0+ONtFQBm8s9XB4G4J0e+3aSP0kAf8I0Z2UaNbJT6a96BoxajxdLTsuybTgzZiN
UEslro5iNGy8zySkrRO30vCNbfCpGKz2cr0QhXY/9eMncaKimQ/I+KSPLWrM1+d2Sgmrj9FeEQ9t
EWv7iKppZR5vIREHJNeXZJMb09+x4YtgMmC1ugGu+aE0HfDR/+XsvJocx5Us/IsYQW9e5UpepfLV
L4yeNvQW9L9+P0I9rZmOezc29qERRCYAldQUBWSePKca02pXpNM3gMPTtlUFQnYVX5SqMKo3pCLi
RQJDzPeRJLM+FoBWKkOcWyLJX6Kcglp1qton9Os4CCpAbW2/zw8ewYuHEsXrK1F1dakCOF2lE4yk
tj+C5anAWpeeFT/JxmvTnQoS6nzrRYI4ra3s7ClNbgNcxZoejLhrlw68gbNYqmIlw0k2vt7AZC4v
R++jm+LNJAL/rfCd8NDPbB5mMnlvEXWaGz13wo0+d1FJdJbcXt5OelG//V7mpnuWU620W7Qq4TIC
H+WTkVq3QbZb6kd4syfYgVgClXK4WLM8gIIvWPsmW5OJavRjX4yethlLp1oPPJ0WRjzzkriEQ49q
XFCVJl2FV2gLOd6Q/wXZWGqrIM30pWAjdNEoIkWFK7vKXmEFzeXfdlXvR0Sv5rF6mlJ5zVgj1MVt
GJjVf6wh7dI0RGN/JFT1WqjZWh6GyGLBPtuSQ3f0LHofpvRmR0qE4msqx3febP/3eGnv6qJ4qQOO
HLbhH9quBUU+X+kZ8HIddfm1khAsH0Zl2hYVUva3+3beeVpIDB2nvjpIkwth2KO8ZWt/35Dh21Vl
pdSkV/r3/7q9kw69sX6UQgvZF/1rP3nfCrZJDxuEBemgsD8ImvSfRMC7rY+CxdqZu2HUX4iPshFK
Yx1hZ1I90m4kHjd2PfHbptr5S8c+v+a8EegGTOhZRJGbSXVJpiqfia58qf3OuhpQfJ8jD44Jabdd
NnIczUsCWh4K2kVn73vV8/fcegS6f9dtCM2B+yIZm20wl3aw31AefR1WiLknaz/KWK03U68PK2mD
Z1JfT3Er1lrVrQGj6I+oaljPceqUK8urqwc+XuuZoLl6qGxK/YNSMZ/lkN8TBuCcHJVjIJqemr0M
ulhPuhNd9bmX1DwTiyx+iRXoMYRw9p09EbbLm8E/I6HpU2aUPQ4WOm/gHPZ5implF9joPZbNaZzh
eLLR54NXYjkffg+PsTTF8wEtnBsoS/IliM+EBA0pPGXyFaR9g9Fb5UjhQkYwnG5dGSs0E9hYS5h4
Za+edB6orltRA+Y/sAnyn2UDpPPdGOyKsgLPf55geVmzeXfW9dxtfXYsZql8MZPGqZdBWW7YXY2P
cmwRed4SjhflthrKHsSdndiilrRSng2905+nb0Ov2rOeZKEubDPq9jAeWhtkmO2dGb/l4HN+qv4s
P2M1H0GIaIeT29/tSCBGGGccr6OkIYlh2mdVi8W1hozmqkEgKk15PnMizCOgenXO0imHzSbX1/bU
dpRbToBA6CgHdqGGKMIaDpMIZhy1oAQcST1UqsGRSPdtZKVNE1Tihlj+Y6YcZAXB96RvleVAWO2p
FtBlmeb4Makc9QkfdRvZpV7gS8rDCyr56TZKa4ipuQ2w84iD4tywp+FmnDqAw79teZCHOzKkFWWM
jaksUFpddKjQxLMmddWL6ODD/HKQXdlMRZCTVoL/qkK1orgN1FIlDDfSn4DBsZfyUs5sNuQ3y20j
7Gqbhp14CqqQ+lvT6b4DjeJC7/5SUxUwQG2IC4ppSA5q/Dz5vQ20sFO+kJrovuuxziFdu8Ioo+6z
IGuDh7azSKFHZPtdyKpOxOrYUHWQsRq92kO8mhuvHRUMKHWrj1auGq8DvWTuSV9PxY30qfPI2VfW
cGb9l3nSp80Y6N/zTKRCkHdIwqVISrE0hpyM2kwcBMq8f+BnoHwuDA9R4xnOZKN/ZRITjG34drII
3hNwUYuxzfRHZaqLQ59UBdIVBPgq9mblZPzVBvN/OUwa5HKj5AzMVIcHFIeGsJitcWKqe740tQgN
+GUabtDK4adwXjuN+8sQKNFbqBE20Xut2GqojBwBMcElEpjWPq4yay/S7tfVYBdbX+nDLexUM/Bn
HnL3yqv7tNAsVerJ/PjMdn0xVIb9ETj6+FAmyfAweKn/MSDqEuZm9pWfqWata1kCX0g9vfAxPdo8
+JAy8dMFmqXdiw/1M9SprbrxRqV7UeJkIHIuIP6YvZ0qqEckHGHkjg/1qyvgGTKSJ4vy2hfq5AkE
q+YEfdPfKwkHvHoxdxm/oDytPtR+0h4RtDeWKKPBlCG7wuE/f2461zZQGJkvbwPnq0SJ3zTupAdp
vzfVFFxB21FqX9ZvPPbFz3qOOVDZ8J0tb7foIsR8S9sJANC25VEMkXowI0j1SmU4J7UzXDsnG6+I
1rElAiggTbKxEPbVQ9FeZI8I9nC9eeWEsGaH0EHDel+j9nh8o2yzv68Rme548ML6TZoyHiVnrewB
Cc2lwADUnUM3lws3c3PvIsz2HqlICAeyolg6wPXD22TO1cOyLxuR+AkY8mopF/hz1X/04yh4qnTT
pSDdyrazvN9KcxT1DbLQZm03WveA5p321mlVBfRmsPbVpKW7cQ6uBzpIpTCPik2ah9lrCDstNMq2
hh5Znr7GeaXv7LAWy7FX09fOSlBhz416ceuGVCnpXvEqe5UCeteDGGc5eUkFn4xRHeTVvVGQR4eL
fnbH5LLc20gRtPQbCHWistXWttK++B4yQhliPK+RiMW+HlDMkd3YtlJE93I42tRseC3CEVSQiSiQ
9EIn5R67IU0XqW31r33kWicoJb7lcy8n3HGO4/FN+poqNS5eVD7KiUngG49jgLzfPDI1I+taOcpG
+oqydJ78AKaB2efl/OI1+Q/pGswweYUyTgRxNEJ8tIVHz3yR4/IRUeeaiKh8bac3V6TZ3VXYCjga
WhvtoH5Es4dUJdUCxesUNu8IdYiz9LkxMGA9HhL09nDyNc+WmVfHe+lVUHpameyot7JbdMQJ8mFQ
N2askfcv3UPul9Gp/HeDNEen9tpRmqe2LolQw1x4GxZr1E9B4bBqg0gXKzkGvgHGTM00bVMdwuVb
V06Ufjk7bmP0+0ITLvkSfobS7tU92wFiTvxkA+mxUuNotEg2KiTTV41vePxXzca+qn1wp3KQG4Gk
VieCi70+ne7NNATqSY/NdO9a+k6be9Ip7clI/JsKca9+6CcTsajZnWtUsS/ug4ifR2tRQ6vGJu9n
V4JuI+ULUhcOrFUx2CmivjRhADAchrsZ+yhbt22ymyur8qdodGY+jt9j5CXE8fDf82EXqGYiFwMb
oh4F5b4yY/EWVfy6D54VEI+hW+vV05So8aPsIS+xmoxufGb3wlGjOCYB7Ih9XRUrXydBHk2KMT+x
zGtYJeNmjNBwj9G0ngnpQGoZXVFsEpN7bpk5ZNoDlbzZra/V3iXM3OkI6Z55leu4JT/gufE4zesV
cdScrdEHcs5LSBMFV9N+TJqf0nSzTymcJaEplvKPkLYOlesVwkxwWHcaelpeb7Jr4hmZTIG4BBPV
oqZvnJr5wFXPjbQrUFCEmmqc5FCz6iFQ5JO62e7D5KzfY6U9c8fqqOnc9y3yal98ODAVrVA/hshp
tkPrNZuY2j5pD3x7+nDrqdlaagXhtVlFCzYqIRTqMdosVWU+tFnXPY2o9j0htBm6jXmVFnYo+pY4
JzR1k+fDcJmjT6O4loCI0OmeTEB8jxrn/5sXQBDFR1HoLeXkMEt+dECJVzbCBG/tUO2GPNOvRpsm
FBbacMLyoNCyyH0Nv0qjiNz2ue4cki9MyAfCFQUUc9Jns9+/eOiiSl9AuPak6wJNgibSn9zOegum
+rvuF91LXAX2c2lvhALN1pLlXhXPV07m7LNT9OLcpGi2cihi09MDZCWChwXebPK94+919FHIdeKE
/WofUTosNP1izCejaj4tlbnxrMW9cZK9QG2IBTVDv1YKDkse5GDnebx0oottPasC5c9/jyd+26+l
0zem+uyM5gVJe0BLKUR8kzu4e2iMk0XZl+YTP1LmE3QF0JOPXrFr6tB6yjU9uIxltJVOOSzUBhNF
UsLx91lW/1xQrHaVc/TSaB+mZLSW90mDVj+5vh6f5BwfsQmI9nhhc37NP15YdoM4PiZ19GrbnXap
rVqs1CT036BL+enVxvQjNF4KxUipvKbyGJnm6bOJYPEfJgPwET8zm6q2pkNS+ATWFA5BBQjJa+SM
zbJ3XOvNL7NtkHfQPwzZs5ibOuipOVFAyORoFj4j5irOemQdZU+OcCqB0qBnNjs5y+uy+FiP3l9Q
xVoQjzoFR+akakFqOf2OauByoSdhcu7cQd9lTncBETGokDvObeR7wUlTP+WIm4nSy+Qs+xVZJldU
6kGbTdJuTxxO8hgCN7Vou0thoA0Qp0n1OQmjXlWqNu6FMPz3vn5xM738nBCz3PZd08JCn1TEIFOK
YuCb5hGqINvrleUTkjTlE9JV6iKcwnInbQY8/08US8atGzxRzlc8+QRhQXcU3UL65KgSogcKM6qT
1XfGxZgbK7e6ZW818UbahJYYF8gkjIsTOlcOLvr+bqqM1jxH2lUX7AsWcnoJVJwvfAYPc0JJzffJ
TlD4mxvF9Qh1ycuiq7gszACBK05Hy/sgMbS/hpPvtdiB/t1Fqm43kJndmX78jefGjwGyHuKe0yzE
E0Z8g4vumYJfJMtceCpz23lA9lv5aXXeRglUpF1t21hkTWY9j2HirSfFsY+xIbR9BJ/SDKsOrlAu
7JFSAKdlrYxBOJ+ourgbhBGHB23uKiTvYEmy3l0DWugY1Yl1kZBkL0IoKdLJN7ZWqhjvXpC/UmJo
PepDHr9MZFelWSRhfFDCfFjKbmD43irrMvN/nWSUCTSdUw16i+B0qYV/2aGlr8qmMfg2jMElyGfp
CwNac1X9NCG7fISN13qqKv8ozbVGXcJYowbYIiT5kSdQRJdDb5NgRvKHTMxt9qDrhBGdrH1M3Ww/
kIz5JBQDgwc4oU1ajsGnMYaPfg8mT+ExeiGMX0Gpgx22G23FF2MObgbhZzVt+hiW9RB9SjYaExrh
BTqMsB5pa/CWR9UngNJxYjx1mj6zRZPdrntCQGNnxCeQs8kLPy8Hmeauo7DbTG5jPcjkOPVty54s
z1sD6v0wlnWwksMMqn9mWtr8YsLkcR1H60MuWxUJApN6AJRpfpV27baSIB4+KsguY1R3sHaTz7+o
J/YpBE/UCSXPOUM/lUq0skAH7MT4l9Wp6NpoxvgcJ6GxLclNFg+h7obbnJonpJ3IIyRt4z2oTWhS
1tB0zbnpKGEY4v5AcFVDI/RmK6JTEyDNMfcss+ugKi6TnWKPUEaWBTxafea9RNWoXCwvPcpeYpjT
y8x5Mrvcrm8PBcSQc9iCaiJK9I5FTZ4+aqlf9DVT5e4qwo/M9b6VnaV8h7p+SbICZZ2GjY7b1+M3
Kq0RzI566w3umGgGGMH3qQ7duo+G+nlShhEqrQrKibnbUZn86KkhuktaQ3jbAK2JAjGnHMP3z6Xu
ds8B0Coe5E/R0NPpswoxN0gOpA/G4+EUmhVFmjhDkTAi0b6jQpMcE0oKNrwuSa3EQMO943wxVZl5
KVtVu4HA9KH6matjBn8ASTWHDe5KgsO0btjkHPrftVqUW8O0wLwNhv1ZF4RchfjKt3iAGJxych6t
P3U/HKmLgTgdLofaWAlj5AmcRGyCBmcvG8o3AGTKSwZyWYy2s6/m5k//P4be5xtN2/2aL41y+s1d
N8QLqly/ui1xo6FEZ9ZRgYU4ajETE7gV3BIAtcNL5CnhVz3I9UXVmd5LjWIMB89EvRAe1x48KmZh
YKvFQYkFOkmqne7rzPKvUE51D6EXsmMeGv8qbT3VEEvuZWPT5SqB4bTjPkzh34G7vHpogTx/jLX9
1YVh6bGmhOE5z4yHkAcEp9V2Qs7ABonMcw8d6oEgESiG9oi0QO+ekM2BJj/sVxYCywRpK/+pASQB
+6OOWCqJlKew5ztUsm96NRINFn5UmMit+fX7VA7DQrcRS7TmruIpaL4V0SuUP0BMO+dJmpt88HZJ
mYUrn73CO7/xaP3CsLqVXmhKf1KW652lU5pktyn6g0nF/+sw9NPW6xN3bfat9klE7NR2vvWs51pw
ckLxkgwutMVIJMwgB14cbfVNW6C7qs9dMHb1FppTxG7nLoUJyl7xyYRDcBW9GlEZoIRBXF+xPvMi
fFet0XoRItc3YMWKteADeDH8GUnrIDnXCcV6cUlOnM0yfk17yHd1JHI2Sm0cW8tpn7sZ4ZlDUAPA
N04O44wPhU0q2E2QsoMewCvHIVO0rNkAXmWvH3X4IDIgl27lXQEJl3twdvZjCBSA+1YM37S24niR
Z198Mw7X7O3Z3uiuem5LC6GieUQJq5xSxN8aolZL4ZKP9ydQHU7t6KvJg7ZJtM6iV6azXUVHtGTz
DyfWQtBiCaTIhp999KYLFz4nrhZW2nNfhuQQ+CA+OvT51uxE9QejHmFhDYiPQPoVLCYNiEsBc3Ra
cZtHOmVujmmgXQWycz+U/Mzw/bde9AAtJ6Mqy6uZhvE2M5C783rtV6Om1ZMFJ8fubm9AXqbm0OxG
+GapQBiGT2UqLi0Y559+lqA+rabf8oiInl0DdqLqMtl0LedEdVD7gz3xwqqe2U9NiaipDnHLX06p
b2LdGn8agb8ficZ8EXpRL9Ux8I6WFSPKldTtQqW8+i0y8ngPNQ9ym3O3Dm0I4VOTLN3c1RMYOdAp
QEQ+ius3ErfFytEcdzvOXlsnYGSbFcGd2ctmiLrlhv8JheDE2wTmFQ745CpXKltqEArRvwDTGV9G
RC/kHN3QUWuatZWgOf8KoKv96bs7U23ED5LB2WJItPLVppxmLUYzP2UawX0rzPKHkTjvVQUuuRxD
q/iauPWWGr3mZ1ZZu55Ay5c4DJCJj+rpmugRRd0KasR5GY4nU00KCD5a/dWYU7Uuxao/7HbJ/q/5
ySPge2Yn6luTpg5gAq/gjqMmHh07/2GAueHR8kAA67GzsdA1nGH83V7JXwCNatGucpr6AFuNIKY1
OjEpEjOpD7KRrnvX1iNAVS68Zf+Yk6dUVWiVp2z5+SjO9dwIMCcrhHS7FUyVxZn4EhA26dYEWut3
T8SZjh07Y6SXqpZXj5NEM+wKl9/iW2MViC26fbOp+hS86uxATgJgRi70Twiz/B28ynTrOHZhIQSw
Og9RLdQTiD12JF+06EBGHDENeTkG2nw55eKh8DsUaWcPfN3RoUPJJtzIy3+MD93LSIDl6pliExEd
eZ9UIz+RUwRSNnejJhBbw+DhoPld8K62aIsTNJm20ssvdbWYirY/SS9JdZi7FPXZGqvqeV5yaDTl
TS4J7X+zkF25ZE/2ayW7Adub25KyCzvEg2VWzpbvoLoXDdGqgHIsSMpUZNV+2+RV7/jT3urrIbt5
pPGPMf/JxoZlK7zmRIbHhEzgtSkzCsKNzn1sAwd1bGq5UrtArPC33RwGfZGhCrKVIzjfuo/pjEps
iMSSofp7ql7z0eh21y/kuGFvGiRleT4nD33Yuqd6vtLc+NeVtHFU+uX9Y9x/8gJKcG/rFWlw8mFz
TdCu2DcD9YQwEVEh63poICzlpWlO7Drk5W2AHEsyT1+EbiduU6WtlvPl5T8mkS5x9qVmNasxdDIK
BZR6G3UAdbMU4fMpCwJqNjS2lTUwnSr3SD7+doyJE5wpn1/KYXe7l8Axy/MCuD2hanch3Y2pn0AV
94f7OCXWo72Ixo/BQm+l8T1148yc7XqCnk5nmTlUaXN/ctNxH6mFb67vfrPM8cuh0ngbf+vrZqCD
CwQECuvTIlYvuZtPX4PCrtdqmjf7MIr6Z11rPqTdr0vkBMZB6JTms81L9SC4ZkJTHnMXBjVu9mZV
C1th2xEaYkvqEU3AYIB0dqoa+wDK8jZaTmFz6V2S8kV2yP0xq7eUjUeK6yRtsjFSsMVAeHmqqGhQ
d66Yg6dzleyiF7lJkCfx+Gblyr7rE0pTg/HVN7LmWqp6dU3L5M0sy/EDzgTYCTdVWKqvzWvtO92r
8DuDaz3puleJdf51bRsQT2bBdKFM213GdqFveqPUOV9BFAVk6UdttM5Rj9LhJapBaIYqp6co9ocX
trrBtmUHvpJeRRTpSUzeX9KZVobGFukALiFtl9FUbzQjuBhjB6LRrLyTbLKWJPfC8sfmoVO8GFn7
uX/3yyunarcIg+j7tk3U9qFRkL0vc6KrXlx2B6sjVrHwfaVFZpu+Mzfy6g+bm+qU0hOZZCNmQCGi
m+B9XNTnm84JLkj3/WosB7rgIZ7Q9v23g4IBeK4qV13cHcT3ggv6g/GJ+2X5h12u6YfF8whXx072
BlvvyaoRSJ5rg2S1z6T1xc4yC2q1/i77kXaLQxqlaPdCIsbsDMbdTbcrl+qh+3LSJtf8PVaa/lhd
D4ODZldiaw5TolDNDFmH5bdbL8nikkqEdiRN1xfFDuW3+ZK+vMphSkV7ITrqYcnTx/GNMxRe5tlE
kR4OoXGldUp5tkcfImItyrVVrMQIQEmvyf6h77yFmLhRwCrz7uoxeh91bqPc7LK17Oa+haZ4DCIN
3HD8bmgxUo1Am6QzsZ74ljivjPEfSTA+VpoSvYNl9PZ2B52hHBQMVc3jqtJBN7A+X+t0CR5SHORg
xElONenoq2vb5NO4J6RZZFYNLa2NUNE8STc5yylfbtCHMv+sEjt5lJAG9ijiioUKnvTxjnQAg/6H
pdA+YyRzHwELixte4r+vc3sdYX3c1+gHisUoV963+QimgEBzeKhVf7SXAOiBhs0NlY3NKp9SnhN5
2VKuqLTxMaNg9SivGmmcJpvDuY7M6W2Q9EdCb36Nv42SE5KMjDpUZ0Bz/1hEum+TYidMju2+4ER0
SLxWPHTw9hPgVQ6hOVj1SV5GfR5QYYVx5AvJQ4OiBtB+TgfGjkJH7oPIJxoS+8ohIjqyKPLz4H1v
XD9ezWFE5KHnpKPMRP7npKR0AQioDnKkYoSbpq/zvYmgWlpRoFrpM5q05nx+o2G79X+7hYo46Pl3
d4jgqUbWBG42Df4jsUqTYdlXVnIYtLgJHu5Mbo0x3l4gtsiynH93byvAYDRAl5P1FHVO/VX7tC3L
uMoGxdr2hDIbcPuQp1cXCmUXOagcImpqXHORmldUzKgYUXx1Fjr9ZfN4Bq9E4pB4nZeSjsKp/cWo
k2G821TV/vCSqTnIlaSd5+pKgB+njIiZhlbEj4pT315PmmrXzEnPtk9yTuxQcNs1+i7ijEXxfjkc
jYbnVed7HTvUKl7kEHa0vHAf06q1RbJrHjD6wUop42EfzBNLOUhe+gGJRy12xfq+EavnXdy9+3/Y
sP3vQ0QimgWALhRaOg4+E/iGoA3qiw+cGbbhubH7x2C0hn3Lz7wFMA1bVThvRGDNnew5SV1fckOr
Lo5XfR+sClT1b5McMepI5bQw+m5HCyripCuVEyyr0cIPu/E9nSinHFq/eRr6zF6npeKfvKbTtiYq
6nsdAuejQAvrwSia+lExrX4VZ1H2Ok0Vh+bOct/SdugOSquCjyJB4gLTpAmyITuW1UHLI++o+wHO
tjN/OeUIXR/jo6mHC5WDsZpa8WMxJxbjKHbOrt2tZU82Ck+BfWo037sxSGbtK/RnS68SVCz49krY
qbkXAcXmQRQqD+Y4uS+dUnNozfVDY4EpJKX96EVnx7IS6B9pEn6Nrw3UvZnrNBfZu9kDb89ZUDmS
gJjmWjvxxbcjay9HqGmaXl3Ilxekrq2t6QRqsKRAA0iCqMOH++pqBhFon5M4v9sKkSrryUizlVxG
LthW7fhAWp13NP9R1twMedLsyjAsFrc/wVMN9ga29oJG8IhMGMwUp7DpHu5/c2sb6F8TPv33u+uH
EQKZDND8/GfL4fCw397d3fT7Hd7/gth0SYnEgb29vWTOcQOgCtuH+2vGjgMDT04G7v6qXaT4a0rh
fr1DuSCCWb/e4e3TikIXqt/53d3W1q2A/Q7vTo6W68t3KCBOu/+R/fwOs+b2/3f7WHrkD5G8+fXu
5GzVsfZK4IKKmj8IObvI8i+xXlv7+/IOacTFUCvxChhe9QzuaK53VctTabfuE6myZ6E73ifFN3Ds
5T4AS82v3gstX5a2kp0L3TPXHrpZToO6HQ8m6znXiciFk89TJkrIeqamflQ046t0yqYCjGFY3ngb
X3cUzTcEQDcyH9rHYXt0y+T7fbynET/kN58Np6sizKWw16tmmvZsGFYidrWnMCj0Jzi0ju7QKKd4
7o2V0+/DmI9WOuUw24eynt12CA8mQ/wmhI7ChfJ4XkM2elMO66xzyn/Y/ERsPNsRl9urjLEg5u/r
C/kyclaDmg+ZqzLby+6gjeIMuPnWk7OGBjqjyq6gI/3994YIt0aT5j5KUwzhwxYyiWJ5/3vhDP9Z
qKk4yBFIYYUnRxe3v1Sa4HYnDjokIdk+3pC0GZ9J0LW3jwSwf/mgxhkwfuPL4J0MP8/PQtEoYB2D
6CKvrDSjdKqvy63sOlYKk3ulg0CIzCZe/THaS9RhV1PteF9AjpANr4CA+69XuJvtpIwpxv/7Fe6O
tGp/vUpBEQr88eyH1A6OZDXM1kCZCW2z6djolmJQUh8kO7bzkFlP3nAg6+ySbq+rs+chlTCoYXM1
QBesyOfYL0roBsvOyIcPS/ThQhuM8a+4aE612/k/vYlcTR4O7Ak7sspszYJF6ursT9Twm2NqPxon
UD7CDKFQw2jzV526nlUGv+qV0iWOpoahIpmYaQ922DkHR+ncnZe79W5QuHONwpEyLOy8NP8bX67x
CFSrbBdCthpb/sbosp30DIY3Vxzl5JIXepeNx5vVMbzFwA8BmsLU8cSrhv/lfBmJhni/oqWbVmN7
sqzyOZ2tXfNEmE8V/EMPkSh3Ua1FxEy94KJ64EHAFysQUHbpMtGz5jQJW32KVfEq7W6QGKt4qps9
T3eNmkpjlZeO8gmeVdt4um+TSGb60J8KvYV0tzfDHV8NbS3NnBAPfTWoL/EVrS6XMjA7Rand86iz
3LBNJAhJxjc9oPmeHoQoG2qU58tJh7XCtbR9rwWIeIXhKnK7cj2Nefbq2aTP2gFxBNex09dSQVbB
LsB3yG7XUnIVF+pP2ZuUxr14sXeSM+F8sZ5gSV/Cjcxv8dy4+RZkSYPsIp0+KR9gbm+uci4awK9m
EKln2eOdwETsh/FRDk17QIAtofod4QPlJeP8ueOrUKoLsxQRsXoapC6jperkxnqKol+2KaOeC4Zr
AVDYIs4nB8aD/rd7Hmi3U7n3xwK88W97ac2Bhk5NeJBObwlqK8Cqq/S9U0Yd+n9++WXXKIl5GrEZ
7ANAWu/sAd5Uq4ofKVef3lprJQdpuZdejLLjPmYFV4+pZ7I1dgLzFET2SOcrPiiB2TtqPBx7Z0LV
dfZO5L/BIQWvI+iqq2U057pJs3dTc6PDhHIg4XgmFd1UIEHX27MucfpulaoCyjfi8IDCygH2fn8T
zBWTsomlLo8XocOTzpI90miAJSQ6ChXMFNT1c0xYa0yQ42wTo4ZtOUrWBZ/wRjr70fUv5BlvPWmq
2z5Y5unIV2ie7pHSPmiNRcZrKElAQoT6qrRBzDGBlQgEe7uY4gIQzD81S/wFswOwn2guEzed8jEx
K+vB9qe5Zm6A9lDhJ9trbfHc6Ka3gNq7/Cocyqe0OY2utYhFAV36ZvtVuUiyQn0tQ5tUi6nrBLJN
b9vDELXzlGnGk5TRGi7Z4lWkHM24KftvxNdWt5WqPNmVfWd+TUwqFWwKw5/bhqhXk0bZyVALMnco
cW8j1fEvoWMUK1dLsvfIVr5njmP9SIfrbR1Er64KUiufrdU3gK86BbV0t1/504RK05C+TshaoZac
li+dQAkqcfInaYqFOS2o2gBZPTurNqs2BeH0tfTybEyOnYnssPSW8Cm/NIf7WuTj5qhW0hyl3/Gy
bN063GTKZ+613cvYZasKAud3tLQ04BcR2oJz1ygtZ2OHbQV1dyPeOYkh5ZQMlE9Ib4ZoJky1z5qf
1U+UVt3Mg52Fh7yY0dHzqLTgO0f5yICKe2sdeqVJF6al9KeZn2KlirBfmvY0nKRNNkARhlM6N1Pc
2CsknRgyz+ih7h3BruKRfV2FovXuljbphQ4O9FRuH1SRxktUWv2zsAPn1BTOsByNyf1KCG4fDP70
Vk4IOBS+qB6oyYw+AnNCWyJ1vyoUNK9y5AGPUafFjznpG8p6dedrHo/vGuITAZmNRejnPbjGPnq8
N07jnwQbnQPFjJW7SFwv2U0KWrVySBo5vwYHEazLppqfEpuqpoVNqG5RWY3g+y/7nC42VcbHE1n5
+CggNNtPPVAeWR3Qjem3eoJZSVYHNPSA9ISwOVFVMHrRN9Vuo7OsDph9zTzy/zFPrmJaw87V6uii
TpQKKIJEvG8l3lNo9d6TK4CPuPZVWkaVoA80Oc1K+qTNdpvN4DXTRfZSK0m2ooe5LEQELl/avniE
pnc4xfNiha+7mwkVqUi37KcQjRUoNDMOJkZjP+nF5F5TB5gLPmkRtqWsferZV2mB/DIA43htUABy
0kBlu3UdL+M4qd+0Iv91JW2UWbXP41AuwVBEX7z+p2EX9YdT2vnOocBtLc1+EB08pzVJ9vK0QjoG
KoP/Ye28luTWlSj7RYygN6/lvWmr1gtDOmrRe8+vn0WUpOrbc841MfOCIBIJsNoUCWTu3Dvpgq/h
KP9FyX579aMmOw3aYKEwzDJVqkEVkVndydHk5Oqq+ruwG07usg8oTGhr+J45dnEQdp6tNdyZSbMN
jcT7Euok56d1pE6K1zEUbGvR5dMZfz5d19n9EsH44CsMM/uisX59upat1LxT3VUFlUpYdNl7YSln
IrLZlzHMjIUZ9fLRrZ1iX2SQPXZdED2PLRAF4jTZO9Xg86ju9XOjqcmi0TUXqksPEZDp6t4kjYTi
chsdHLP5aBe+uqy/eLrtP7etvldiU/3i9gU8ZGnkHwuloTxedrOlio78a6/GZzewlR+hlj2Aikte
NY8fqyszaR9qY3eEnYLKUd2v3sDKbz323j8UN/+KNJf+LJdSiigwwXctqOVT543BRJrpfo0kbylc
oUMKANDn1VNG9feq1RtvJ1PKfoY9qp+rysCXeNBbyMcHF1TbqFtbLXQ2HDAiQRb0OqZlPevGIf5q
5MH3PKnc70QSThkEHe+FOi5lHvtIrbdHSE+ycNaY0N9QMTKj9GOlZ0n57vjyBTG15rvWBu8jiuob
yXS6lYzyyCPCvU2WP0IXkT22ZcEBdHCVlbC1o16eKRzbpFmX3TygK/TmTqwTxkBhbsiCBz8NnXMe
GKCYpysq8atFE2fBsrahE1n6MI7xF3D2pUpSmtcr50ajiB5uo7VLXVJo1wEC8pAXke5uWOf3lJuN
3+ptiljfVzJlGfZBvYrtVpqFUiydXbtT94iEIh/kZeW3NnwBf2x9j8vGnUM2rhz5g5lHHaLleTkN
NMNfCXXI30KzC5deyTnAHICo5HIHvVoUWt9HPacio/G/5F3UrgI7lLdSbsgPdugjGTV59K35pFGD
+RykureBH9QGvGeWz02iPAoHKImSGaR+QM6qqlyrUqDyKyBfBBQTeF31xQKTvZFixGdLhGCsJvJf
YPxXt7HudEu7l42v5tAsAisdXt2y1ze2im6IsJfy97oP4rcGObd1A/xorTiB+TVOEuOrZhNR6GPZ
WhdNF78N8XcxFlHjvOJYrW2QbBlf0aJeCLticFANq0Ql5tX7LwSUN+IWxHesRSAFa82MpXlp+Eid
cZbYi6t86t5tYkD3y//LpdMdnXqKRl98mtuDtN/BY4+iJRR/oilDcMpFkGsfbGnSIXUvBeGaPAJa
RH+c42kAfQIbnm3jxye7WlNy63v18ZPd9bL02ID4byNzmFdULc+7rntNjaq8FlPlog2Hz/6Piar3
6oo4zc1Elq0kiERVrMSx1tcHZZGjqHf1MkNb1noP4UnrOKtc0/Ojw0lvQ1Vsv5dr/p6kxd2tZzr5
Psn8dlPB8nk0XBh16igngyGh4ofUsH3xwwpOALf0HhOlhSE2ZDMaqvIJGEB2Lk1NXpkKKttpargc
rG+/C3nYwJHAydQ007OwiSs3dowdlUEn0dOc0IPKKPGLY0VCKoi79HyzhWWChGAixwt/GORHisG9
XT2WAFhdfSg46/lzANDdVYwacV0srAB5UNHVIrs75EP2PSsT+bHSy+YE2eIh9lzppVbDgIyuEW1E
V9eVbpbmoXsbDbpxraMT/kD21Huq1WYhvOyR/Uups4+XqVYE+AXXzGCM5Ak7Nzz4pV6/BHo5jwYN
OmaLSOGot81SdJs6+kFt/HCxkza6ppw9jToGJDrJiOfopcN7yaQEtaqMjMlGztB3tUyjeihtosB6
HBybidk2qo3g2PLyF2Oi8bq6XDaqXy5NUxljgNDNRTdMee2BINmmgZucRaPoRbSQCxNBOy1Lb7ag
HhOqlTwfFVATOOPkLGziigrOciM3JDjvNlfy3QVsL8oM5GE+Ltu4JzcycfAkTpPsQoqa1jH9C/Og
s2ubhgeU8+yomvsziHe8MOz3sHB/qk0vvySlNAJLqvxznVX2Bkb4AK5FUz91CvW7uZYXL0qI/HdI
AfU7WF5D05yfWhk+hU9pKeu8oQbz1tSJBUNdm1yLKEPS9F/t7TT4yUZsA8WVZhYb/s/C8Cr15IBn
piRDHpc6wIJjNmoK2MjwHYLzAVaXYdiLq3tjGUqyVqKGKmrk3Zyp8dmHUPU4XYZa+dSqZIjvQm/C
rkrU6QvbzfmPnxi9O/elUixjWXc3EtVoa8RWB9BGJik+RZLgDpSNbVh5wasfJd8C06nOvLiDV33K
gsfVi+daPaHh5FFMGYtK3ZEy7ObCKeYEC/KLag+isLxTBl4bY0dlkdFb2jNK6MoiiYbqHCtqvFHk
IgG/oJmHIozjlV/2yoNFkdi8o5zkrRutB4LsE5Cf7RdJq5lLJXvgsg3xda2cU+5YP+gVb5CkUOSD
AlftLrUlbzMW8njO/XRYDAiZvnQdp+T8C8+c5KAbOSmAsOpmBLjkaAG8NT54U5mU01AKORN90QDJ
C0E4NCMajdHvEbGGcBc+tzmir0owtnbt21DpydWfqK+VvssOfVpAxYYpnEwgEIxj2NVrYRJNp6vN
mVjBTMy528WVOnFi32x43Fz/rA812Pq2oJwQp0ui6mz7aXYQ/vIYSCvXGCuAWJqzNghs7cciLHZ1
1jmE4Bv/aFeatgITF13gxbcXHFyGx2wwahLGWjG9c3PEmTRvYTfUnemRruxhbIHEIJnYQpSyjlbC
GCqpXdwubQ+GZpdo2rCXBxUImsJ5OvOa6rHtYpDgukuwOpGTtdx0ECP2ub4dkrLYplNkMoSRcTU6
ZXzJJRHKVr0nXc6SuSlXxRd0hH14QgktthCTUs2ZslUe1u50iJoBLFy2XQHVmJtZa8seZsYE+GgL
KdhxAEfvbepafuPOqJeQDmGctC9/3BoLdKHdUzGT+dovN7cyXUTLcHNYTdjFaubkBq7loxu7EBOc
wBgforou11Jsk9yPBvUxMM3y6vMEN2vfKOauSlFACyPBrnRi9dEyU3WTeQaV/JOzjbjNY0ppz+Sq
50k2V8C6bYSrItfxrpGAa4uubtUIXjqFuuksUkLQBsmPiQ+zpuEY0UvuceppRtX8UodshvnzK9+i
ESoJv1Z+SGnLniuGaJtYxcwmzBXOvHLNMSOFoydIl1WUFFdJqvR51VBqXoYtHE1NQuiQJMA3isiP
md8QtwjtjVdm9k/yc89uHxZveWLkc0sq9AcNlNyqhkf1aIaRtm2GRNsgwdCexIpQ/aSQcrmwZre9
/63M2J3y7ppix7cViwT0zrSi3jr5fJhICnVgUVtxxvm7U9AnGxmxYucnhLZHY+NTpBhmep+isDMk
ywT+IVi6JS1PrkGdZ89FUzxnnaaeBrdNn/mUGeBGg4jMNDhKGVR3tlbuxKjVVCH8nUa7EaNkPQrY
nVwTfU7mEoY1VhWx7r5qTmBoCvDvWvxmB/LBmFRXTIvjiec6X1LdnOhGg+bkhBXAzFZxOZ7XFIRF
RTurNKt+H1euJ+XvZRz3M12DEkvOuzdKO5yDK5W/mrqphmWcxdrs08CnrllWnLYojhT2McjgDnGQ
EExG3Tn4NWFoyNc5tIYGJ/wi6H+wI4OQue9+wnz4gqC4/8VJ4Ammrqg7h3FvbCrqcqh1sfNzQkJ4
Ac22uTb1wZnzeuPXPjUNBQZ7U7Hhkes15MWFMUMVFWHpISIzbbi8v8ZgFuiefuiqyn1yvW76oqg1
wox0k9Ypl2VjIHkxOaMSYK5HTYduY+r6jQOPM2LIt6Ws3GlOvtQ8i6kjp+IHCI/m1uRq1k03Z+sT
rGLOE9RFemO0yGMOnpkm9dprk/D4qRacG3p/BiS5R/khgHTAWOTR0L3LufKYkmX85rZmNVMt03lB
wWyYo7mbPMqNHCwhnt47iQVPoD/A2RqO2bYHiQPziSJl87psd2w1bPDsjCqWHq8lw44XWeSmj8nU
DGQWyDRchUV2vYNjjVuZoaPvm85RVTJjRLeb8mnZdJMFEKFOXojxciAinLXwFVeNewyJy88Lvbdn
qS8/RRbVVyaUDOuB9NPKdNNyLpiFBHFQOBXA1lk+SccDa5XHCn2VWH2xdH48O1LPoicTQgd5/YSm
anVR4BzelVlaLrzUMt6GNvthJUZyzZ1KOkEPTdLb6PgeofMwRSOvZJOr74nf/DD4nb3xcmnQvgQW
EGpNMIex+YLafHfKKGJaBrYNktixkMxUumpbepRbu/BNDqgFITAkjwe+LV+VkQckOiAo3tWttzId
EJbwvQU/HP4wWikpm0gJpQ0BwO9DCbF5okNAXsCH/quWBYbIVM2tV3RE3TVSJ+naLPLm6pv5MXYH
FRkyjaN/mfwl1zC7EHT2L1ZYXDvJD7d9H5h7SLxhhJwaIz57+bes8Gtv5nXUi2ZB+7NTV7Imr/ug
cL74mdsta00u9zYHiLPHR5yHDZssDQaHFarb+rkcG2/eEYukWqgIYYp2/GhWN5FF2ad81pRm/KZM
EquQp6Qz18pz/qOGVSbbrz5cu99tOwDF3FFwxgslXJslzCiubHSvjglcq9T99i/PGNalV5C4a7Sn
NtUdqvSkq2emm1qHbGGwIB0ZInVe14hMd4lvryM4yfdZX/Ub05Z27pilS2Vw9mNctTOZoAeBmKZf
tYFmrjK3+eJbaY3Cux3MqnQIvsPLdLGNwnrP+fJA5YwGLDToK0eq6x3UrzuH+uYTDpOYORUKp3QA
lx4BA+k9P7yKBoIyZS9FsNJPpkiSoBVLbGNJbkc5dtagHOUu/9Lb+aUwU6LxWflE+Xh8hthZfs4k
BQIvxTqpYV4dB6O8dCFQnjwJw33gvIdykx5kSCecsB+2ngUDCvD+TD9IJ7ehUtE3k7cOVMYabDrU
TFNXGszzFNl6MNW2OzVmTeG6BKhNl8JgUcqNv1ed5qjUjQ1n/YQ4nICJvsMVW4QfUe6DkRqgLxB2
0VCMBZ5euIi+41df2fSnsGgPzz1qSuciDp9rJatOBFr5Jo0dGb6ual9kOw1nFFkk6zJof9hkQq7I
BGvHvrcobdT9YM5uIztwdRWDkMZ3V3QRgCuP0XfC+nh0ijFsnSDKZ7d+oFr9bKjUGFBd2i7z3i5e
Ci1slshg5mvRNTWT14+jwC/rjdS/Ofkw72rKQImyaen+dmlxat27OpV+8wlUsY88/YFUsDT3O2QX
fWeXVsOlGELjbCegWrt6qTvaD851xUwO6++dbrSXsU5IO2XQfJbB21jyPQwldT40YfWz0x8724Ll
J/KdQ0GaaQYLVbvoI4pnmhAp8kBq3A3SeASc+DpfEpg8L+l0RRr6kqhxQREnJjHYZhRKdR3PStGV
VT05SUr5PQLVk6F09lRGcss7CFoo0bUCbzwONsEy3nNPYD67h6TJ5pRBmE95JiezAJgAifP+o5rc
OHXjSOOt65vf/k5MTniIAYfXw1YbuPsfzToLpuwhiH8Wbm7v+gLuR7tB34aqm2QT6FRYUZ9JZXIJ
NxlH7mGl5VpxHu3SothSbojheBenLrJNxlZ9n9rk5Xy+/hveISTnMqgUIDwcz5AyZ0s3COSHZows
VIY6+SmPr2XJBnSS6722bRhuWh1F+NBz6vMQTMkXJy7fVDc9ygXf9CjuUVsHzkSUS5ubFpLrWmPo
m8Yd5Q1YaZTMMzVeKoZVbBWT1QB3T6+MriAzzb6UguWlKpfmu50nj8qATFCVyTKyNdKyM8L8J6e8
k8+z8M1r+YSdH2VQNAXNphzqk81XaR2pdrfuDXu4yJbtLeCAVl9lEpSqmYQ/U/NIJgvoOF/mi9nX
1pvlw3NatEr1QIKpWRVxnYF1KcFGE8Ziz1Vdskpv5mllRd+LrJ/7WRm/y36JCEIaxM8m0MBVC7vJ
fhw1WFoMsLy+0ynk9IejWuv2k+04Co/sFVGu4lvgG5R32nKxc/XOAk/YvStexIPStoDiG5UJEL4J
91ARh0siN8Mpccx81hrG91DJvSdKEYeNAnHqGtJT55kzOlSRqfcXNBYACNNkeBgSvaPsp5RXZdo2
r/Ci7oRHYNYgxgvic2pXZeumrzay5cVbOCHMrUL+4cDfMiL1V5tnqCecRQCR/7LpCboPajAcUsK+
sz5w3CdD1wkHlf1uwp50GgzBRQ9asK/jYwBQj4qasl6WBjLVHr/LhYni55aXi/TShKM/s1ub9Pc0
WjU2ijOG/iTLMI2SeGBTVPMiLYFUaHrbbZuG6PVoK+mbE1vvHUjTS+GE+iXT/B+ItacUQDuzHBz1
nDo+GBYc2dwiIjWs+zZKHzx1ilxnTfWXCXlWEjTKO6ec90IOrOcC6qelokRv9lDmC/KeziWZGjDL
MKmSO9q4pqRK8HtUymIswSz5bulchKPjmEDzQ5LYd1su9SbRXx4s0yrCLSaudLFva98Wi03EdZpz
33YEmyXPX9pZnh4lr0KAYIwhfmq1+ADq4qsFYPIYaMYy86tHKKiDuTqqh7Fy9npCHNdybOWYI+o+
HwdfWRh13W+cuFK36JAM53xqgk06EHIBZRBscs8JFrrZqK/mAJ9+2fc/KYYb/Y4TO7RWzyXx9llV
O9mygyCJx2XsjTsyCHNflwyEonJtIw+A2OLCVIjVeNbGjaR0zr8831cl/uI7KjQwNiIwmpwPh5Fi
1XmikY4OTa1fdEZEhF4eLErqmqadRXXzCFlQshG2e0NV2G+Xyla7ZWd12ozdyFEnVfBqVx1hGEsP
XiY2ykWbGNolcnxn5VOc7SbGmozUeKDAKN14Boo3nVrA+BPUx67UkkcYFdhXo7IH9krvt8KmJEBf
YJcFDirZF44C1ruiEoYaJzky+8HT2CWjNvFNlqRh5+vZuAOPzW/HJYMRUNR/aMAesRGMvkgVaYeO
ItxlCwHzJil6+yojaCpbasuhB6V56l6JlQaccfygmcdeEhzADKfbYCRgYQPzWBTWqC4033Ehd+ke
PKLhjmGSwh9DyTzWIBRd6tWuUuZlV/bSU7UzshGjya7JA737bCIEgLihzyYvrstnVL4Iokf6E/8/
JhidOQzv6cVuJiXl5tmiGPlC5DO5NQV56UUBQ9hymLzEQFhU7qnO/xIdpF3lJQnTaGFZ5XiBYcqZ
aUrdk2XRxsvNJhvmWo1tHfwrLmKA04J+NoBITpa8C6O5bCDgXktNeegdqzg0TfzrKoZqAYZuaBgh
vQakLHxulzyJ+L+K5XYV8yY8lgZ6xpJs5OtEcVyqKmn4N3C2TW0Rv0/Ho1GavACS8FoXUsTXn8ci
O1gLDVwYuhE2oYSkNKyrsNV2RqCxgrY0tFWOSZVLko6oLqi/9Sin6SIrhlMDHdBFhtlgrrm+d/X5
1GtCczHZwg7WfG+82ICJDnzpqk5ZwCuo85p29b2Tq8m6DvW31m+jo9/+IAhenuJmyFeO7cIWE6BA
VLmQboorOJWhyRGX96a2Tn3RD4ROkR/pTdlEaMKCr1qK31xYUb4ayFvMDF2qX3jeK/M6dL3Hwi5R
agtL92zK/FMEEaQ9QbQ3G9SI1cbg1TJ1RdNB6kEVpJP12UwMqT1x67RbSF2sXrTqIRDkTLIZI8/D
L/jG3SQTjttSFUb6YqSohFOvOoX6EHATBEuiKXyFbYFvNivFk7UbgVNZN8iv9ir8QhOFk/Dr0LWC
L9o8RBk8AnnoxYvGUvRdHVCv7wDmelJ8s3rgOD2T+yR7gvlxCUxSuk4bdbeplFctdopDmQTurWvk
STIPhy5cQeCCxkra9tISuVZpHQPTfaj07C9KJ8CIpV2347sWzDoyVVcji8DLOfG4NhwXwFUpvfho
Wz10QzLXm7J68oahfMoS+5JDJnzKPal8crTOmLfD0PCEpWvbirsmRREu3No9GVneHdt8cE8p8vLw
c4avXhKW20D2cwo3vOjVjIhNEocMNmI0oo4ajDypMjHqSghXpZH0KNu6/MD7YyPMvdWmh9jPQDZx
0AQgOfqQN5DBNLQqXlAPYT4bcQSBtwp3OBVV5nNSEfsGaCYv7KlrDLKyzjNe71JkGc8JVUpAQpV4
KeaqTuutYfhulre5Dchh3vYaDL84s8OrVtnoevCksVTU9gGk7dR/ia6KSOUSZn55JZzTDky6Du3o
bVT2opTQjZ+vb3P73l1A+COvhbNGMcWi9G33NhqbVbOwKLPfCGc56AA9tVMaVtx39KW5XtfRGtzo
xrCc9tx6g7VKgjE/2NE+I0L3hNpXq8jd01RJ85SU/Qv5OeeYwSywgeEBdn2t785NHW8paXf2libB
xiJstfKtGKnMuplarYtOOkgFV87VAOrSVN+THdnZnd2dhX9aBvGC83OAYDvqJlbascULyBPLYYxA
HbmLROn/SnOj/ZbnvoowumacqUsPNwG8UTXpsEtjRM+NjFSY6aTqjph6Ow+d3nstCR2vNHgOVmJU
qZD9qIsYdZFpNNOB9FVZe/ECW3tpvlVF4m1UP4O0vCNsFyZmuaikolyDXOa9ZXvjsHOQqTCWoWH9
voynS11JCnX+weHDpZ4o+Sqaqr084wFxW+/F5MejaHlYSNAAvWj8t13dGCGiqScZnX4OveFB9MIx
zU4F6DzRA2NlHDQUembBRK8+lpA82X0P3/m0KgKd2mpi11qEpqSdB1f+1ejS1pIoObyb2fDnu9gF
TDk53e2xDueiPwTm/NNA5oXyrHCTYX13Fi7EIzjrmHDN/7md23JgNEpFeUaYYEV99/Bmj6a7GGun
OwxKKh9llXBXowIcDDkj+wNkE8GkKCSaYpIVElexZkw8GAjDjhaKQsKm/LmKsynJ3CJP+2lAOItR
WHsR/ZhWFtPQ/PXgUYDIYjkCor6tWhFbBvZEUqqZgWReRMOY7rIq+NVQG5juiHynO3F1H7j73Qc+
+f0XLvflgZtBeC/Wv88T3bvP/U7/hcunpe5z//FT/uPd7p/g7vJp+cqTfn/8f7zTfZm7y6dl7i7/
2+/jH5f593cS08TvQ2kH9B394EGY7h/j3v3HW/yjy33g06/8f1/q/mN8WurvPuknl7+72yfb/8dP
+o9L/ftPant+ye5QyxDtHdjaBdPXUDT/pv9hKKp8ZqXkCG+zbv1Gj7KP/duED9P+9g7CKJa6rfKf
/O93vX9quUOFZnkf+bjSf1rvP92fwwxH704P2Z3f73hb9fPv4aP1//W+tzt+/EnE3ethvBhF167u
P+39U32y3bufP+g/ThEDHz76fQkxEk9/8k82MfBf2P4Ll/99Kdspoc4ttW+DZAT7RmonhkTAZvv4
TyNGomEodqp2EWZhEVeVmHD3Nd0y3IvhkgTS1omRZdM67yHTGn3uVQa1VbUhXbMghkCt7p84BUNk
O/XinErCFnzLNC7mjIFu7si+/xTjwu7CE7UaSxixhE00VQ9bhqkDAqsh2z9AF32G1CM+F7YUbzvb
QfC5o87XNqNbA0NlfMxTGEgnLy2KUJITo4ElAWfz5MPNJobVSH9Hjo6AiNVALSOWyv2eOudclZc3
RxdWyUVlBDY8yQb1JdmIxA4ne3CYiKmu/AgtVxu+G4P6+a446wQNyNuHVPdM3SGwinOhxMVZURpt
7ekF0HUxu9WqYeMWIBs+zLZ6B2By2rxBLsiKYmJl5sgSGfX1vpZY2u+0iqCmt7+tFyRFcwjTGFre
37cUbmnf9UeVjcXNTR85olnqxpHLniJm9IK8SaH+JlYPPTIl6h+E6xuZ+qtx6NYGf7c9oFzv4FeT
lr0QvBdGMf0+XIATcSRH3yVdA6rCzguKTlOYPjJrmxeWf+s4SuCAhpnsOXBcCK4IXt1mCON9mmSN
0ZykR738MOfmWQ3lsouTdP954qgM/rYJpeuntUTXyMwjkW5jq1QGWvUxQmuj3HmnoEm8k7gC7OWh
21p6axfILHltRu8Dwq9zxug4Ulk6ud5n3hbS2gfbjmLipoG+E81I6GyHMrK+E1cIpg3bREpmYjD5
4ya6rq57KQUnzMgojkZsVpq1jgy8DLUxH+KxplBPrSQpJ2FtEZNbgqnV5mLgNjq5i6tulAl5q95B
+N49yDiZKymH0gO8xi/f+2ik+I+IDKkEbP9lUBszfaOr9re73QRPqMKnlWZkeVx5LUbuN3PQMARV
10FhMn3qP5/r1k0p1aPU0F6KD2FYnspvpExg2LLdnWiMLEOx/tberV1kYs2oCSFaOPkmIFsQvh5Q
vhvjTvqwgF7kBAziLpZuC94mfViw7OF6lWBoWKgwo+/1qQnDvNmLrri6N59s1OlBG8tBbH4f+J8W
uE+73UPtnVUGtV3KwafsDwlHRBSQ1eTiy356CY2U01WIoIQYIN4WoUGNSG0GRzq8tPaOUoAxnYk+
2NNfRsvwnxBakFfCDnrM2d1n3H1LIWwplhFz7z6furnXU43h1NtRjt6kJiWTkRswuelh9BgAUNva
FkEDmf+w16LVNsKDAi6HM7fjX6wJxp5mVNflZlwCqbKg8J/gJO0EJ2kGQD35mJukHqdLYaynEXF1
9xFTqn5l9cg33V2F+e+6gYCo3FeK5fHktvVwHR3jotdJ91Rw4N7lulouhzJOv3m6QUoJgBWhswGS
tykFJUful8IAuBoV0K+Fde3OpHrYCrCxQCGLpq5sd24YTrK82wRsOaWqbpmA35qLgRs82XXccK3Z
/Ot/AD17dRttYV78fnNsqOKuAhhzEbhyd07hODtOrno6E5eigYvdAEJQoWl/s5aUafeFaqy0uydk
py4ynJMPeSNkYqdGTLeLOgBgSVggN6sextAUQnV59Gpkc4LqVObwPosr0eRDQrVtqoPqcKtfA9Gf
q9gD5ACTs74WzrKmIQcd+XCi1lZ17tP4JXQdC/LhGMipFA/ohvy2haSyzmLAn67+yZ706Uv8Z42o
fSJsmR9qJ4+OcP9Hx6a0FpVD6BNSr18mMTgW3QiepFLyLSS0B3m0h24mfKoOBDV5T5ThUyeiPnBa
K2nrKliLy7gx3u1AzdYfbOJW4c8cXvCDuJYImfa9lkB0pzu7ZGp6U4GR8t4XV+gEo0tiVpvPdql1
dn9n6w3f3UmIPqHpPvncVhVW0RdzRNMOlJ7MxUhRDPKGrHJrmMpF1/38pSbe7MsA2c3Y15+JetRm
k794XiqjoN6B65ezFwUJ+bPRmY9iRpjb8bHM2TTmOtFas+FBo1NyvfdT392Lq6TLvw6eba5ErxsK
d+9VQJJ5uf92Cf9c3W0dMFPUcFzUJ6bR+8BtslhHrPjpdjXVOou0TiZO/H+Zd3f+NTeQUaGwgpXs
B9m6GHXvKsklLPSFE38hevdm9LryE3Ftx9BJ/dpe+BhbUf3mtBEpnbD1H/zQ5plphNLerM14/2md
BtKvvd+V8N3wT3xQ5MradlJO/AnagVmNeM4hQF5iODawAq7aEOglWASzfA0jyVnGsHXNLALlJEyT
aNlpeXNopoZk3cfmbhMuiqwso9KWtne7mHDvCjdhS3PN3IyRg1bbvyxp5OPHO9znayHpiDpJLq5h
UAgVI+5gwUq+Ft1YzpOTk8QnALZRPm9S1Cw8H7UtX6vh+epR4FK0oJ9BqtWROP+XJkOvF71XA27v
mRgKOwUea3GZewkqsAVhtQ9Gt8jMpdaFoNycqlkFSqRMJQf+o2gaHQIJtO6voucVEODcPbrJrcMj
sMbfHuyawD8qyHsrRVotSDt6x1KQJBV1zLbdzfqlMEKd6R8HQYgUT07C+M8+9zl3n2qiXRIDYah5
GxmsHgxCufYMV0jkKvlzW6FE97vze6SQCmmVUh1FMcz03NO8bBlC5TAXj8H7UzEbYMb1p4G77fYc
nQb0wSWQPj1WRXNf6j5wn3Zf6u6cIdhEvDZJea7X4yO1/v3MJuO+GyP0YtTE8si1UlIUW25TzCu4
SvxGfeinQYgx7HmjgMwWvr1kGvugmvRuM60tSKsEe7tUg7MYDXL+ImkCjbnoWmTmT7rX7xEOkh/L
YdlSH1OBpAOyMMmd25m2cBvT36YIXRwSCxYuzkR5tBCXEIsP1czOQHZShlqu6iHtq1mhyb9cb+P3
qeKqCyYOhoGziugSZaeaqQeEF0nZg0218cmtNeVpIOk51yJL34KaUp780rJhu/dcFKdzqMJkvZub
U/bVQPJ1a2jFX8Uo2xxXJxuYRg8QWFNuxykPKxrdU/RtUNd/iV4z5WyFb0Dpzt/6Tmvep4srsa6S
SeUWlq5430ddQf06+ymF38NZLwHMCFurUK1ZO66zHotMOuXU6S6HukVtrvfyeV8lym4UTVwBcMom
OcGZMHwYmsYzuD52XtL+uhIuH7y1KPiSZnK5Ab1T7lQZYsk/aoNCclB0syDbkxbx98JUC1XCKiF1
ZsrpRMH/W59QOJcmlXNSrwI9RrLww4xeyfeGaXn72wJi5L7KmEJ3vfjzMYa2IlE+evHcCPJ3Uqn5
Ixmo4lGS4q/k+tuDPvUU2eg3QCaRspo88kItHrOgWUB9Pl6Ev1KMCBH3lEiJQckwq6taE7qfpotJ
rhsrAI7Q+r7dwI6TY5Ia1PZreT7vCJXMzMjJ9sIZFMG4VQcqhcT9UYiQt4NNWvL/kHYmXW7jShr9
RTyHBOet5lk5Z9obHttlc55n/vq+hFyWy69e96K9wCECg2SlRAKBiPsBrrY7/b2tK/1sK4THyqrt
A1WeGrJyZLV07XqhGrF9znxFff85pus0/aykcMa90tXf72NYxEYPQqD2F8C0DO3ka0oMzjWfC44w
tWsgUnM9zOqld5tsSI0cnYQYlR9ZlYXsEhjh80B04uFuklfkjA4Wzpn7PJwdOgcvA/n76+VuPQW5
5t7gEus6vwVZDLYBQT0Ltr2nNEeTvWcBbUA0RzFUO6v3x52jNQ14WkyJsHSyVmRdXkrrbYwcbtUc
IhKKW9brYCL+uW3yfxmQq+R8xqGy01q2ELJIOt8j6mqu16oibkbSXX423zv+YZvmEa3Vuj8Hy2ZD
T8RWIy7/z6nNxHVStD3/MW1B6stOH+E3wgVJVjGKMx9a6/Y8aQ1EOi0//9CcV6DI9hugs+pcR0gG
2kOSfWTeWKwdn/RyttiAnit1YeeqtnLnyHykoLOjOUduyitpmwhEJ6x4bpFF/utKVsGk0eyaCVie
fn7w5v1eZc18gkvdPmhB2j0IzfRWfY/izd1mqaV/rgtvK009SZdQZmekqz46w14aZREBhthaBHTM
nOv24V5Yz1Hj5Q9EZ9psFU2SOPO6cgm45wXLyFLPqUk0Gymmqwi85q7gtPqtrfmE6shEcnhWYib/
l+xqr22OxlztGyJYyRD2TrLVcoIv/eiOFzmUCNhrWonyQbY5RrFtDSt5km2h0iyIwEleNFdzX3vk
hyG8uJbyEkLKeyBgsz7mHhGpcy0FbXC7at0EEQKtq/eyYTD96sGtnHYHSYv1yNz53tAGyl7VjBbB
C7rJvsSx+ZvWJzDl3lfOjohcGQfBbfStLagIx1B0ba34vrdx+wAOQeLnV1moJtJQU4OArqwiaPyz
oS5q0DSq6m/unbO5FcmJfhXEBei5X7PEg5Zf/UC4674tEAj61SBHmD1eu0ixgTEZysaCtL3ndax9
pqEaM8Mp1VlLD1kutIIl1vJevzcjXAjwUtbHpil3tUHychBP25zzfyhPfvfg6YLv23ylx+cIDcAr
Z8o/LZGX97PXhz+Q7DA3dEVTkcFAMCne4rWnJOTpRy6cQAC0+95t7IdxLsjKRQW4wjuWaKH9EKSm
/WBqnr1ththe3G2GpmgnMpyO0iSHyr5gbBZNJgJiFJlNNmq+H95e5m67v4zbkXHcwaY5uoHd7UnM
Jjk9KaZ3iyX3KjVa/JFz1YFGRdq+8Th0Sv0cG/bWV8VErEnnHxMiTJehrBp2vE5av97J1rAcvkTe
fFRPdM5rybdX9oKtAvieDSGiFUxd1lq2AcsRbmV1ikqiKLXAPcuqVhHxqWTvmR60F55UyW0Q+iyQ
hyE1rGWvQjeVRVURzy+rmQ2wUyC4bZR8ba0iR2kBHNC+Luxsy01Xf+awgTs5IIG/Qgv8NkD8rzAC
h6WN1Pf1j74GnAC0WOibJai8s3xckbzrrhp10o/dXMgrWYRIUR3tMvBKGOi0KIRbLTo9bgBuUo2r
+kl3m+i9jxs3eimytnkv1Pa71oYbxy7Lx6JXxQtp6YRHVjUrxTDQXwaiPVa+2Xtb2Roa7PdRLdEJ
wKDziPL3MfYIk4rnzhU+xAdSwA+yUY6Pym+Jw25IWoIi+uRXCoTrubdSAPafAMurpqmuEn5qT7Ig
+Uo1g6fe7IonkjknfEkqsMvJi5Olk7BdzQwDMOqv/k2Xb/XANC/CFt+9FEGyodeSa59zp2Q5CR2f
aMRrOxeyYcgya+8P6WtjlX+b5gFZ5hTnyoqWt/6t5R+iYDq3ElE6w+fl1b1o/sU2pub/1e8+LIr4
/udKM6yMxI+JlfYg7owGGcNzzqmoAwExiEJedQXnJAtZ/6OZWNBwF4TeSdpvM8ghf/S7237rU8Dq
2PB7+K6ppWCRwQv/9kr3IfLqz3eTGfiGBpZ1i//aUc54n1v20wPFXJfcVSB1oxGw7B2o0nxr42Jj
zmxpWQdtEhI8TEDj3dYPOhpGv9Xnga00yjH3onLs6FAUvfJI4KD53NXZNyU3+5Os4XIVG/Zm5qrj
e/OMcMgujPPhlLWOhkoOmRqjFQn0TTNxlTZZdJkJ5NIR+VpWC2Uidrfspj0+W77/bRW8EQ0dkqGm
tWgF5tnGcMf2HMe1S55K6B+UmfzKpDiuCRAKpsonBt0PrvLKFDxtcq2FjvzPBlTG8B575ru0W1Ma
gaGYu2jJj7rnIEnOkeZOABxiENzmFAsFWXJDbxPLvtXIgYH3LUGY5Jg2SX60h+gxNMx0G/0ySXtp
VUGx+PNyIKMdKx/0bbRs/63Tr9mk7b9PWXju37M3hb8lyMlZa72bnesk7AAtkGlQkGOyCK0u+J4R
5kkS0Q/+Mh86bKz3Scublac5yTXPIQkC9xO70Sq1q8UabWV1bbEkdd/l8KGZToFBePamCkglsmt7
WP1mlJey0H0C1LtG9wjXImab2G4xne7NI4j7dtF6fEzoJn+5N4TgYVFiQ/NSTfMnnrbcjsGRyhqZ
EsaxzqdPsiaLvjDmL01frUU95k/SpoaAYKrJ4ceNyUM0m6PacC3bjNkE/kRsJ0Vvl3dbmjbOYuwI
Vr9PNMRfPQ3t8tuspIMdSJOLFnIOactc2LJeMkQbaWNxFC5LETY7OCPXvBiR+EBm6alzreEMN/Mc
zTXS5MunEQr/BmjatJJVWeDD/06gfIR3km5JbbpXjxNvOUiaGrKtt5ANumUFGJo84WEkksxDmnEo
xDUhOt4opvDSzDVpF4FlHFk7HGTNUSeDKEUxllsbya2FNN6KWhVXTyAVpreQ5qQt6FX9YozRok6r
aG25SnkJC5PTWdC8u8TW9Av/b4eAZ1t77SwOUNTOCP4aC22ZAkMhmbszDpkR5l+CksRVByoVsCNF
WcdTaZ8MCCUHt1aNrY1T5KEjH3IFgkV9N/PwKydc1Q872qKo4W+4z1Rbm+y5h9YV1jIvfWxW27qL
nLX5qW3cg2y1lBjifTLyFUdr1NqpxELuEyRuVrqorBNp899BKgQkUGhIes+me3G3WTDad7nakm9O
D2lXhrHoYFn/PYzczf/PdP/2qtI2v0P2XWLtEylfzceXzVy088mrLEg2WkUE/J7uJtnDF6O2aYXK
H3TuK21yvKySCPpEvLu5l7X7vGTJZLBAtjnpUoeWsPJZZjl9KbuEZFH7Myh791pzwjbWWbnLhRpe
sr4h+9fUrUe8QShPuR5wJXRIF8himJ8Hs33uY77BylAvzZ4zTnb5xxtf9TfUqrwc3VSsq9IgVWYm
qwrdpJBXcyG7TDOdtZ291uGU/phEMV65o4G5HoLuK8kqh5K0yncfuNGW/PJuV4ZehIyN+tXkO7bL
HBv8Tm7nbwMJSFvXmca1rNZD060Rasq2supNfbRSTT3ay6orZvgVQhfHkVvlmw/JinQj0Fulqipn
9J+Ja87Ar5WqI14HLftZrWZ/q6y6seuBIut+tspq+lAY69FXv3fT5EJ+tVRUhxKDWN8mi4mO7tnB
WBqKJfxnVqnSqWdZk0UapDPIQnyPej1L14O9FxaOftwGOukwqn67mhfrJMaUPYdAJJrJBgMph1sr
PzWDFKW5d1KZYl2IHvbsr2a3NPViJWe8TUtm7WLMPGXdIBWz7JIuP5hxik4gcrGrifjzr6oJhEG4
n5WpN9eTFoSHtnKyZz3WvyLimW4L3ydOp/Xzsywcb2hOvXOVlbEuy3Z1b9QVX1uaFRJLQ1v2O4CG
b15WkkzoVmLhClu5NLNgCKcB/jVLoC2Zmv6bvSgz31j0DvDJsGnxG9BNjoJA2+2nDqVLji+iT62A
UWmZzpem93nQxQWc+I68jLZvOpgRufsFTNAXreiqZ0Mf4wNLJW0N4rn/ErM8TnT3i4GnjpPaQiUW
VmhPxuR8l+PYB/D4Ju3kcSDjkfOI1uC5G5o3JJk6PBuapX0moxTtTkJE9nLrKIuUrVBgFzym5t2k
LMKStE+1KREIz2wH0nAx2efCtVZyE+pEs1xb5i81r1GvdRyp17z2PlWhr+1lTRayMYq9RU9u3Plu
14UwTm2hTyVSlWrtvlmTPp0tLxwXnYqo4ARkbu2KwdnKaqqYr6g6L1FjRRNjxtYYWhTwqYngJK/i
KUjrhbz0fSeuF/cm1WnYtFQakeEM+a3jz0tk/xZGY7nQHKfhFM2FjxcmW1V6/2HnVruVDahveUif
hPm7ZWRkHBZVUPO37okekpfBjN2JZlGL+YFzuhUzyedWv3VqOXLT0PoCiDXHTMuo6Bqem8b2M7DR
GIVLreAqRs91Ertm1u6pCZfnqR7puyYV4lXtvJ+toO+iw9ijDMc6wVmQS+d/nex4W0WG8QPC/r6O
Wpx8QBrYPnp7q7bzB+nIT0Q5LVQ/C46y6mtBsC5V0GRObL/Ww4Q+Ujx9tjyn2CTNgPPRtauP2Z6X
YvxMyixYVr7CHO8sSyKkDrk6hB+GEwMzduuXdoQCmYbdd2l20j7YFvqwMNOdxR7tALkbUvN8Zfyz
OipDP8sX0ny7vHUPCLdCOhx47q8xf8xz660hL5At7nP6rv1okwexrTK7Pyl+3iN4j5SV2WvXFi1z
AzFfbLI1Vof+JIu8yl6Uwbe3cR1Z3lnaQIMQQyOKaiFHEGQS4p6eZy2zKd5pnP8UiL+i9U1OUpH0
m/hXMhd/QHtayFYzjD7ltdrupkYTZDXMI8Kg4SSosEKy9H51lFlgIH2sk9l8YRsbx6AtOxY0BYuQ
quEQY6tUsbUp4JlBuxaauvL95kdR4MpXkhKdQPJeyKz4W+yd/yuy723/s0EKwN9sMyHjjwYns0l+
vU8je0uV+Jtw/D/n/7dp7rabfPyvEZkJWYXfLu8mnN9NOMtDy97392oG4sk3Mn2hKXW5wseQP6Aw
lj3Y8xXxBSQwWVdpkcUUoCJX9Zb9W1c3aUb2Q7vbkF8zDOWYchvz2rUcKac2HLW7jPiypMlIuwDF
C9PAjRwG0WaKTN9daDxXz4XTrzVZlePSIsk5zlSNjeqTNk6aX9eeQiJC7+9Mvjr5vmj4OVO3vTe4
Tdsda5yOt7dhqLMImLJCyNl+THE7tS6OUmGWzmNSu8aZuJeDbFNnU97bgDr0kdXRXJUNTdH260pz
3ZWIWIcv2cF5i5r2WQ3avvXhj3q1gPec5CzcFdpH1Gzu7cT+NXuoLmfbiXdO2JqXxswTnq8pR6Ba
rRKiA9ngEk2GeZFXjl/pe79pnm/95BC/T/7KvGzapfzTcXwzwuYnsWtqPVxY86yy332qOS50tIv8
cHtJDVZGSFbWqp9PG/uu9UnBK4qdrKJ1jhCwSSqSrDopqI+qfUYwwDmiL2Hfij+qskHaOjcKN8UY
RJAHif3Toz5ZoG9TPaIxVz2GEWdeRiHI+OrHio+ZgjyT322yM0/BZpX00DpkVfaTY5uItYeBg/k2
9o/56jpotkVNLraG6vnRyLufhdvax55FAynwkJZIpvq7YZYsLxFCAMdpRnVebWCXw5wAM1hqpb+S
M/x2KaeVvWWLB0GEHxrSSJOKeBTim0hiFima8E3knkiZxsnWm6ilF32qrm51slCd063X6PoQLKzg
628tphyUz+OhnrP9Jk+QZXjCesWoPOU4kVXI+orCjAsFGWZO/QD6CO0QD0V4CslzhT6vH6I02fj4
OHeRTVrVVJTmgTNba+cb/ZOi92RZQ0Ve6FPXbNhAjZ9jvAjkn44fwoeJwDek2VRJd7NnVjXd7H0q
frPL/hPhJLf+RtIqZ1QVQbIM4JP6srxUs7puErM9booxPEyz9m5vIy2gIaC3qWexXZ2Ny45fVLCS
rT5o1pNnxTyg5rFlNloPqhLu2rkv0gfOwfG9NxCm02NtdfqirqD2wIJbQOzWv+haizyG34XgzA1S
XEUtFknkxpcuLJJnFJeuJTTxT4RZZRvLrxUAa27xySWTGf9RQbIfGu0c+KOamJ5J0azOoKsRECoR
Aeqd6mbyrQBAESf51VmrFHxpKeHZsrPsIxtkVRaFTR6756PI4wcz8+XeUV4pM9I577/dp5dmOcnd
1gfh59b+lAz5tKn02tc25WSRtKiwXVshRFouuY/WLKPmJjOKy9PQ6tzFUzdKNjiQ0sV/jCKWKjro
rr66TSLnu3Uy4u5dU/RqF+lReLkXVk4UdT8u7xbwSOEFjiVaCVNovuCS9PfSdu8ir+rCmZaepimr
e4M2OgzDa+pvzS4l73B+sZtRXuYVkR3Qm1Z6Yvz+LnQbV1xbtF+cKu4Pvjd2B1e1fxbSJquy4V79
rUtUKsnit/qvaZTJM5YeslpL2Xof/F/nsucXVpoi2KHZvAftMW3DwQ4W1YzQaiD7gwJwilWhuPox
C1zQWxK1FQONOsec7yxHM8TZ61WjisolY9ScP8o4iaPsAn4ghKyEAJPvF+ZuSGyb1WOlfOp7bU/m
HDRuNRg4/JrZ5bO9nMrvegypI4wCcSka41AH7aZXukNUm/nXIHVqnpK68hpGRrkaaqV/sFQz3Nqw
NY4O0hPLNhkLpO0E8Pum+ZLWdvSqF4r9kJNInIF7e/U4j3nJ/YNskgXoB0Ka1RrdQHqzrnisa2OB
5u63Eq3gl1gXPD91ZSlrJmJGL/bAj8yJ29XIWntl6wtLCeNnP2i753hIo5WTes02Sa3uWc3z6Mwd
8E02ymLwvc8Oq8WTrIHjsLe1Qe5mpOIWWjKZM0/m2sHPyaY6abc4gs9j23DgN+WsYWaITwchm5iT
uQr5ZG03Ylsm0IDCUOl5CP+txCOFcbSkBuxsEl96byjr4gsyLzaIZbwAShpwyjTEDzLSiijDa9mk
8YMMwprb6rkm2/woutZqoi7GhlWHbTYFx4WxuiBWv3iycyN/Yi1NskQ2ZVtZlQ16Tp5wFNkXaarN
rjqJxn659Z8H+cosl+qz6UnGLkqWvdF8jVy/PcounGQ412aylvcBmtosVW6Sp1ozFrHNIjguws4E
FZx4ezdVrlHlK2yWCPy8IFnWXdK+5vxfTUha8UB5bnWbnAU0iqqt52k6H6JXL0sz4IhsfpgmIoZt
HCH7M9dkIRvzuce92/9uGztU+Iaa5N5YWeeWA52QPbUDbmQ9RqlzHIagvKJRUi5RaU2//d89UuYY
/jlHq5Vokui5vyvjpHmuR+XD4z2e8rlWZW2wm/pBWyqKUT/r+dA8x8mHMJL4SVpMNEZQMjT7jWwL
R9e+GAOcJL9uHpNIENZcGhf2pihzp133teeRHZhK9NHYrr6pXT3c57FqXVpuBlbveMeKx1xFui6X
w+Qqa6cgABLVdwcc5oTY0tSI1xH00q0qOku8tp1n/1a9t8rO/zY2w/e3g3mbTqI5ycJVIR/w0M1B
Of5tk1dqC/ECV7DHKUg2B3iOKbK6KmTJ1c3YztGkUWvvUkufDlMBHVtC2VsUkHgm2S+dNim7sWsJ
1c9E+Ekt9SXQz+ArgZOEg4XOq7AjJBILYnDiDrCrHl7MXhGXGIIMyU38TE6pX6xvjVbU2HvLV98D
Uho46vHe8ppbhGtN7bZDwGaVu5P+UgZGfeT4o1vIqgAO/hDWMSI9ldIudf1dE0X7LNsqAAuxUgYX
WdOKsVg6lynkVv4AA8c5jrESLwkAQF5ktMZzV076Erml4Kut2xtWSuZ71xRQRQSELGtUgrdiFgSb
O8iR8SxMUg0QneRIltbh16k0N9lom+993xfbLl4HPujviYjh6q+wROdwbDTlzer6r5VZxVdZU8Vb
3TbqKyF17SOHa+ckyVH+bj1OMkXiL2VVZH26JRTYWhOn95GSH78vKyubiLJXpl1B1LVIcA2pc2EG
A8ypX1dDCimDzUC/kQ2y0IrEuvWzAX4cgYYt7+OTmkMU5I/aGgKEF2zsDBWtwWnZGVdjfHFbVXDH
TLQnSM39Mi5qhw998he1XRnguPRhWTh+frTasnRul6lX5EfNMXFB2wVERuVbq0PnxuGWIzU0EAY+
8pTK9R5ZnLbpn4U3a4anRvQt8bwlrsf2Rxp1DwYwqk/TyA/G0MvioXHjYtf1Fj5CLRUXPSrVVaBx
YA+z+4scNDr7AgrRd9vs00WgZtVr1iG0Xtlet6h8FMA5H+wgivKbq0ej2jWx1b7gk5i1xohtl61V
Hvgc8hjfZKOd++4zH4xskgVy52/od7tnWdOt2lnqTk/E2Tw16OJ/nUs2lsrk/HOuEMETQ9fcszEP
lnNF4sVPUmMl3W6d2SaoG4XNT3/db/VuUJxl2kIcque1dSNgf0zwYHawIsyXRIvsTdll8bqZ19pd
VIG+VbgDd3NVHfTpgteac19qilaI5yF+lAPlZLZZ7FHw6Hnm0Y5AUEm2Vuoe5VyqPvz7K/mvhR/y
6NF971b4ojEJHQ3icNN2dbuQLW5X/myW1VsfNa21PXEe+/vgqGBn4cMPWmijzm20IsbtKCy0zQhj
5Sww4f46m7wZe64G2hgiy8TlrXcaElyraNFhApGnOtonUw0IM25ab9P7+fhZn2BP/W1uS0i70qza
/2r+R285STb79P7RW5qDKPrLzWEbD6rT7dg5mdsYGv2LMfrfOqsavwEJeVIAEL0ZIjJJrjJVMjcr
tj/tNC1kDzCLm75zyeb0goKA9vZdj7RhqXMCf2Y1CXlVVZr8LOstceP9zIVy+28srZHtyo0fmV9c
0JVxPvWiQu2oxKtt40/dVnB2DnbdKqeuc8V6yvv6BbB5D1euHr7llT7feIwfOIa2UIcXbeZOLx2B
LfBJVGK85k/NrAj3+Bc7GmrnxijUF9+BBdub5s/+IUJR9/53+9y/m/t7Nv3l/PID/Wf/++v6zPNH
f/l+/tn/X+aX77+a37895uuBA5QX3TW/B3rbf2uhQE9xgj6MsyCTLgT4b2Y7XAbiG/rpfw2RYR+A
3HYsOE1zBz0o2niON36G1waKrVLebQHzuJztiBePnyHyLI1f9oxEu5t97j85RrfDe9IsUgRXjrUR
V9UiSRXrWPa6jYBHJ1ayRRay4V6VV1WtM+SP5jxqD20wDLu7fdR6E09ZoD4j6wyXKY3Fp6KrXx1O
VX/A200VG95YO/W7AY2a5QCGZZMUbgXajwI9reokq/JKFkrPcblvNDUkFB5JCilaxdScZREXbnMO
50JWPXMwlyBemtXdVhktfmxZ95Up2uiGPy3kODlENowFVFlyOivw/rb6qZt0pN4q/zV3zPDU9bZ2
s48RiJMhsZDTVFEkYW9gXLoe/EucpIfSblFRT4jm2roZ6t6w25UTjl7y5mxSkSd95t9l0/MQsr1x
c7Zb9viMOsj07KBdQEpph/jibCPtZkTYlQVHaJHmZ4kHktvG52ZwQeASlgH52K3KpT84ZBQk4iJb
rXDOsyJKbK3pwfTcAuKad8MsJpulruruRxSM7xpcwh9J/GBDMvQXlkV8xDTnCYLVX7cJ6xaRE3bQ
qe1nQYZbv0V5LriAgJq3mHqPlC8krmGn2gGRARpgN7UsDrI24Bq5yqvyWnflcLtWeMauTJHwmQ0E
ApHDT9ZQ6pN6XpKZeK6yYsi3VTeyZAaot+RwcjibpG1lsKAg/ejdV6/Ol0MxGvBuC2Xtq2l4iLV+
eqrNCOQsYLndoJru2mmCeuMMKMZqij+8NfEMfGyyYC+idngbnUhbsAHM0GGgdSpjnigI4BlpOKBS
UvLE+FUgAvmzyv4oOihuCY8eFtCFNKjutbbbJWsRTk0ijdtG7KOJM1fJswd612WraND5L+n2TNfM
iSXGBb+2ilp8FMqsIV7H7pUDt+poEF2CNpTSkS8ZBBsmbxZlQ3ZE5jjiURYs7q+6qoEy9GGX3exg
BwyleKiJ3H7MExJTQjGB3f57iBGWPX7D4ONumoB07lQdh/Z9Gs5JEbbhyXgbWgOmXCZTm600DyHk
imCcczwJ/R0Uf+mrzXtuCv/iAPNcSLMaCxQ0DOtDg2rJeb+zQYKduKkYh+JKEXO4sprtq7hylVUb
VeyR8szYTJ2WXp3Yz25FitQJwtAgsC1CUS45kZVbVUeHzazb8Zr6nUX2jWZ/BtG8KQw//573zUde
acObYav9WhFRfULhrT/lTV6uetE2L12ZeiuOyMNdrYXTG/4Fwmj8iuSLXhvfAqf9rBBrQpogNdU3
Wd+k/bORNcaLSuwUf97pLUOZ5yGY3CfZqZy/MuQ8aAs7hLQssnarqEO8KQ34feS+DK96554Unrtf
LAcOpj4QnBOGqE6SkgmXbuibL+VICl1uJ87jAFns2GvEAYxEan8pcb7prl28Q95Pdr7th9u6MZtP
85GR7IBKLwzcMesOVSfEswjLtxa/69bHF7CrZvBr42rayxxxtIkrOzwg+ksSJDCrJWJf4uug/CiF
Mv5FQCl3P/LFnwLXDnd6Eeo7p/bUx8aH7Q14bPqL+CEAWsq3yncS4m5q8eDbyFbXnY3kLKEOWV5H
R3cmSMvCGyf1ROxPuhnn0Iq77XblAJl2Gr5QtxZz7hhofMS2bmC0f83DZ2MhhIq8Wllkw8GfbFyL
f17KuiyEYQwHlTSS/+ykNorKsbPfDwczKpmFAMaAGCFQCSpBZnqodRe/Cs3Hohq6h8j9Ehk6supJ
GmQnf/SeZJvtNuZjUHTqrsqISe1JKYiWsRkY6y63NM6w5roPZXbJrTkH+0Z314DxWDjbtITyNxZC
200VR9Iks9usgzVOfOqJ+G8ELLv2oa5Dwv7V/iJrAG/bh8Jy8DBnsVhLmyxmngJaBdoFIROmkrbG
Ex+ppjSHWw/zQ6T+AQ/FBEu0I3crJ9YC7Zg5/rEU9iOn99E1UV1EZgLnMdVL+zFLzeaApna4kFXf
HsQVNUVceJ0zfam1/jAIIl0UN552jWIYGxYd6icCEMGfKvt6UB7xPHWPg13GB8cU7sL3/B9GEc9L
vlnD2ny2StYmDedmiwGC8quIo2RVe2XN6ycIARAleLZrFiy2Tcq6mlbOsQ3UmhPbvLt6s1wBiNjx
uW2JEhwNJf3wfWSbbRtQnWVBFyDP+7Hw6vgrKn7+oksNhD16kGqxUwvEICJCM+wufQEXixZWG9mP
LY6/9TgQfkjauLZpyppsDAIPdlYm9GPHonfvd3yMjjrfI1Sr2RlTH59J/+ZWZA3xFalFHovsAh7H
Wcyk9IvpGXkzFfcIgmyD7ZiwVwbtA/2EmIxDftQ2INsmsMu/DHXcF9kM4fdMMobbCYmDNBgXVqfZ
r5OFPG7YVmyq/YoMaRGv3NqvPohAQhlCz4EP63b1USQL9kL+x6ha+QmUSLKUvRKbnG89cZAdmQeB
fFk5SQYWVdTdxay9it+0VSGFWipvTuCSFOninchF92z6ylIdT4F56ZIiRLNmyA4CCaVvepH9Zapm
9EnVCF8MIwddWc3i3DVJJgJlLVAXqV9dpFyPANpvW05Z6Au1r7urM6eRyUxamXFLLGYHDr97cuZ0
XGnqYx86S9KJg+skxfNE7uIBkeluUVZxtxuIidsgj6Re4yYM4VdoF1kjUpbAlLmAXNhsY/jEPCF9
I1qXei8WSpFaT+BYxGIcLO9z15ZXVCAcf8Gj1pqBtrzqOcxiMkfKLNxkes6TstdjheCoBE1XEdkk
ZjT2GTeVPq18Eq5YJ7anW7XsPLFpTIBMDsfS/BmiaOPEmqoe1LhGZwvM6CIRXnmWRTof3lR88sPN
GGc76DXGSTaqqQF9BB/ZujQR80gcokIaw48uiZ5uLAX0/UgcGD/j3HiIOld/CPKuvJBgCNX1b1M9
XzUQJr1htI93+xArxtKqu2KjhbEPJxrBzt1tOu6IxO6M5m0qOTGSo+2prvofWj3B1h+C/Ht6qXun
+a7EZrswnHJ8dqrJ5X9q9Ad2tu6qb/KvrAAsVDQ4Qu7ULOAkjBQ7Wb033KocXsVunZ3/sA9Gq64i
uNor2e1e5DkuDCN7kBbDSQtnNYxauxSGm60H76AKv3uSReDw0XqiU/eyCqlcg/gLiWeouyeFb+ET
mMts6zsO6vLzKGmDpkn2uha5B9mvb0h8iSdvcxswd8tFkG3qyRtXclRfGd1TValvSJLmJ2kaHLRm
uzq6yEHE7uWojQS7ghOKi9bjiBs1lCv1qscZC5afu6f4pPipvzEs3T/gVtaetAm8q+wx2PVXvFvq
c6061b4y637jNWgFq3m0r/PC1BF5Ed6lbMj3b13zBJUEhCtaAivTmCFVSBOuwMBWe/yWzofFwyUs
bOMtCLXo1BODtiw8y/nQg5pboVpF7LJz8830kD9JnWDZ5ETMa5oT7+tU107Ep4XbKIr6a940xRra
qPqEt95aGnUdvZVlqMGXSeHSW+NnBUGIb3UX7YtY13m2OeM29CaPvBKKNuDm7GajYHeDN97yAOsn
4yfPTJxlM7nTsYw7+zVMrHVQTNjhr2y1CW6qmenDp0zgle7Aunp4IlAh1zkCmYePOWFhQTEU17aY
qkcv6L/I4YUjrFVqgmUXnF7HYXrG2azvXZdQ87YYuotu29k6QG33xSw1kxTWLPxSW6hHyy1P1e/D
rrd+ADl4Na04/xTmeblUa038D2HnteQ2krbpW/ljjhexcAmzsbMH9CyySJY3JwippYb3Hle/D5Ia
lVQzoekDNNKBKhJIZH7fa+6zYfQ38oo9W4/rFW10W09K2mM+NVj5YzkMAmi/Fn4RQXerxzqbKK6Y
gar4ppHxGv+avWcMPXDerNDg9+gt42ikgfkQ9MAw+sR+6w2gLArqA3sTFekH1U/YRSJQMBVqhqFX
dkXR+ZnZHpg52qVE0YFqbZdj9tVzyhADKs9ZVlql73yXYt8liCX1Pa7JxGvAUDfmNlSwCJetQ8wO
LQCSvZStRgmp3YZaiLefOCiu7qzQLPa/JsGal7/2tWy1BtOuVD2KsE7Oo2JmM1VteJwRZkWu76va
Gp/Y6xc3vh4Fawks+70+nOslEO33+oL1wn+ql/2VoajISKZipyaRv0ldLcCC3oiegs5Qtm2M/oHt
RfFTryvFjaVjfilbcy1R2HeMvJHmVtfVcVMfkttJm5M4Tf1Vwj1MpUtu+h6Zgg/0h6wj30k6/if6
QxnM5EbWSYCIbKgFeYEacKhtIHTs4tB260wGaWQl0t9Kh5m91i0sT4q3Bsfr52oW0CcIiMLZ3DX5
LuJNm4NqlJECc2zNkzzT5zME/c+DMiU3suqjPs+sZtv/HCUbSIj/GOo14pdRejB9q6ba3OmaFp3b
NLZXOXSflShQWZd18uBDbdjphYurFSSec111LQtcuH/wvMxlN8Udf+HPIbiDbd2ydQ7XfvJangdp
spmJK79UKqpnrewJvEMr6lBZdWZe7SqEbheJWwcYbs6fEPMJ8tryOtfR8yeYRWevUk8j7mS07p01
aTDttKH65hrfizwavooiM5Z8DemZ1LK4CTAI2+jY7Z4DLRZ4pNX2WklddpZalz1bagc7p9Tb3TAX
M1EhvRw71Y1sRcyhA8oU9MdRDbNn0abvbtRbJzjd2bMZsZXnqbppAm4bNeFT60kt3sDwIW8UmNEp
Utz0AebQWdYLJ89BaEAannBUerP7YjW6VvaM7bt5KPrwx3AvRWIsREX9ZFjJfxzuA2p5s6b8OhwR
dvPg266+tFMDNIYResvYJdoTGyN7AaeNXur21UXU6KmpauXiJyTSUyd6aY3AuSHE0+BpU8QvA7vW
jWrXoKX4TRauYtVbffRwmDOq4DQ0uLMP6EPv6hGLJMUfu1UTFOJ5Cq2/iwR3ijK5g5rMEnsmYcDX
WERWfnIMczhKp13pxztXcb9jxyH+ZdH7s6oq8Szs08gDwlq1+yop7yPUqdUtnIDmlyLeMe0eq6j7
slXzUxBXMAw9N10ZpokC4nxI0/Y9QS5lP3YlxoFjE6VnDcXxZWTb7UYWZT91bkhHnSRiZWTXC1RD
tXKNBBReZ4yPg0cUITLqVxwISzLko1iBRpoDCghuo8md3A681J5FkyxiETevpmGpN97gKEs5yvf1
dpkKbKJlq/o6Iu/3SqAlPKYJTmpwvBtW71G6GmuvuKlD1VoR1gw2XcIbHI2BzoLHyA7MNq+nOULd
NYDcI/ghoiQd2f84qNO9McvkrFh7O4umr3i/o1G2JPoYPTlNDDILr9TvaQ1Sz7O+RcAQCBvb04OR
YUM7DKZ/MAV8NqQiwrViw7kXVY5f0US4mWw6+ojia88sTGrQR9oS24Tt4BX2Hu62dapDt1y5Y6K/
Vro4yw8yw2AXw4XEGo4XaaFOQA1yLzrLM6suvylKYJMI/K2+rBoXA3vcxVNCn7tBYcPZqaI7dlbd
H+VZm0U/zuxeKAc1BCpOh4/qT11xR++vrW0366pYBYHJmLRZ3AbpzsXK6po26/mBbks9epWNxQwX
ycPFmDjJo0x+2Yr5haVSdiub8A/IVjr+FlvZyBIkuV6rDF3lJh1IJwex7l8wsRMrjJqANoWw2WWd
N58Rd18rqk66GJfCa33p6fWuI3u7kD0+BiQh0lKuPZSgNP91kTDln+KEiPzMHyPr5ai4c8yVG2NH
Lht+uTofaJ7DSC3u2Eq0T3Xm3IZjBxJkLjla+qSooXuSJbvOv3nprMkxpt2TjaM7XpPFdBRzsQDP
vChNpwc6wUgV0Zql7rvdTVtP3VPcBeMyxSdvL8cS8cZaMjKnnRw7qEzYYx+Y2+u/QUNhxOtwTZBj
HZJcm9ZQk41s7WNPAH2c/fVKLDir1MJCseuLZ8+KdpOq2++WqVirBPAD5KGgeIQ/eLnWo8qxitnP
H9Uha+4dU/8i6+V1wrFGndNtpouVwb3umsl5H1pTY7ZtqnMQxu7J0oVFGEJDQ7BJh1U9YCtZOkF/
gYXZX5SZnl/xmpxUF8jZz3qhi2BF4lKwQqOHbPCFhllFhgLLXOUXquIi7DqeM8xKDrIuNeNowYwp
VuW+iQB/a6zi16Wrj/uYxOZjn093TdXjE9QQCxztunu0bMiIOAQc+7l0rQpQM6nQnJWlCL4aXuZJ
f5DF0YuytZ8E48aLwSA6bWttMsncUQOvXRTzKebxG7PqgnkJQ107s3s0cL3FqokCQDgzDleb4m3q
TjdZYStvDVOqSFmRs7XeITLK3QUi8q1J3R0mavkTL4n6gELs7LBLPRpBf4243qjag+izPFiNl6As
tUPIMvtgwJNxWiLkOpP2QvRDdZ8pmbsLxmjYDlEyPqb68Behf+uvyGIeQS/hJS/MZOOAvLghmB5e
kMBFTsaKrb+c7N5Sh/Zro2Pxa3tWcnI1QAF1DepVsVPzgDZCvfBY9zDNUZQHL+7NwxyYAe4/V/5y
6spaoy3TDflhNB/n9kZo8dKdt5os75cYEnhH4tems+ptNVyFimKv2rSxTzh4t+x5Ip6WoCh3nWHY
4Gto8EUNYLQTAyRFJuudrCSj5VybRRBANnGtbjGg1LVqNfROVMOa7vHOFdvZWAoLr7FJmY2H75i7
VNg0RNO977LhRGTlJEtyANlDdTXMW1VVKdqUhW27LJO6usguHu+w/ZRr1sJADfhezAdfR3zDz2J3
L4tG5yenQN3BeL5AuSesXz0L1Bf8BcT5e5V/8lvgxzF2SWH+oMJdWaspFgMFqix725uCPbsl/5S4
IX5IxF4eAr9UFjz4zXtXJj+uqJMD+dcVa3Sztu6UqWusQvWdqcVoWlSV94oQ8/fKMqpLAJMAu0f3
WVaPhkp4JZ3crTP3KmxjK/RQe2S3PWH6rgt+a+o79HFXA1juG5yp6tcsXcn/h8mxHyyDLS90Ojsv
4GInw69F3C2VBUkoa5mOE0ZLvVkdIwXC6WacT7vZCkgeaq208Q6hT4EASrOQlR99DJR7t6JI1WWY
EXaUzsCaPu6yhkRVxDO5EGA0n0Y70ckDTfCA/dxf91XjPDfWfAflLxiLuSe/D/++lgBt7mpWe6vA
bPOXsUwbplYv2/ueEq4cz+s2SgnuWndx6ko73lRe3225ZfPXDNGTdg7cmlBgVnERY/+JEO2d8O14
gbXZ9KUFScobLE3u9DhOSJ/6sBV/SjXKMym4eFVlvLaw0WaV620++nVRny5DKzWWGd58fZv1l3E+
JKVDHN0vvrcpGiCyJOsNP4RFWo6sRdFfvnZzk6o8F+JV9vqobkYWOELP091HQ1kQwIpsAIzyavLz
arXTwLsaWfyl6P21ydRwSuoBn6t2DO8zsDxL3QKFOlYAGPogL981rXnG9DL8nhlkQ/WWWdfVtlmr
FWwBTf9Gd2pMpRTx3RgD49Utx4AITjo86n08rLKiNC8dEjAbvY7q21aHUaL35kzo7LvVB16+C4Z2
6RQuFD0SZmRY+qC+lc01fFCcYfrvNRvEbUk4GCmePMYmLr+bWgsfHQ0YV6YUxN5jHfM3jCb5tcPm
pgWP9wozT3aPiLPs464OllXd5ztmKWQX68hcBfOEKw9NExXBtRyLKqsWRg2T/B//87//3//9a/g/
/vf8QijFz7P/ydr0kodZU//zH5bzj/8prtX7b//8h2lrrDbJD7uG6uq20EyV9r++3IeADv/5D+1/
OayMew9H26+JxupmyJif5EE4SCvqSr3382q4VYRh9ist14ZbLY9OtZs1+4++sl4t9CduVGL3jsfv
IkoV4tlgP+KJkuxIICcrWWw1oR8qzHf4ymkFmeCdDS86ylJfe/YjtHfwRtdWg5Ulkpdn2ZDrA9Sq
MkfXzEGoy+ySddsYxavvhM7emZJmJYtoDWbLykmj42AWxWu7AlGdvsYGyaBk0pKl7KTGXbdyCYXu
zSx8ypzsNDVDddFMr9i5ft4tNCOHPi4rs9KBrhZ4R1kipFpdKk0Z11ntxiunTKtLbndf/vy7yO/9
8+/iIPPpOKamO7at//67jAVqKIRmm68Nyjlg6vK7Yqy6u17Jn6QpvJGBKcomYW2kxXzUqc+yF7uJ
hM00OwJfy74XM2dGHkSntXj6xN+B5lV3/OTUR3F787OXmCMlP6tU3zJR5VXbZeFHw3OCbsXkkS6Q
JbDBkFHC56BJ2vtsciDz0sdXvPoUCZOoyOXPX4Zl/9tNamuOrruGo+maY6jzTfzLTaoDepw6topf
p6puNprZphuTteGeMGbyFPX52TEj9UvmpCRYWhESzw6ic+AmykI2FI75hLau9wDdOLrpUndcx0OJ
zV7VPGA+imXllAT3XRMl+2sxmFMHMn+gEpDdtkqE8UyQtHAwf7bIHMOInnvcY1X2kXGQZ7pi2Lcf
Y+Woj4v+0pnx8nNlj496bwDOinQg9ztQjkORjf7BhmmeX8uBgY0l39ZWtlpzl49+COQF1xGuHPHR
nERpZi0xnff/yyyi6/M08fvt6hq2ZgjdnjfPjmH9/gvVqlajZw65u1PCctOnqot7EPo/jguhkjAD
+1Ks0U6RV3XHonEh6Xd582rXengwki67C0WU3WkJ7p9J75p7WXc9dDA//KDAkHTuJ+sQt02JXXTt
Vhbb0cru+kJ3CKImzWaUH+55BUndvOzWUEI8ZDCgKcemkTWLoVLQZTZiTksQ9YRInXoZ21pxdJMC
Hswvpw2Cw7to8i6eWoN2jzK+8T4RO55N6zgNZbwdeiM851Gir4GN9ncRT8QKI8b40e8IUbFL956V
oodiNkzKWxIEXxUV8LmiO0f0pqdHuFj3lak1uwlgFGHONr7oxDov8gyuzDcugDLjz6q8QeQwatJn
050G5zqgKH2YmSm40I/xTQet0CMMFyo8jfks+DZZeRl/IawCMdlGZMlXS3tpih6fX11A+53PYntC
ql2e1lPoXitlEaC5edP8LWJyv/4SrHY8hwOTtdsEQJjlwY93pjMqe5KbMQrWSm0sNSfAAgAS/REJ
fO+YKE13IN4MAZ6SrLf8ijX0L6eAmteosU83H31yl0XbSpYt3foamX699fJmH6pF8BSobbESxN6P
+WQ6J5f88NKYg91tOhtKJuKVV0y+IXto7jHkJj/qteQrK2u8wvQlMn/wfCz6HKicM5B/7FzirDVw
I9kI+DY69xV8f+FNxdKs0nExqhH2V3Nno3FJs2bhOxjv5ji5vXoCLfnjkGUY0LDXtbfsUyd9UXep
eoo0YHnItm9kP0v7ro5NcLab2LkdM6zZB88K3t0e1kc8CrYbXS0u9oCOm5sb4XvV5RCPPCcBH2Mq
D6SZTmbneU/EZLqFG92QIxpPilep/rrDO5K0JjAytyzOhgJvAElarLPTqTzIugwsJ1qXWnEmUvHU
F2hHVOxA/TVbPAI7YDt3IyLF/roQLNqUDFyEHCeHyDM3iCDSJPw1H9eaHAThEx6WdRIkfLER2LK1
OXnByma5vNYanTc3qvEnWA75QXiVda5t3TqPEWi6P785TOPzvGQYuqqZrqYapgaD2/x9XhoqL238
3hZfBs9bG7OPgjYfiLy1bPs5E4jbeWDT/lVZOkOwqkiP/1Ine7egww5xrpiojcyjZVmeBQOy8uqU
knyaDKQFm3ZD9DthC2nFpypg2pOHbsgi/DLkObIKqooQD71k2a9cWEV+d5BjZP21CxCiJ/SsfBR1
ak1d5CKDz2ZgdP3n70kuJ36bvw3LNlxHWI6r6aYjl4m/vGFFGeFurFjFF8WMsqVNVGiblwXeogCZ
3jqBgh26ds+547QH4snoF8z1ToRSolqI6ZxMinfxhfmtL6wRn1r2Lywn6huhD+pLVBYLWR94Rrgj
GlpsZFHLsAgFwfFI1M44msFQXS9bagUL8kZNT5MI0k2iaz3GC0m40R3fYe6N7ZceeaN4BsV+qk/9
pVm0+bs/xs66xxhon6C7+BKq+RVgHKFVeq3Hzbx9SYgnS6Dvp/4Z9RIw7IZKhI7DIayc/GHOS66K
LDQ3sqiMTX6GlbqLiXcVCC/rMLyDLt9HbV48YJBNhqWpv4+joq3//Gs5/7Ye4l1rkwgT/F5CJ43x
+11dlbXhkMUMvnRBixO0lr9MVu3dRWlpn/q86heNaPu3oQ3AD/iuBVvZ0Z7QyNlgid2/iW5Itk6r
h1thps26DkC6GOBLDtp8cMisHWRRnsm6QOjkamz7JtLj7MJ6B0kXlcemxAv5glggdrEDk0tfqsXR
08b+WGCW8dSM4hxU0XRGlCh/cnXxnXxHcytLwRykbIqgPshi2ob9snLtfl/NI0ufrZo/GfZWtobg
xtdGWtUb39XTm2CGnIGBbI/dzCeyZu34dtnUfX0EtQfUUtbIto9eZa8jI+6wW8hqlKbaqP/GpG/N
+b1Ut8iPEdu85z1W7OKoJpiSqIQwYpWuRtzNXevG39ke5MzaHe1bGym3aSHM3L7NK/NU5WLcl3OD
bJX1WmPZ/+WHlz/sr4+pToxSaKptqCabNe3zQrhHirrrXd94H3W/WuVWAaJWKP31EHPDo0biPudV
ZG3YUkS3VulYd+mE8K6NwKIskQdPzqIzgYOyBZ5Npbp17pnhIqvB1Yw9UmbygFZUdnJs5n6/MRUW
o3iOO6hOEWoZTh1L4v2fb+p/m6p1YajczoYKE9YwDO3TEjI2RekYWqS925r3UkNqvm2YZX45DD3q
fPAdNRZyk71IEZe+BTXSr8zMcy9lquebmO09RkpokIos925KJ7RuVCA0uy6ZpluvG6pNgTXzBfpZ
v+iNsTkUoUYs3izqHaBrUELJtHa81Nub4Pdu5FmhRt31LPt59p9aP+o++pFYi//LK+3fHn5duJbu
aKZjCHfevH96pbGAm9izj9V7lKbfs+xMeN67HaLIOoUzlkfic4SexisUj8Tqo06exa2jHzUMtq4D
SjRqFvI0mmYQsVGOG3kB2Vk2oGQzRz+8w0jSevwB9e5QGCiDMUBrxelvr/BveaoO9SzVNCbrnhgo
uAMIozqAHrhhen22pY7JXGeHrXZ77QLq61o05i4+misLtGZHZGDr7FLV6aPuCPNGmg3hRJxdfFU0
O4GILgQsivIg++ZpfO2bgvd3FqIM2p2vDJs+0mvovk6rLdqhvAUp77wHaoI9vQMYjwiJzSZWvJqN
775bvd0sYS6gLqL1zqVKEGPV5wbEhggH50F2Blnjn4vJQ3RzbshG1niNN2IGLoL8th3UOTxEQzQV
LyaAyD8/JrZ8Dn6bAyzWNC7AVtt2ACEanyMDSFYmGlq279YAcrysQ4JfuAusI6W3n0vT61eirq1d
MBeVHgy3ajTZrWzl1Y17L1HhsRDiMWOJKatHC+wUL7evqIHaz60G/sPJTXUpG10dGxaPR4XD3Ork
d0HfP+JOVJ5EKexb4Yf6skVZ+SswdxhVxvg61QWoP1xT9lnoF4+VUr3IDp2S1QurHZs75B7jQ+BP
yTrxBuVLEy5kh1zP3FXhBuPBKzIXn3iPV/98afz0HtkHWI+sYozdYCi4kUnipZNahP38nt8XmaOt
qkX13TgfoP/8qKsys7qTB6RSfq2TnT/GKlFXX/t91OkRSkmsKX671ufrlzaoILaTOtnzB9tWTwGc
kLfEwF4oLodsn9eK/dpH6MbX9lvXwKFLOrVCrcmz3uwSO3AoiyzgO3AlGIwgckY99EqoCXVmXbps
QPM6gRrquuW+K0j8IRSS8JgYPnbR0P0j6HPV2B9YePTBs5s3D44O9kXP62cXgsDtZDbOA3A2Y927
iLuFuBE/jH7VYXOH71GEdMWShQsI86E9y77DhINXUikerFX6+hrJsCqfkoVsvR7yZmm60XSXsHE8
ikEztvpPoRSpd/JJ/uRDZAUj7WmLFfPlo0oO+DT+U/HT5VoYfatS6NZCjpUyKx/XS7Ecu1ELLI1y
u1l3fW5cRKE1JDj4WGM+G+Y62aoWrn49+3O/HM3wjauSY/NmjLsl4e7y1M+9J6O1zGsDsWnt6EqE
vGx15t7yrBh8wCn0i8kRTQYkiIm1GChqNbqTh9xrEDPwwnQ5o2mudY0wp72dzXDhuV87H9Smhd8S
6+ePoZHdKid9apd9NOpr1I2eTMcd72x1qpda39VbWZSHIdPaRd856b5riulO1mkp8GAF0pMsyfpi
dPe5U4y3H1WtiNDPb6NLZojmIrLvnkaquE5wNCLUOr5i6/WdfKN/cRXNvB+04NSM9vAqSssATYN6
Ew4pv/bqY2YaqJWnMS3A5cMYXEajkZbLxD95SJvdu6oyPNR+RLSBlOHW76bhQS9H4zjzDx23y0ri
k3hAgXMBKUjfLlccyCi8nLT4QecdgS7/eMd2uXhQh7RdW1qvr2VxdOPwLhvLpSxde4yltjR9XdnC
WCbE6BNLQNjLrjaGZxqHUO9Y/fXZDptIeydMq6/3skEekh7Y58YVxqxl1VcL2Vu2NLZ6GyRFea+5
iGeXjehvY9vRTl4LIAkQafk1QYAsRdbxJU/TbJuhp7gTal48Yf11Jzu8h7pv3wR2rYSo0cHrcBvz
dnCcgdjTOJyhwKYnyACLaw+NlcxBic3jRw/ZzS8yXNSsBmSyqTosliuHKEKANfkghvk7S6qD5iMi
H6QUE6vx9lnWG2vUGkqUNQno2IOXfjUQ0Clja/iGURHAYiw177vJRx4nbaydF6kjc69jX7skPHOu
Zf9lkVSW7IpLlqXjnvdximLFSwvTC5O+AQHAOv9xcOfiR12RmvyMM9FyA8LNXQTkcl+x6ltK5YC0
stHdUwFiRmVunwOV17JUDJjG5N5OS/1Y9HzLU9Gj+Ixq4/vkzJQlTRlOqUpIz8RMRDfZpIL8XhaN
Vr7DGwJ9FLg5XJq2fYOaayVZ+T4B8t969VRsZTHRb4rBAx42jOVuGs16IwcjCbnM4bm99IqCvJMX
j2tZH9Throk08VRManeT9KZYyctolX1SE8KFXtYjHdCiO5kIy4Qt6A1vJjbGi9KWBkXTeIeR+7us
13yw2+C7pbHB8BoPh2DurjeKunMx7FvLXoUqzmZtkfIFAX1rWIWCYmc/vI2iQQKgXMT4rS372BFP
ltrai6Gpp9fGr2PcnsLxi4h8eOuV/s2Ish1pEh8QpvJ3DjcyIqBzLtmxBwvS3Js+T6vvsZ/eKUNn
3E1+mMGYFsMlAza/hDDhbeJYn7V9ldbbjXqTs9YbgnrtRcmiQj/x7Aol8xaGBkOw4ivdxJmPSn70
pgeqyw6rrJRbr9eU28FGByzWy4Os+qiXZ2rv9fxRLDg/NZiBoawnPmxbDRYOXVN8dpIQ2R5T8Z7G
zEhANLvKxc0L/44djrMwoHCQiaXO8vvsJPTgjhTlMVKN/mAMmnlWG1+c8QuJZ1m2tayShxSgDTYt
Q3tDKpIIdsuSwVW14KmPAdwCfYlBkbThE0od9jnuSuYrGi0vHh5843tehuFToerVyhlTPI/cobkd
5kOhR8g7ZNVO9bLmVnVsDvOZbJTdStMolgIS31rWfepXJgO2l9YjpB3tWOnqdOjdtMRAp44ep4E0
uA/44nuIb0Zjet87EYQLD+kp8q3+tPZBjF0HQeArN1GiLQRQ6YOtIxyrwUjrEKw0up1iNpdrEVV5
8zjWqMMs7LUJ3+6pyTAwqAoek0ik1VMJUXCNMViwdXyrfMoM5CyZ1W3cYijqpYmRqJMjejkXQ9u2
dwFa0ktZdNquvGGBGV2LKCq6B3iJ4I/mzulkqbd64X9L9EcvntQvQMH/ioBovg116S38StiPSaXX
q9yxgjvYf/km6gf1dlDKgSD/qN4kIz9SYhVIrODns7RUvb3AsI13Kv/tLW1sTpDyxMqvRo1NdvdN
04L+bx4NpUqSvyNWdosYa4TnMhyDdVUAEf7byfR0FVsJT4AaWe6xL/UdNos8AIVpPWdlZtwU3jhe
5lLZFHxTfpA9gQJOFopmTIiYqumT7ZtAon2lupGtrpahuYiuPZB4WvVu6FG5c6eNLJI1jrY9Ab31
NGbpE3pU5iJtlfjo5nVw1nXtbybD7iUM0nxXwLNZWwhTvvi5qxH2K1RUWWh1u+CoB01+32TMIMJH
2GautkuzOsBmlhNq99Kgd7suhlrdylZuFlTukyoBn8Ul+35VAVN6NpHRO9u9+cvnQgpM13KM0Q4b
HXtGS+3qexzHcqDJJZZdsRWefKQWV06V1i/Ipb/ATOL+jPolGW/3qzN5ALXmQQLuyXYIBFbh86DA
AallYGv8MgXJdZDl9EunKpyvfp8iUGFH9b0/f1KqB79+EiC4+iWr/BdL8ZXvadn98kmweneTYi2Y
SwUo0TkZL1P08lClzea/bPLmWEcuk/XXrDxpNN1ULQJnAJD+Pc7TZl4RKCp8CjsKDIQ/2/igV5n+
nOrR2+RH9RnhP/05MGIQrHX1OJQsffrRW8lOcLGxNQZqfR0SNONNZIIqksUZMLlFhc7gh+MSzqD0
K7RJjJ28IhKRoCyKmCTd3DqG0TnGguaisSu/IfoTnvLcy3ZBgs8CqzWEP8QUHn03yRdBxJYyDwfY
pemAM1ZiPcoe/vCC5lv3INsDbEf47OYkS6HGqygd1eRmdINnp3YtBFMMduOqtfUqQ5mBhM4Rbin0
oLlYK1m0i+MoAm9E0U3KAXlN197JotlYMEOLRj8EzvjARPysO1Z2b8dddh+z5QCJSSajK3gWln7E
wxtm6UG2ghhpb//8C2rG58zDnAl1XVUQq7FgCYlP4azIZjYpa6dnhzeMWwKEk0H2dmJi9FLEsRrM
tKPbVqjmwaoybir+Voh2HolmaxQXL/uqq050X1R5fF9iYr13YtGQRowglrtoiaoIE29rNVTWY150
r2rHi7lNjebs1w5qK8W0TxS9e526ftpNAhhngDjca2mgvDERAjtZJg454MOvw6GHNHun5tHp56sV
LQxZ17HK2x57kucReLYcXhdTflOQRceAi27lDKfIzLQ6pqBPX5wfn+m6dXxw3Mxcyl6+QNBPY3Y8
yGugiURSc1wpTjQsByKBFx2FuUuB+YLP9Hb6qHIFmBhjQLRN1smDhxXPxkRd9zoUOWftaJbWi4qJ
7tHHX3GXGyl6b/PZR91/OvtzPztyf1zP/Xn26Spx6Iot0Glyrepd3SneNgrCcMkGbZp3adOdlgbJ
RrRdvvqo87V2WnWtZqzlMNnQmXq5NFO7237U2cJBMG3Uy43op2/gwJHHrDXBk+ere2EQxppEj1J1
HTr36L/nSysL2je9E4/gxwJAOMqaCghMqlOejLKr3/98f/9bwt8w2COQVrNgoRO2le2/JIwyi01O
qDfBG0I1YXxj2bvayB4heDXfLafdirHW3lXfEctAt41ziab+vgomawvZPz/mqN8vcoCDCxBW3OTz
QUHWf2XFIEFlUa+b05//ycbnrIlhu8I2CG5ahmM6pvgUOLM01Q8DslLv0zisIneqgYhwMJMCz2fb
bnZsk+NFr3o/6tTBxuIbP7uFnprdm53VB6h9wM01KFakESBPpWn/5oPXX6QiVW97NMMelDE9W6na
vxUVP5COpcwuDVbQpgs/02/HpiK0OZj4a+cJL3nLdTRsE2mRZ/IgO4JU6PGtCvP/AtUwnE8TE3+4
Y1uIKFu2SVaUPOPvySNY9CAxstl+wGLCFEmZH8nP+LORN6f2fEh1Pz96BZxzAtj7T/WyKHt89JV1
icjRak1MvP7mi3zq91H8GJu7EHdgNUVowpr9vYG4+SEQ7hvEAWIgtTli0GD7YuOYNa1zF5igywHm
/EVWgdYa9sykE9q0NMqL9Co2TrUTmjvk6IZ7tSh7xDQuIsq5pNJxb/pVi2rLPEBeRPHKYAF8wj/I
i8AwG08x1nGyUdRtvPaK3pSJkkNCjJAlJzCGeD7Is6Y28wUyy+36U0OWotW+kB0tHpWlriEkW7WF
jZxePC0DI+we7cQaT3wh923aoe41H8rhDcZU/HBttwiNskiuj7INEIueZc0xT/C8scoGLVc/0PBs
MNRjopU/zmSdPMRz66fOsk621o1p74WPOk0/+cVBdVuCD2NyJ7SiIC7+r4NsnBwE7ze5ORYHWf5o
ViMkjUkaDCRpXfx2lf/P2ZntRo5k2fZXGvnOujTOBLr6gfR51BiS4oWQFArO88yvv4uMrIoORSHz
4gKCw+n0Se50o9k5e689SRt1PvOK+UJGvxKJNr1Y83kYGU18nprs2v84DSOS3xDW2qJTmPfOaT4g
ODM6iagqlifpylS+1dvNsm+5V5hO1R7q6shEZT6X/6dXFd24Dz3tz1eN0kF2rUFHspFOEwRdAhoT
kHsvNYofXGmFfcW4aV2XzV4ZpRelp4qvAmA4dYOSXdOseSVfWL1AldcuyzXD01gBkpJhlIXGMnFC
hLPsiFjnEyNRl+tl8+fF8ogKruvPm2SaD04rYjApTS+dEQIBY1MyaxPIhnRebvt5ERh+4PpFmByo
HsdHGF4kAM7Xlota8sbcWa7StUo2sFGvURskp8jPIGBZRba2+BpWVVRU6xTMBlQJeNAUuQaMb+13
v8zhZ/Rddl831K37UZHXPzbrtr21iQ1SVM3LXT2rKL2URUceHXcO7L69ZNF0oviTnH16eGBPdcvx
Gk19GgbFWLd6PW2XzZxwQEebxvhaBrX/pWLGIuxEe0qmscOw/MujjO4mxSTDdLOJqAso9Ru/5sOI
uO/JM/Jqm/csf/I8KCBahnfLHSC9jY4ZeMbNENrdUS9yEMKDXbyhBp2fwCoka5UhnDoCFlJu2lGb
nGUHUrFbKiXNY+f5BXQZgLJxhno9tJTDcge9hEktUXTpLPJUCzdOPa176G0WrR6MNlbO1WY24bwO
K8CJiKxiDGxMmdWdFyraF61GmjXvjqwYNbfBeiXtK2NtBfpwmMXF+L5Az0mBdCwX4twgrzITeNZi
zPCLeB/URYov126OQ+7/adhQhu4b/YTilgy08VKVJe0pJJgvtTatRdhIV3gL491oU1cq0JDu4kwZ
7hQoi7etdlr2LbdUwixQJwWGu2xSu7jVNM04kKkY7OtQVTexLPLnMas3y2dhDG3nBs1UX9KkpIU3
6vqPjxcQ8yrL8uxFqPyoSeWR90MwlPc6gU/LIzMRg0ArdDwJNUIlSfPttT2MwVe8Gj++CMUDstdb
MDpVsjquclJmrlEBRpA6kJeZBtu0LvHJYW4t7R9XxuUKSUI/rvx71yj//9zn95fgebK6reZpwc+X
kHxF/5vTsvL7WZlkKlVG5KqZqmF/Pivrut/YqdEOj5o2Wdc4aa/Ed5QvoiUfs4PRsl02M7AdRqVQ
MKvoDLp9Swly7Fde7ktdzMdjFm4GEA+ToBQhif/XNUkzbWYZY7Rdrv3YWxp/05oEU/LrsnWeWdGW
NEwCcpEQqZ/XPKwd6rJAQ/2gVT3gTai7cqWKnakB41yu/bzN/g+3Lfez8yupoc4opXSlYMYk+5Di
9KGbSiqPie0dOqXYj9kUqVsxeOZmbDnz/NgmnWYDzxgmypC8dG2TrNS6Mg+lDVBUr+8jU0qYlRnZ
PgzClOGZzWjsvpG+KG6wMqmY/sJvy72oAKRr1SLJbNmsvAcTSctTgaxy09VWZVySISthzYXFk9Iy
/6iDhvzHeTMs8pWvetWDn07aLb8/5nyzQGc0SV7KbRI3A1Z6Vuwl2wCS07Wny3syvWGzbI1xa1+X
a1VryVDGyNOLTfDTznKjZKQvELS8/c87L4+nSrWR54f+uO/y2KTlbLzc2A2kjoe+iktWFd7WD+WS
uUpfPFECNlECFMlh+U8i276jc6lRvA27x67JqPDyHxnkFbh4ygeIW5mpvxRp+BpEU/oeTtGLVuUa
0/7B4wC1UIASDvkw3yHkPPEY6iVDXW8jmZunSz+uLnMoZYz5ZsXY1q6m8iZ+Tqwq0Rae+3MqBaGU
zAXccdup1dKNFU7lnvm49UCb+FZVQ/W10L0YYqKvXlQ1KC5+WXMSmne0wXQp+GE92nLm782w6jZl
z4BTR+/LflrPwXpKiKTXGnnOZvD6tcr0/5IkzCt6YRevih094fLqwPop+oFGrrRabudTdyPigZ9n
luq2b816axa29BwAr1nukJAftVZ6tTrAV48espACzfyEsq9VrjVO1hn3sHqti46WzLyj9Wj4QrKS
bhWv9o5TmpYrI9Xtm6jH4QKX9Etd5TX4ssJ/1FkbFL4YnzrTLE5jpcFPGrPxCZtHuGlCNUORz96w
AKwqEf10WfZWeJ5MLXuCsjRcKmITWJJwrzicpu3oS8CQ2nB6aqI2dmXib47Lg0zbX7eg2x6kupdu
zIwk2eWF8b3sTTvoVsuDCF1MVo1nGXuQZvW5imCzTOOEsKOeV01hpD7+3CQn6s/NsvCqI6Wl/725
7A0rSg7LY5s5XSksfUq6Kb1HW6PxrwfeIfQ7/c+rnPq6OZ+69A4CG7e0/m3f8gjJ09dqbMhoQvZx
5nn6cznUFcgOgHMIVSnZxzRoOsXYJ/mMpvMKmVwpMzoWo6ffx5N19+P2xDaouqEktprBu2U2/bHc
XjMlcdMaIACmpeQmbYrGCWapiTQS15IGlnY1prK/oJMlDyICq9u1CGuA867NrDEPP66SV2Melm2P
ZsyW2E0YOZxkgeFo52wEY1mXRPX8uK0sjXMoT9Lhf4lr5tt8cTsiafcYLJi+onLrovCt6v07M/LC
j64vtyQV54FTpG8pAeGRU7RXVsZ64ORxBNHCnz7q0bsaldW/kb7zbapy8aJM2gAVDMDdQNnbgRIP
ZtczTZCCCSsIDGw25yHZg6fZWRS55qvLnZZrtdqQFWVZqbvcJlVYZhwp4DnS5TnoIIRb+J3fl90/
H2f1RI8FwZSvOy8dHBvMOV7T2F9LRqldWOPKuFmF2Gd21J7RbYGJ04P6XgqYK1tT1X2FFHf1fNSK
jrTys6774W4KZ1PT4mxaXEy+n4pjMKH8mf1PzUg0haGmudNVg4kAjQuKfdhECjLrbD9iIoKZVeHp
byCodQc/qJ/FnM+2XNizk7j10zMB8dJxuWm5qxEAhfTgnK5+3tcMSB4UerBLokpfKcroX5W0mUiv
MkaS6RLt3ERyt1bsPHsgF0vBe6v6b+qABKZmDu10cbGKwfq850M8E/iE9miHwA+XZ6p88ecz5XNA
q2pIytaQKv1MaSvXw+BszRsJ09Bz2k8JYLe+DDe1Kc25COwxEy3Ch0g+p4sSkqpJ1Oy4kp6G+Vok
yvTkF1Wzy0kg/HEt+Pdtn/bmft2vZaz8qAPkg01tFPfNfDUwZPkg6Vwsm8uFrlqZsf5xJ8iGukLQ
Bne1YkO4uSjCmw70ZmKpyROSH+VgaW29UgyszvAyIIMFVAewq6U3VqKSwzrvgIdWrHq7tQ6lH9hf
qqR1E0MbyEjBIpH13bhZNtF97UmS0x/I9oloF2MAS6Bvt+S58lEz+87D2vtKaHvopvkMKJPUapMl
YXYCy4uWGezutpz87lbY0+gGAe51OaH5oM4VJn+uNTV9qO2trHr6edNyzSp7bRXOaYYygT8iTq0T
ieQWi358c5DmdFeZN5fbloupYObi4DkkItICzgcx6LaiAOYK+mGAdAtQCsv2NG8PtY+KadnmLP6v
bT+tnjQ5g/mVyc8y+uG0krPvLBCBdmY66yWEBkGsGXdohY1NYBXh0TBT/9xac8NJaqrHNs+gX0D2
/WjfkiTOv2cKGtKqUqxHiWEP4UDSnP2+Ug65mcbbpGzLO1adID7SMnnrCNxcHiW64uqPjFYI9zyX
oXX715U/Rf/VnkSXULNNRaYsbOu6KnM4/VrzokYZdJZceO96PuMPJtU/ptT68MB8V2q/fkvjaf2s
t2CuIwLW3Tg8jwrReKLGVizpIry2yrAnCYnIv9JTmZHllzCq6n1rr1SzCLdpkQd3QXaXxM01V33t
IEu6eqBaQKBLXiRu2LUoYDRMGayatFUuj1C/hkRm6ODpcNDC+Ny0T0KTtFUzwm+jbtdssZ9QTlYr
LDVNQKyFOBiz+MaUcU8BlH5WBHCtTH2OPlDOqjdT/kgYnY3SB4KxQn+T5CgrO8nCE9u0ah8leyKo
yKeBidde39FNTV2MldLRjO4pekD1Vvr6qo8kcXkddqQQivRRkk1a7hBSnYyc1k2KMnXVe+RTWUHi
errIN1jd5E3vJepm0t9bTcn2HaWWtUl93NUBmW6ogA+uWRXMvfV2701hssOLi1ZmQjcU67kDohdD
JxlqUshbrnN6PLEOwzktnUEOp/seaHQkkd44BpzzsffCFFFic42OSVojvCs2o2opThz0tO7jplzJ
ANlIfoAlI/XKa5yD7OuMrFxnvpc5klSmq9RXirsINSCSAuUMxFo5N3jBYhG2JDIELoSb4YDg2D6S
YAj4vMZIRs8wuI8xTbrJoFByJNcNEWJZ7eHwreBh0syPmv0Exx5YQ+EYAxWDaGrfU7lUT8hn3vxA
3ZoBcyajzKPM8bqxPFAN9xs/PaWq9mWIDPXgN7K5inXwvcxafDcSdkN2pFHTY3lgVZeeMPOnp5JB
egyAvrY4MqrIK+4DrXjQ9SY96CGtak87Ur6+gsUynhl794FFuDu541aQnXPViJ4qKdkKs+8JtQpr
N6cdeashpusqzUkCE/VDERAAR4IeTtnI6bquObfGYUIGsZ5pnhtCfc9tYk3nIEegIpl0xbGwnQqP
lFkZ59rGHDT9UJTRlzz1+rM3UpSNYWZYovJ27ajcWqxHHYZkaw+2FCi0MtyLqGovy4ViQk4cyowI
vqBCdFXK6lEda6Ryqnkq6MZee5Qoq9EIwPebxNAitnV7b3Ia+eyXlv4Fm6ZjBcGxpIp9kFJp2I92
95LiHz9ryoA2WuVrVBG4uopKsDAresSN6CdXXQUgwZssZTswk12liumGkvou9+VaCRVOL+MwnOUs
vWnwLpJOj74Wkzx4jFFtVnHWEoSeBmsKFvY28c18BUR5ZQz+q6Go3d8Ma+LXmgGjGlYAVRc6YnAs
Cr+ZLqms2XmMH+1bCl7rAAHQOKIfWZFqHhERlEBnIjrEczJcqg7FQ48c7oSAbcXCL6hb7l8Psrb4
ZfG/vBtSwgG22rag9fnZST4gOVc6Du9vNnNiKBxtRZx0/tFZwWyhGZvVpNmxY0RwQ6zB+q5K8Xvb
NMOp7e1pn2vWtpRNZtAUsXbMVIaDJwXIn5rQ3IighHI+wTZsu+AZRZJ8qafgEtemQGrQhee0VZJt
Sy6Evl4W4wQnPkl56DlKET2EbXnPmGqv/aJPyddK9G0lq09hQuxgpMEQ04wYhtlc7o5au+XjAonT
loa8Fn63T9NacQNd7tzRFxXJUSamlnmzMoxkXffm0ceIRApB6qQD2YRgI7/bTRhs9bB5UbIJ0F+R
3+WWZh8UXxz6ULqHVBV9iTmGHGHZb2kOuk4dW/mISkTbZT7DWS4l0Vb3lOoY+etqVtm27Xd91K4c
nXiyqmQ99tBMKy9uT4rcNCg8bSIE5OLYlG1zTlLCgQ0/b13oubETy1ZI1ULcgPKX6CaE5GbW4/T9
r79/8ds5liNxPh5Rp2uKaVqfzrE53E6z1P3sW2bKw01X2QVhT57Wu3QZ7utAYZJeUONV5qOzKPPg
Vreiv/HHiF8LUMsxqJs6RnHqaIQifdbGw+bLTLuys28I8ZSnfERhSJqS2UlY1BpTogyBjR+q2rrw
+GS1Ti++kyRjbgPmeCQHxSchx/EhRnfSht2Ij56z3V9/TMpvP5O5WYqog9+KSg/yc+NUSGY94JOd
vok8eScGrTkhd0jAsaU+sk7QKks3V4mrM8qILUsWfx+MYlhTA0Yv3OfWJtSVN0j+7XkgXRaWyigd
E0z40ZjJq77vlNPUk6P5129bfKrt8dGC6pZxUlqKsOfm4Sc9g4hZfyEEMr+FFb8POdZf7bZXViT1
QdXw/HKfmQaakqn5ogdrqt17aOPq19wa9pzrcMES3MdZu+gvUlc4lCvtQ22OiRNZwPyh/7uCw4q5
oyUewlLI6zHIdwCV5FVT+0dhAWvwyPwz6nRF4IixH/ypXlFqtLa9RXGsbxLAJCkBm6QZzVzs5MmT
hmxj9uCLA5q7xxK95br0PNAlftidTGOkAULfFY8vGZ5tHtVOGY1vmUYzMMBC6MbS2K5HfzA3uW4F
LNzyblVHXYl9cLQ3fqtuglyvbtW+STHlJ+Z6IOhq42laxCncZnqn+z3lsKnBIKaWq0rzG9crmOnZ
0StOuqAu3yRN089lwoRMksi7FRZJmyX+d8eMwpHikfeAt8ze91r4vWWihM1nmWwO4x5mbbEr6gb5
LWWKLadYcQA6G0LZfZdVcnAhaqhVRxBV3gR7Y25OaaxPiYsMiWQMtH3d+8O6h/nl2oae3dtgzHd2
137osAdTZgGK2AkcZDdFzdTuimKHBZGM0PTgjSdbKeJdUPbCGTstnCgvZK5eJu5IVviNakrksJbA
H3vZDjKHUr90G2bPmUbHn+gGkR4JqGQylYmV33+Hzp3e17lm7LSuntyGmq2sixuI8HMuEPa7fGrq
vzlTfXLQ/DiUNXgSJvVqG07dJwdVK3s2v0vT+2ZUYcD0o8uc2JTsTYxkZyPksKVL23UXw9C7i+YL
AjEj/5gneOYZWzaD1t13c0IfVr+HlC/lr39pyq/ar+XdUUDH4SMUmvem9sncKWQlqdKyiD4GwhRJ
wSCmt5fzW46TnJj3sd8pJsFjBa0Tt6DcuklE7ag94uSFvF9MgKyikRwONdmowqg3aBSo9IVNepvL
mb2Wp0DZTPPyJIv7kK8/UddaqhOblwdPDUPO3/w7v413Js0F3UZwIAzF/A0woyr9NMVDH3/0YXtF
NizuhY3cvUJh7HqcKVdjWyU3DTQ0dBKdK5QRR5qwhNvoDNiSSqp3XYv862C1KGhjU0UEGXX3Zv9g
59bb6I/Fg0/P/+/EIvbn2QwfvKrQiVFVy9YYSH5dMRoirNOayIIPyQd8M4FU7HPzsUkipgrgSzfG
oAxOIHn5Hs8O7SFksffQhm/MxD5kwtD3y2Kqk9WzVA/o9bK90pOWlbesdwT5FI6PutJs+vqsimIf
UTjcCsufgSUYayCm2Yeqn2RH9eot0UDvI0qxFzW2EK401TlKvWpLbTh+SLuKshmDadMOT3/9zX1S
sC0HoqWxeLNkXUHran/Sy0xpCzlhiKMPK1XqtR0bPmdwD9t3bd2qYREfjUEYa7xSH6NEUFQ7HKSx
1o/pUK1xLwEg7oOzOsjVSU+DAr61eDYJrr9RLWlPYmEnNdoXzL6kQWLWWKFeDJ2yTjqXogrsk8gv
L1PmfW3lljHaY1GFz/XRw9dzrFpY5H/9v3L8/PZ9o/9h0qJYHKSGMD6NCVWf6rXlZ9lHouvyCiVt
f8ENbBO03fnmPmSaeU3DeIVOJjvbk3+vNcF3r5wUN5YVfZNotn9eLnKb0i7kHmAPOspK7FZR28a3
jLzevrDqFyKYh5NEuddq0nUoVRcClQdAFZRHcTdeNN7bjQZwKOTY2tmaT6Z9Imk3A+2+S5y9hOae
83RCmiU5DlANMlt19MLC7iqrj6XRrj169GqsiSOh5Gj5m06GtEtKWItuJsMeX5icGql77Tw/CtyW
0BCn9rO5+cESa7rT08wZNUMi1CQFlYJB5wr2ITs1M/XIT+2SCHuA4GhpeGN6K32RxqRc0aK4ol/M
L8rw0DRTuGPJ6VOnNzB1p1lBynCXuAjBFXdSH5kSIvGs+4/WaI92WZHlw8kHGLhDUzG+JkyjnQlB
6zoi8cRJZw6/oVdEFZfZhTm7fbSMPDzSxMqdJtb0nQi84TBa4/chbBW6Dpk4eHOiq6dkH0Fbgrqg
jukQGjCcClI6vJJcyga238DIvtGZdWGRo+AhA/eZS6GaPlfgus50iJ45Dl0FVCxKvhhaRablnMCr
WNTc0AzhjRHHOhjrs9Z9p0HfXBMmQw4YkT2st36reVX8BaH/wauoEefjm5VI/okRvNwMPlTvCmmd
E42wI6iNy0d9vsAh7ZDQWpx8r3iDUfRR4QPfiVy/AHbW7rS2HXYmNNUeLu1VCZFUDnr6nrXVWTOg
0jeWf9OTs3UDLNWtRXpHckT+3fQ5tRsXavvmUyYmwxlpPRwzWbkMulDuRxFsR6uIb3rWmDDPxmbH
sER9uw96IoQCnLTo9XZGSOkfPClziyK11xEzkyOK9/Hst5SqJsuub3zyz/5mRm/+tqowDaGrOidD
0xboDT+Nwx3JlBx1WvthEB/jxsHILC7Fl2XZLWMoM6CrZZUckPVGIcu9cCIf4Ikh/FVAMOPWCKf3
dAj1bRIDnI90wONfqXqYDpgsex9Hc4WKlROn8xMJkZhBQOExxPlnvBlObGQ96S+e4SgqNmm/H62V
8Efw/Wk/nuT6a5xkOxXR5x2IgJwAwaw9wyDRN1Euvi/UHFwjW7JL1L0+0AMCXxa/pHWXrLCOcRZp
A5YhvFafhvoGT4yyxTyAN9QP82MPVCue8z6zumrv20gR7tQ9pHS+4K4N0VrOQCgFU/YxWCiNjKFr
tr5HQymeD2GvCi9d1I3n0NBvmqmofqxh/s8v1Lh6oci952DFEIM1nzb/5yFP+fvv+TH/vs+vj/if
c/hORzL/3vzlvbYf+eU1/ag/3+mXZ+bV/3x3q9fm9ZeNddaEzXjbflTj3UfdJs2/6HfzPf9fd/7X
x/IsD2Px8c8/Xr+lYbYK66YK35s//tw16/JZ16ocn//m682v8Ofu+V/45x/QZ/P/8ICP17r55x+S
Jf8DwB7SDuaWusAJyDkITOCyS/sHyxSM78y2WR6qgnNtlldNAKJP/MNmSctEZEZ+GDzsj/+qCS1l
l2r9gwwpGUWrqhjCFJb1x7/++T/Rfz++tf+MAvwEYNCZptlQ1nQdjhecNRSyv055vJ5QuiDT9X0W
JCvTgoLr2cNsvauJmPD1NxVzW2S9WZ1AsUtODs1YfJm19VySbLDRMXW4DQTqNTkb+5LiXlGx31aj
aRODk0xyYotFD4id5di0y6xypc8QOmHkTtFBMBZ9yvnBIy4HB+gaqa69n6JL3iixO85zXCZAcSwH
dEsty6kfsnybjFOwS4UCaqxWDhTrlb8ZfT6pcpaPREHirPOpMBc05q/lf4PnKE9WHrUVbT9Jpr3D
bq26fiJd6CeNxIRKW7KGwNrXKGWHSb3I+GSUKf4qMf9bRQViO0jiu6awESnaGf+Nf7ILSkd1ZDtK
nBsbqyNeHkDL82gaxd/wNARf3y9zGp0JrDrXBg3dYGZjaOqnsdMLlKQw2rDce773nM6Ni0JNb9PB
kJ20sfPtOIlr1j9lIcyDsWAULc2y32uV9ZRTGd2KimUjpyqQcT2WHzMn7K4fd20TM+CQuRdR9FVq
FoA4WLuiMFeqAk8+Z2DK/WBg/pPAdpvrYtG0Jc/3NhRlDeS8+kh1MhMKrzmWSZisi3w4jp3/pCnT
GcpvR6vbelY6/9EklJ4kJbGXpxntaexFHNGCsm58Vt5OjTtzE9rx43RKOm/aSZ2yT2eRXmjBJ5Tq
dafNWYr2QBM/cOVJe0N/jgnU6N7H7NCWMDBSHuf2wdWSRLWu8Vc5wuiwFTXfsM9jkrTIfYq8ce8n
fr0OFFCmmvFUQj92RF22c7PcMaQvRdmQZqdI75iyCekxSXCg9rrDpju6cgc/ovGC1OEsiWmZo6UP
upJj2dwzzXrIlGZyqyEtWPnypnMfQW9LJT7N3n2P+qTSd1szysiGGsVrPD4MXUwA+6C9WsFeWFgw
vbK5CXWLxEGYSVPVeg4nuiP9w42fYBWa6KN6CX39StMc9NQw59P6XGqTupEDFfX3pGzNLHud4tFy
DTTs7jSVq7arnvGI8F32YeGW7TCsy1yZM4RWTRUcQUxPbtpk5FBEBr0tWrFXxWtL1m4r1RNErpXt
bSzdWyqCIBx3azuyiAonbiHphkNqNm+AFx09AOjaTNomCLNXdE1MqpreXHky+Qb4NG+Jeo2pio0v
IM0JkcQTXmZfyIr8WpH8gcB8HWnts0klGUJ49q2OwlvsXIUjwvBaxQ0U37Z7Qpv7MumupOFYbqg2
uZOEqdGiOIPgEituRn9JezbDcD3kwOVlcryI0dmGI22iuJJ88oV8dD0i5fhBFZPnFs5nbdzLAQ5K
XBaImq4jGMKAGPQAVWojoewa+n0dV++mcqvO0HU7fURSmpBuObxKQl+XbXuIVdx5FV+LRdxWPmEI
SBJ+aXnpWKP5FZtMsqL4vWcyXjiIXF1N1p7IaHlI4vCgSdMpKgLA8nMiQRD58i7TDLdNx2sX5nd0
il5zpX4JEljCPv4TfknEXLRfG2unZjUvZxqEF1roXKEAxLYnHFkCAW97DKzGw5TjQDKTt9qyvnu8
lyoZD5mmvkp1ULhKw4BuAg2qB/sm7PTniO9TROQueSEo8YjKdPmIIfpQdv6Nqevvns4/kGmv2kh9
whR0TzPvDmrYObLJVZB9eJaSfpdo1bohac8Rih0gMTECd0q7beqLD1Lka/o4g80kPHlsMWuzUKVo
aNDW0OUwppqcw8UdPCesWQ/U5rymTjYCBKY7sVhn1EBpUCTqldgVejGSwzOT92bdhARSR8Z4sVVp
V5j2ShQWRVi99degnRiu7TXutQvWFpXWCcg9Esb2tdfuoyqoncR7oz18krLgnsz5yjXG4ZEAdGWF
PbByvF6++fG6cTOtkCtv8PXs/Cl6TQhwmX/fIzn0tMmDY5WGey+BTBfRbRgr+Br+S1fmozN1w0eS
+qVTekwtJRXDmLgBaXk774hs85mweDqM9pvSkG9oEMXXVyrxLzVZ4dZXa1BPvnX04r1Z20TWlBjB
9qNMD64UdsnQi/lkGtahLbsB3Tenl2TKe4WxzdGeOaZRQYXGUblpjeDB63Wxi8J2D4ZMQ/lr2Kws
fCCs/ZWQhX3WiCdVX2tRNZMzzYuBq58y2TEO9edmbrFYk0Yz4lU2s3BVhsNpCon7JeF2PbMOgyiw
VhhrCiRIWM7aBiJwRX2Yibrbj2Rr97jQXJPTm6vTz+H89UUltyJJRL8eMqVHgalek6L64gXDjWF2
putn5hcBWyyK629BaCIdbNVvap05eYNWAdMOrvOQCieFk2XXaJd3hWafMsSSYIMIUA7Urwrw9KlI
CHytWEjYU8IQQqtwSAEDjxNNrHiiozZ13we1vTXocw9++mbIg3wYqqjfhYZxsvuQU3sIcCpXSXBT
YKH5jWZgfU73COEfBinv0R+Q4Wty7hkF/3Ms3tMStotKmBq+RPCeqv4SD7W6ijzltZC8pypozyRM
2ThCcnQbvgxp3sCwTfKhGeaOougStdtRwhOROYRmadjH4y3rlntwyjjuzOfUGm0alnaw+oqC4HVM
p3Vr6OorPCWKBcGmkpTG8TTg11QMs3VcmRcqqRjSWw7FojFu6N70OxJnEUKhhnUwRwdhU91oc9KK
TCncDEH2WAVGxECRM5ZKdnE2qOOT7e5/mywZe0s3OfwPVFY44KW6pj8jnI6UGCq/NsZmI/+A7El8
tcjRXKv1OkW37At73/glX0+jemtLf2hA/Z86b489CwVaat7IWs+XrfXfplCF7KqMW2VUHoOqzraa
RBlFYLJrTfOBVa4T+9ZBabrLAIMxIHIq11XHk3i3jFvehNfDMKDycEicN3oSnXuvfZosjaRHVD+O
pJz6RrtPBn0FtLN5mT+6hnYSA7iM8Vp/9sv22yTxI04D+bk3ewfCQU+qhPlExeE+NQEWtY1Y1zkF
sUopNibwtUZLvnVZJ68KZttNSJFwsMujnUg3fdt91TghupOmOr2XPRrZOLgdXEOnLPMvlj8HHxIA
YJT7djTuJKW/RkU10ep6YPp5kNrhwQtCHVZdy9A02XthY48iI3vy9cflv+P06GqYR9JkTPbzy2L9
2yixfW9FxkeN4ZI0QfNLYYa3OB23hlav+1jbWd7FGMurZFe8ceDgyEFML7GdpqLbSJZ1ctN2b1OH
BsqPW9Lh660tGypxyb3p6igSmnQ0980A2r/r01s1N/IDQ70AXlNmxWPfjC9TaRI/3gtiZjQC6pNR
cRR9zF2Mh6bL4u0w5BPGSRCNO8lg5mNX+aagTrPBZbvWKMgccxtIvakoaymPqC5mmP8LBV1OFYTr
Kk1WmDOLU6wlDwRjdptIYQUDI/jdwsIDJRVZeTn12ynEYy9hSqJ5ih8N5XGEqsLJJjr/TUtTJ5bv
yTXMsjBbe3q0RT/Jz1/00HWydkdo7kfoV946Q4PoWtEcTt734WlUJmUV17Aa+R1mFJSqy0AT+A6U
FydCP7wtiRjbxrYkOQVNKQYspNKFIHurpvlVUy1MapdQSnVV4D+mKiWmtVxEfIm9vC9NWoIaMekj
nU8n8zVoI156hodyHwQAUwgya1Yd8gg4B9K21vl5IIohQwtIsEtifbJrQgVAhzqGKSRcndlTXxWH
br6gmVwcfm4u18SI8sDo/y97Z7bcNtJl6yfKDswJ3BKcKVGzLOsGYcs25jkxPv35AFX/rnJ3nIpz
f24YEgeQBIFE5t5rfSs+rA8OAv6vKIp6uz74+QLzPmvmkZmR9vdNrI9N2tzv6dHe151VnUv6RpSE
Na7t5iEKZ+ckOqnPfh9H9TkiOswXRgi8dzlg1htj+UDrhtZ/KxzoRZIg9W7j4kz9TqbUlfkTmCPr
i6DyCZL8Otp2fiZ2IPALe6h2MjHEqaJFnTeCbryUSGTHwjrJxrPAVHoh6fHFk7RAcsERf7bsit2y
bH7ZzPrX+hbUnni39c5M1AXSRJqjbcDAFIq0zo+TQ16Snmv8XvVwE7dUlns5UNAKCaVI9OLkNZp2
IdE1RITjztfEW1ZMpl0dTNESLmTNFw6Z6K4BvXFHeCWQtUlC2qnbYgdgSIf5TphlFIQZfCtYItgn
PM5KFFQjFwVisoxHGYYZJrAu2jODYTaXIWyiskVetlNWW11Y9oNt6PEZNQcNOgAP/iR7EL85luVF
/5KXk7gtiSpk3g7Sp120OCnRRcjNANJ5BB+GXnwDmu1Vobphlki9LjP2k57Xt5qiQSiIz9TdnBTH
mT6q0Ct7n+q8f0vUys3Q21+pL3wQa5UivWCW2jbBuRP7rM0q2pt2BVi6sh4jPTl705LJsfAHnJbx
oai4VCiEeHgx7OydwDMWb7ALs6pvLvUyziKcNHdEhj/kFhgLA/bOTh+aJ/j74+0ws5jS8qndq46y
rkOpI3Ka8E7HS7ZBDXlijU/XtA/A/HnkfZBeTASLLL73QJ9T4Z3h5ZVbeqfFpdCZiSV12L6EU4wG
XHjMLqVgoIj67E3K8KFExUQBgC5SGffh8zAXv8ya8XtoK5+IPEVqfGCep374Wqf5eKBeOd9yiLhb
11AFi/EwPNKPYI4p3cvgCHmB3bRYqCdVUTzJijeqMCz3KDXfWRjpICZ4NADC73applNVWt+zUUYQ
BygvjhgVt5WKk6sKVHxF4mghzCVdrTOc8zTX07NwhI6wiaqlnRmPiH/c51C0xQn8OjnHqMtZ1WO5
mxoTUwuY/g2VR+RcCZzJarnpNQugqI1pzNPTHf1w5PzSuU8R4xzjbrxtUR7ee15wHRI9O7oLfTYc
h5dMZuWZeXkwz/Ie317RJY+Nbno3RI0eyQPYRCxNHqcJyxbSaYQ1lfVGMDKIjjyFSoSG+ASXWYG7
Co1d4XFV1eo32kjVlouYeYI75Z0IY6f12VTXqsaKbSH0OzmkB8e2eR8OqXYUBBmxRMrUMWvRxg3P
ekvhYbacWwePPSwV2W7CzAA/0ofn2CqKfZQHPxSi7EcdD19S9PIwRVa6mXH+noQOSbkZ02OMsnPU
ylO38I97DQQ2Ry7Rm3tBDwfnzTmKbPMkh7Hdywi7xqynj3KRFgVNexkqlqBaHm8ryQHRz6ZgOhde
QqoycsMeHjeqCAZyZamXuM74EE+6h4IBClxtpQRwzqzjdTpC6CoMc7OaDtEKqt6ddl1ThX7YdT8T
/IB33eh+DXLztfeYyYzAr6olSwINMeSTMD/rQCBgYpknPYJ9BYd4id9hcmQF9GCa+J2wof6RJLqd
UOmZJlD4kEzVNTDzfhcXqmABghVgRpVeiEvlIofVzTyBEv46a5mHRgIOWkySBdVSSi9KjhQUNiGJ
ShdrSLsLDaiiebDj/J6kWsg1gWuNB2fC+ON2Jr3GsdAukZjumE8n+5LA91MgDvNikNK0qudanYld
KKcrnCA8npmVc9gY3iFWnnOla8Uog3TuoGnB2eqc4oXW45vqde22+QKPKn4GLoLsvu7ugwjq48iE
EZjYIyiklllVZu0KS9/V9IdTyexcNWXDJBvtcG62xm60g5zEMvcH3IDpMA8dTaZs3kp7poOh7C21
UnKsXEprjvUyebk69jacBFxQ/pgl3rHSMGA2qrhp0pcGxK/EtboL1RAAUfFdVV1gcdTnOWsvBozl
B2qWKGY5ODfVNBCT5tWed5bLzfpXHN9UUJvPohaSpdHy59gAAYDgXkSROId9chymPj8mXjXtAo1a
kmhGz8awVRBaC77Hz0UlzllU/yqEPu1aTRhnyLSMC/jJsZmRTbnRu9I8f/4Zk35FRaHOznmNEh7a
wp2REb83uxPgZuYl1BeT/TCm89larCkqT7Dq2RIxVks4DtHvrHIH11/vWm+m1nsdO0odqSqHfGPF
hAf00uj/+jMFrXXSejxNua2dp+Vm/cuwlxDAXg1//a8gjG/BC4BrytzibDWqPK9/FazDmeFbaXlG
yGmy3in89YEuDl2/RLS7aZaJC0Sp6mwAedpqJYbR9b5gnbr8fhhJi74DsvbOMO/4dkr39feD6wbW
mz/u+/2vpiV5thmaxPDhcwmU07zn541kPhsWdDF/P3t9QHc1XvK3P3FQwFWLQpRU/3n135603ukS
BetzOiHx/uMbrA//8RYwLCqWwCjt1geimpaZMkZYh/95gz9e8b9t5fdT9JEzN1bavlpmiwyE2Mat
MdsFZWzOvnAwKkELRMS3PFxbLrt98PiSSfMYhxJSV+koFnXcyCDuzhRPx7/+hyymzmMLzhv/Zbmr
gLPD4MhzJNk9Fvd6Ek9Z4T47Xg5oYTkCOK8+PEo+OxsxobbjEC/PtDV4ICT1FCzRWO5dI3sirvCc
B2N9EARCTxfy2ygK0FigBFCV4Je097GYT00//IC7NeyXiOMwIH6qOhe5BO3ZB1wgJxsRu0Tvw1G0
iTPm6TYYzzSPN01aPcWx/BWVFcC8GoPpgn1HVVymyEn69Eol9lfTbds+vq/HTtuMXSy3lROfWHa/
9XEFGQnFr56b351WjEvBR220RnzrdL7/LNGZz9URENpHCgKK2sc4biPRoXUhXGnTKACCpfgVOEyA
Pf2pGKyXJB2eo5rUu85w79cOQoHZfZNlw4c5IAang+U7RvWlsX66I5Vc20VAofVHA+qoRgVIQz2/
jSL10yoEKIzxIqP0kovwYOjhu7F8Z0G7AuSkobsXaScBE8SIdxu2ivlfAjZs7ErbD8PiSaRkWoye
rwDnpbXcFLZ1Z9jdK7p2pG4PVla/9pP9aJdoYUvLOqhY/GhdS9t6bXxn1OOTq88vadmPRx1i3abx
yhsieI8VvLWMuVuaBum5UkF4JDjoEQtYf+2DX7KcmBbVWGKjgQVy0Lab1jFvyWLJtrGjmHdmi4Ux
aDaNNSMb11kNeNnLaLrhph7mvXtpmGz5Vep6W486hFcDRpKMSb4FBpL1Qv2o6pcpnYZfBktTGmmp
a75PWDDqMTjpHUHy9kBf37tVBc5oZS7T8yvIqGcLfdVGlt6TRCw03dY29gXV36KKp4c/bT1y/YbW
orwpPgavvkl7PT2UIVqc5BXY4JcxIGMxDPCruFVyEV2b77xhSJi9xo9o6oItCa3fSzPnI7feDmBg
eDATct2nDu/pUDv2nqMHuLpR62zGmzAFJmJpefldRRMix0SxsSp7PJo6Z6Hr6nurZCJPX30Ru5XB
ts5/NGIY/dnoS789mshqmEQXtBxSyP1zwg6sBnKMvIm1ICv1s9t7/vToiVjzq9n9IbvszpIWvBVo
Wn6A2QM+74PRBNUmL9LQp6T4jJZ+2kk7eIkR/xZa+8qi7MRawtnkPb8d5COQLpZ9H5t84WoEUkoe
JdyI7GeJZSVKn8rM++UO+Kj7sjp7aRZDoCGHD2Hhe0us48Zqx+2cVolvUVH1jazwZ+kQtqxZ41ZS
v0ecnDUUJXNJISgDgGK3TofCsgZBP5bpMa0yZKWsJa3O3VTktQyS/UbK59vkaadujH0KRRVAy8Sv
CmETnPiecZHbG8u5Vjk5i5ZzZevYn+HMJqg+M6auFDjNHZm/yZ44n2cOeEYaJ+LQasC5px3OARSC
hE9SZSBtL9+QY8xEaCRdXjMjP04cv4zmkBJDucVhRmD47Ix+Y2AvplXA1UxKZgjhjTlsJscrttok
jF0WcuUG00Wh+GtLuefSonffz6458W2bcUsCuEf7dtg1LpnLlEeWoAebxL76Kcgk6A6SotN2ptwk
3vJR0qAaOK8cScHOeTdKjxCKZUfCF6P/ZedXVit0tYKn3preW9v7aKiH8Gvo7y7cH2IF8Yhuknn8
qehDNmn6GHvlTg6F6wdO+LI0pOl21RsYKOrgOlBDsUTuHCTZG5lOvT8QD0P6DlN6PZ3HjbRzoG1D
csINFW+LPIeappavryQJjzUz9ca0qeSR/1MHrJgt1oOj6fCGwBtaW7tXQgw74qM/DJAohwT/567W
Ti2NtCbDfxoaFj0/61eP9SGv7Yvdi7txKdir5YwsulORleHW6GLHLxb6ryc+jCi5SbPyAwQA5P2F
CldRKrzcEnPj2z2xeZUp4oN0jt6oqlNgTB/1Ih2m7IyN9rWPKd2oKf4ajL9Ggcw0LcwtbsjroNPe
FZS+sZnOGqVTzfmFNZCCG/EIlERDXyGGiey5OLJyavycxcxYgpGf4B3k6d6iBrvpYvtrrNM1TtIP
MzOWEKCZimBSSVy1w8PcuB8pY2gl7BeZ6hdiiqqNoRt3Iu/HHVDVb6rt4g3nd0PaB58pK9npKET9
oHDukjTvoKAhTnNHteVsZ+87buwzRUjq9aewiOLNKkSnTc5ANXFABFDYc088upyWmxxSr6/6nsM+
8A6jSbifEsdM/CTjPKNuQGens8XIRTTkHBjr1zS7y0pv3k4zxtwm9E2zMm67ribfqpK7tLtqGp6z
qiMp0OzAvU4MfAmTpJpgNIaE8LhKTf6/KudfVDk2NYd1T33Kl/6HKMf/lsW/WOPF3/4uzfl81V/K
HF23/msRvUiiNSzTRvfxH2UOQpj/snCMYidx8GxA5PytzDH+C+0NkFkk2RKxsPY3ZY7xX/hgaAm4
mouGm1Cl/xdljvGHkIO+B9ITHfmjNDUTK579TxkKrHzWdGj/rtC4vR19kX21cHZ7rRoPYRX1L6VF
zEBnxS4tNpvacMPBqqu4OsRB99QHaLlyLfsI8xKelReR5FBcYyfa1hGhnAvfSiMUPWDEjIXL6rnJ
evoA1hFK98uwQMaLBMi4p1xn/7cf4i8J0t/TR+1FUvSbc2ovX4xrKW4hSQvbRcT0zy9mFVOVelHX
X0PDzA+Dlyw95o/ZaiAdqrC4QSoUbQFyA7MhjcDHbefeNMPIdS2yfipYGBdv7O/WHBxDX9R4nVDM
x3vnlhnzThua7l7GkUUSNI0qfcSb2LhBdhu4wY8e9fuR+PHHUnb6s8zLBv1CS5RxUgF2cwt1cHBD
qzIaKG3jLp0stRMF+piwL4gM78hzSBmP4FC2VHkmkATIoYOLSQB5ICBNtQvWohtBSnvSii6QqQuB
gBqEw5MzVyZNe64nIauIf9mnf4Rlfu5TRxLkRbw94u0/DUZWLCPXoS19DWfsDH0XxXuvtzpqBDJ8
pvjl29U8nVfmlBlzLSiq5J2V8w93ydWLvdq4tFjQ4Jdodz225aMqVbcrHIiNdPibsbGfUH2kjzo1
a3a08UJFsKapSt8rU3B6MuQFfdUXVPG0XWgh2AYYThMi1obntGyQ2zrJ05hFsD2zNIwPBMPrG2nk
5dUiMOBQkwdHnRNprCjd7A7Y+5aCh0q2tQ7NcjIG/dmU7EtvvncjJ3+dQnvby5xlgV1Ft6leLoKM
M57s1I+nWR0jw35MkQQdk4jYREMxbe7qG9PMnuLcGc6/b3ovRkY8JfG/uU3+58kLHEKTHOUO5zAu
pn8e43LCQSCqrL3iqU/DGQ8uYLPl0iyO9HOZjQSEYPaW7dyO2GkOaRPtnICquRHh5msSwgXta6cs
7WZpyJqROHhqCyRZe/2/n4v/tJ0gOMLPQ3vCBDisLTeLte5vQE9bI8WuQgp+1Uj9PSepfQtsyt7Z
0RBvaSx6//J2f0RZfb6ft0ghsaPrHnkH/3w/mlqUl5uovFI1p5sh9J+1Sifc2Ya90xvdugLjLnYs
+L2nmhNqoyE/djxyaD2WrmFnaY/y0Zy88FWZWn7SBpPhTH5P0GVlLPBemasDIWEacCgDrdi1SzZX
OefkPxkSXJMWOP/i21nHqr+PZew9jH22Aa8IpSBXk39+IcnCPQohJ11ty3yXZH2ypOXgH129YbhC
2RU6qbbD1NuDfqnEjclIdGlm7A2JUz/GJDxse+SNSudF5sRo2Fb6/XqTWt5PHUbMyYw5BSd9xr+s
zeFlnAtFckuzN7qGkV3n28liHvZDR1E8qAfyrxYlR97r51mY+lmLa2sPESu7Yn6qaQYjCKfSEYGq
OE9g4PFeU+3ZqAyFVK5wO0Gs6HssYDhnQfrZKUHQQ+bryqMSQtfkDDvORGrX/VKtFl1Fo9Hk4IKK
eTLWb1wXbVE1pfMRfUp7CUqa4JWlin9x6tiLivGP/Y5G3NDx6hjWQnr4537XHLybth2IWyRsChX3
Rhf28ODazdsA/OUS9RTLBlA2WyOafhCHmfw0cx1udDl8q1Op+w3z2LtIwKtLBwGD15DBYzJRJImX
5/atT9rQ9AMTx9VKzRNIw4QYBoRgSClQPkXA2+ssp95nZ4xEhYPaSQ8oxVeP2DhsUnRYJU/9LH2j
nu4RhQ70i+ZFgeaJU1joT4ORWntAv9YRt2nvz7VWHIWt1fvCGq1jDAlFIB84jpAGSEcvMmIl4TgF
zdc+Hau7zET8YskHuPbjF7e1Fcr1fxPBkgX35y5GRsOI4HiLtXuB6P5zFwMCirUmUuatyoPYr/VM
v3hup1+0dtTobZJAlc2Oe1wfWG9G4u2FL5bnNJBA6v3v1+iB+KjQpP/trr89xZaQY0BP88LfW+tb
llk9rjeidZftrg+THfHff34+c3aE8DE3W5BucMWsd4qhyU/CAIf5+4XrA59vuX7ACJvh3rOs18/7
zPUT/H5zcmL4MQLZsS6LFCKa/+U7/X72X9vVf+ShO50/P8N/vswfX+vzM63P+XzTrsrvEn2rN0gK
VztIuezp9QkBqlzxuefXR9abad39658Wp2xaX+mUhAe9RwsQtOGNMINLjKjuSAwceba3vc7Qh93I
JCusClCldcQFMY99heL+i9J7up/UCyWmX31p6acuJVTFmn9po3K2/RQ/qzT6lo1I2qJ0/F4t8SlJ
1yf+QA6GP46XztOqF8rF16Q1iFFonfAwN8UXI2a6SgPqtui0XdwgqMQrT4IEwhCKj5S2CrGjymJu
oqB0NpViMR/WTBPSwLgaxlACRX8YBJfzEAtqnJFOQ9IyCBJQ27MKBAVTaxO6VrY3AiQxrgZnrWAY
RcMKTs2VyAyTn8zOZr8WLDZzBJSF9NvBcL4ASr868Y86oaCXyuQ2NsWJn03tU6cB5WTcdeGSFJ5g
F9FUQcKno6at7MQh5zTYog6KD4ZZPkZmxwXJ6SlqoNTJ3t0cS5M9EY0a98jWoAIdalRGfkLVACyE
x6eiLpQ7rk+FsYEPXN2Uae3sWhTvCJj0t5msaGInUYnKaxi20UUoLd9A/EX35OGcdBCMFY1xY9fo
A7MyfUsDDRE6LQ49G38kdvVkWNSCS8d4TMLm1qvxls1e/jiHFju4rQ4AEaNDRuBXETwHXhVsYcD6
JRi0ous/JKXfBt/QQemE94ygo+5M6z1VLJzLyjyoxatNvZamUuOPwimWHA/9UkL7NPQt43ZMhCeV
ZAQhkeOcuWJf0k7QT44IcE3cZovMjf0g+fWS8SOus8dcFuLWcBklS8tEiznuQ11op0nW7ZZQGeoc
bjP4gbrJuxI6Q2/DFaX/a81+3ITqqCfAZtqovqntiRYgkrCuTmDGpgV7WqGthZmPcKgFPjV3CbOb
nKE4lS96TWjBbIQFcitKWmODrqTtdnIuIYeYGoUtBOWNFMYmHwRVDGP8JYf0nI2vlp38cMpuDzey
39lW8lhAErtxbXkutZT8H4pE+3rodonRfzdlROy1jYAwflRc5yF26TdFnT71GvKECkeVRcFOB7e7
wQAbCP1CqBIgmKi+o6PtV1GHMqTt75vaabaAeV9mrYQMXZG4VzoOxPzqKmyj26Fv6tHA6sOtDL19
X1vhGWnvrk+KZ+SHiy4npI6Dqq7TrHKrYpiK01gAr0d3S+0/+zFbCA5pQKKrVP5coVWqYD0y6+6v
Xa5SYp40qPog0BZwjDbRJjUonjjSw7Yewa1K3fA86NO+SOT3XoR3DFjZGfrE6wSjmZVdNR0LpFcT
fMAdYdJnADy2b0nyoWMnfLAIMOLUSnZR8C13hNqaTDb24ejuWa2rszZVe5eQr2v/LJPsziTnR2NA
JK20CFCsUydt3W7Y2WNy7VrL8PPOanB7tc81LtO9Pus4LpFbjovzayyq48z8cuN4RNTq8z5JvBdU
AgkkrxL+Q5uflFF/5RiqNyZWk6OZwiGyc8wE1O2xYdX2V+Gy/yAapLuqSg0K2KBG8o44xTG9wZ3Y
oCHO9U3ZWXCVPJpXTgGASAMbhkECKLHn/hxamP18woJAU0kDOPpu0xAvlz0d2868s1yslbHJ6OeE
X6A2HliKjZS3ledbSBPj5HasIYvhTdUYILNtUoJ30abJugBoRiTGqmhOrOQhI1ahN6b2vtUS1KzW
qYPNyA9gNgfHQS1SETkPrNnz9nMPe1olpY+S4D3teyLcDb91nNTP1JeoTU+Aw9xNIxdq8pg2W69T
V4IqyloYp3FpfySVgzJwHvVt5Dyo2XB35sSikUDaSzNRLfY8mgRatojdscURv7yRdS0u/R28QOOC
BUJ6yn6KtewQMh76UUOt3gryeWM0+VMRZCtUuvNZFx2RTBdg8947r78xOhTrlCmfbcOFo8ovPIM8
cPsIPW9ADQ+DypNRSwSVaqx9o9THfW9+4wTrDxlxTCkDpz81LZ03oz5Q3r7MKQ1eiO+ItNLwkNOD
HuGHbqemozaf8G8jq9c61R43FRnYBQYPMGxgVTy438J03pp6vEYMnVU+H7rA6PZSVvu6JMKny+Gf
xFGW7geEaHSqxYE8D0h4YpzuS2oOOy0G9wA7ZNuZ5pMugJ7GAQL3Cp0GkRvquRPoPWpd1Fs8kHLv
KQ98JvZeChP3Mhmfkn5eqNi3Wh/8RF7yU+9Q/Ot0tmzq+T6ojjet0KmWR/AQ40UwCyLU3iRjd1vT
0NyS5UbRuYPDYBdfnKZikOYgxwFGfxRJKcKq+gTrr/UauOHnuDKtjyH2jnib9Te0x/3O06zh0oee
uBYk+PrrM9ab9d90XqjOTjReAnvud+vLltfDJbc/3JD37udZPKoRlyvR6PIQpiH8HqX9WrfRDtOt
KPvuS831dG8RuH2GwS3u6OHSXlm2UbgPfZ6p706Skk+DiPxKskF7k3VmsDW9Rnzt82a3bkvOObBw
ruEPhhhL/OhZfoAfUl6SqNA2+P6/SVGRoAMX0sEp+CYsHYC6IUroFyB9hRaNWzAG+bvAd7s+lV2f
bbo0pDwS9ROrtwFu9zwjmbE4dD+31t8mU5t9GBIxeUam1B02TkUCouj3OqWWl6Dy3uzlfbUuve1x
Mb8hCW0hi4TRzdAp+zZMuWQgVyfHDo3foDv1j1HSnJi6untiynMZWTXvpqD3jn2v6w9ahxBsfRoO
EtOqrO9TKzTfRD1zB9tEP9utqveD1sSv0nBf12faIO6TPDK+dKGLRwCOF33ZNrwuBDqr2OpeL96L
HLJVbTc/3DBuNuh6kyevaQSS68k4SuWIB6s2aMQs38XCBABYsP0+lp7lA6dCW0R78uxMQbonB1Wx
gnef1x2kZ/U9l6v6S2a35o7zYLjUad1cbUmzuNSM5lu5oOSWrdLbxpBUlvZjRSv/6CwW5QKv22Nm
Lhj45Skes13sy8E3YSPRd9E24vZw0osQqH9qt7RfAy96Wp8advAdkqVsUGvurqns8rIIEK6NmQum
ah2tB6TNnzvShT5QzEX/qAczosyQTF19UNpjUNI7WLc2ANbDz4DQPmQbdps7206fqptWg1mqJsAd
kZaXH4P1RcyZ8a0PIm1b9422JDUoQjxZVK9PQBoFBzf7nsSqAxHTwFYVIroijqVdNZnFh1eyvhz0
72TgVlvLGsrbyRrM277Uo+26hdwfew44zdGTbeYqIrAd2d4OHRhxaDfyuzug2l8+Cs4xBn4o4S7C
6lu9glqWw+7B7WNmN0F/XJ/FlM/2Fe91LUdhAqTjCRrmrm+TeFw/jxO0ml9MsXZNM0vdeK1tbsF/
tN96rAKfHyiae3xUyP2mSk9utBqJX6Fs9x1P6OczqEMASHbz+o7B075Ek5HsFMKvdzAan9/a9obc
Z9Gp4/zIh4vyZLWLGPG+Iq34/NptA7CfHRTdI6TKL/kyNC2L+69OXPJUvvCs+HkML2jv09B0kUtp
xm6ysugr9K/9+l0C8N8bo3SOcSJi1gY1qqIYfgoH0/SWjNZh3Y6CDolt0kkf7KkhnI5r7t5xRPLW
hwUsZH4jmFuAQpJmfGgNEQIqmMn0STi9mB5A0+EZaQjHJ+aUeKDhZQG31kYs5Fi6SGV6ReXhowoY
v8Vu6m1tbYovtV0ixKy1D4TW4zdOHo16gBPcuRGzfS2ipCGXF2CUuqEuab9khhkcyfAhwTkyhncd
EeHyQsNOxp2irnHmep7tTA0hn+MWL+uDVenS8Z0q5zrYrrqOlZ1/bjVJ58dh0LrnBMXiCewPSoKU
wEgc7QZj4Tc10l3rtAguSqYR6EeBb/34mgOzmrKWCYc+GO/0DEvC+jH7fiQBQKZPXWsiEiuBc633
F1HFIlKRozOVzE4KkLPElBqvs7SO60cszSncDuGk3yQgr+9hU6nPLTopmpVRZu4DLWvj0k+M1esm
iXVc4uujNzqEhGaLZj5onpO+abG1XTfZj9FEVE+sg71sggc10QD3HBZpgnCye9JTMZa0tQ4VKTZv
ZjWQhLF897GKTpR55teysFmf6TCjCJ6Yv1aI2PVumu9pc3QYQAL0thUwVPKu8qfOFV8/PxX55psg
LvFTxbYFlJe+wPpAC748DWXx0s+4gxUqA9r7XfpNkW2w/IDdPGAnJLTrFNEG3uDdokZslI+fe6ft
aJ6HVctYHsgrUOToc6uN3r0MFEafpD5k59HMhs8fMBMX4qP6dxf7yt40Cw6ZsXRe3CZmecqXFLrQ
/fUQ60KQUOthNxEP9G4kB82IPrD1iMcQAerZs4xmhxH0DSA4npkqQynQId9uEgdrNOCq3LTrWxS0
TE0KqIiOVcrbKkU54sppZiTsuap2ZP/aJfh9zDyDxmJVt/QDnJ9FnwPLhJmfe5eoGc1zY92WHqlo
buURhL6II+fvzpQKcsWIwjAHx/b7FryuNzrTlvbLu3Qr2jN6rLOyc8uX0vVOMUmQG6AeJoYB99gU
rAExRYN9NllVhxZ5QV5M4w1JypPIrHfKGBCbXfu1M/AJG0bfHztHGXu8FR46pQpaW99051ml9SWo
ZfV5E5Let5HUk5YfrThLN/5va8LqGOh649KMNcGYcZCf16es9//5vPXO9cbU878sCGNnRbDi5sv6
snUD6zPm1f6w/vn7ToZxzy+ljd/OSgivB1uM1LFH5GjRie8F5pLZbVEOtXGJiE1kuz4tXgsJRSWO
WQFFQs2H0lWvcfSW0+FiQoz2sFm0fu0qhFxu0k5jrlvhyJuKdDjrQTucBxWzczWgnu5sb1x2Edzl
b1Jp00l4ujqXTUY6nUWKVN+BaKbzmAC4vZNocD+f0E+pOqelUiQpcLP+lV40ilNHczSe0mzAWhS1
Z6X9xJ3PF4oW9d16g88PfQj+Uroxxt4b1C7CMruL6/4NH0Z5kTELgAAlnkSLQozNXS7NGxliW1p3
D2dZuzNSiK9l2gTYvlkwJHVPhCxfjupodUZ8lmsVI8dQzmdlfU8VWxWsVPaFjF9AHLPtVj1rSTTi
muAFqzkG1J02kySg38R6KfbrfeujRcsU3TGrbdRN6bZAhBNJHNlFIbdMFMJKISBZfrfITLxtWbGK
Q1HNN54TEfKjHZiOPbcpd5utuEeW3u9KA5pZEm/zjqUl8MSdXuTt2XW79lxhsztj2sf+XMAnCHBT
nQNkTluqVzjtl/f53Lq9aCLX//NY9/xktDs42eqkB8mxpWV4nPWu2IUMVbRYNPzWdK2BIFFySOJM
IMyRwodG3/q9QmljFd1Bi2ikJl02HoxW3jhianKsa9h76ULTEKk8sZ+b4TW24r0sa/dYYmk5s1i0
lB2fIy1pzsjdmnPTjxQhe4QwtjuCJlh6e1VVMv4iqtnpkemcxRh8DG1LwEeQIxNvUtpr5tUCX006
o3OXzTVSmnF47ZeTU1uMPe3i4Vn/alZjD7K0Yg+prN+p1AFh0Zivc+w5t0F247idvBdlHV1mI2N+
mFTuqeOlt+3Q94ivPGvf1IJ1emJbu0TGyTYGNXwIZHOEMQ0sKTAc3+jT6WDrvbcze727ihgDbDj3
r8ru5otKCCsuWqt6nKc63cZT6Nza4LP2iSlg73UwwmlCyn2Au+Tcd7p5Dka1QfrK3GIMWBpzaUAz
J+BQYx69czt7X9QUiMkTAhxaxxtteg6tIbhPQVjtzAx5rK1l8yPc5Xqh0FXnpqNmm0ZJfNYnOhyJ
XZNlNej6scqJw44sj6STSu7/D3tnths5kjbZJ2KD+3IbezAitC8p3RBSZhb3xenO9en/Q1b2X40G
BoO5nxsiQomskpRBp7t9ZsfcOWI58ZyE45Coi6O08kvGETlcL+VoPQSSBNRUm1d/WcCSjOXunwuY
azIuddDy42g/4zx91QNfbdmAAfKtuzeXsBEFFgwbEEQ8XchQ17jlvf7T8XPjMBH/SixThJ50OIL7
2SmxOOjsBTt/7usemF6S8wsi/nMcLKru1GSG/1xqF4/A3OLd18r6G3ADWdt6qggD+X9//4PkDhj7
wtp0pB52TZp14XpBcurC1HsL8NWdJTdoiNHuPq0K6GBEBML1S1CO/7zqgwwfhue8zVgsURVHWJix
wW2YLhcgeNpe98Yfcc5MHLXmoTRSnTsxbnZFF2XIwTLBIbh+zj3ccqyGWjD1oYNrVlF3cB5ogb04
VGHmWR1sdDNic4StPxRF0P19Wd/qeFgKHAr8iY587tZDDW+Sn2S9lBbWwogkH2IXnRtrjUYT98W+
BHSMwT+xttVc39W9/hK0LIRJxLewXnzd+/OKhqw/r/iPWVDEmeXnmRpCRY9iuL6yx+g/365/oMMT
KTO3OcWCoN96sQKCfsToXmPbzA6JEbTheikF61jEju3vt+vX/Fxjsp6A7taEbMPI6nkYQNnbJL5H
dshyX7vYJYc840P0l7+amywliTXTcFaKkby3N1LAwEly4QJDRKUobizxzDN1Qxr1WdtNfUCGZgQK
TnGo3+x+Rqix9cdIVRZ7iaa+DAZxCTWxXsTLDFZTdFwU7TIo5Xe1Xlx265taJ2W5/iK6MofgX5AK
GJdPxfqT5C33UMRxXddOFAEC70/zL71zMtyA8U5MxnDqlnVqXbY67s5djWbIICR6QF4j2DlbwCeS
YQwdTPQhRpeIacCA93QO9DDLyvicS7nliMSiXXrcatQBlH/eB8Qt8AIXwAszDJ2oalu7tLalCJqw
awkdWhHPYvAX8AdNq6DaLiYEFXUvRWzW4bTcK+tysL76r6/FLh/EQAkmrnwuOlUHeypIhhvNQhmF
LG2yXcDtV2aFgURkhoKQAP4hRUsirtQV010OYybtQ3mVi4M+Zv796JqHjmPuFzMYGO+B7SBM09tR
RtFwHoR2Fcykb7hnOyTgmK9bJOm8Ob9auHjCSMhDOibiMyjNW8qIFd5WO15IDYI2eE6cYARbNwd3
FR6D2tL6MAsYCFpkVHka4bl2Y0MepzSe7gfRTFtXadWOShzS89igxF6aOFFxJSRosaZzNRxq4HI3
eQDPWfrs3ku1S0AQ75tsOa54zh2Ol+HRROHdj77Qd30xDI9QNThGGXp0StzpYM5a9VC2FSqxaz0Q
yqy2ZsDoBqwp3lSt+WEENpF5sazW2Whi0e1BHOMTI3tv1QfXLPKr15Ag7xLf3PVlHLwUffar1aPm
tr5Di2cLWLOoED3KtzJw7HdysdtJ84zPztbcvWUbuC/MMn0fbbFfv+41PVMEMzEoUcnbt7akrq/O
nKdgqD/aKTaxsltoSkK5J3PCAGPOzkujO+27zZz/3KRGseuoV32vjRljc0w39fqnfq5vyenRjdAE
1UGWMcXmhZFoZ71mH+31U/vuudCl/CD4FlSfsnua9zl4bXJcKkHKOaTlMD6pu9zN5P16sagSwDwx
BueMpCVyZW18YQzGPFA6L3EH7oOjGpUoTjE9dIzbOXu8CaX5b7Do01M15DcGKR3p8sR8iJdXUzqX
+yQd61NrE3JgVJ+HMrenx6SgNtF03AlK7lTv8H4pftXk1ch0TUQmdWxuzRyF3swKVHRTC2PGMU+y
Kn5T3aBvuqpp3oI+Z7aRSsQ2e9Z2poXpzPft/sC+gTgHz8rvPn4O8v4UN5b+NvppKMelbYMqhBfP
HItzRR56i4MLPRmGutQcvgmPx4iBkTuw5Yztb1S3pCjGvZsX0abIch6FgZKPrSi7y2jU0W8rh1wp
JVaiPcit89CK5q1lwEEtNMb7OcP0NVp3GMCfmEyZL2liqRdicAUco006qezcjp28r/gpXG8qT8oi
y7be6SmVcpcUaPPEqGvi7/CvxqOugmJYdDfLbG/rO8PDtKfpgsmNR72VRdOPFc3J/UkbKZOEB3Fs
57r8HhZAbtRn8V1fjB9ibKYrY1G0b8eCoek7JvxxLnM/X50MHf3vTswFhWUKPmRBVqgHvE/bDmvF
xmjbYZdG7vRoOXNz7iEYbyILnk2NWaSaGGibEXvPaGnjMBErYVjpW8BBybcv2UqQAmGu3X3gu3J3
o5ROGAVx/UJd14PjCv+T+J7G2dpvrgyIOsLWgUv2ydEZfUzTT7+gK3JO5o8gIE0Nt55Eg291O7om
5UGzJ/WsSsEKKub05xhjPG8897eWiTE/aP0QH9me+WHdqD0LWfKBATI+UJRThkOnB4/dBBvTGd+N
ILZeBUwdBog8CMxEN1+dSPx5u/4pE06GpA5bxRqK5rM7sjiPk/3Dtmj4FCDAD9XyVrTjj76leigz
h78wuc93fUKgpQ+K+wkzwMWnZo5lAwXYccv8HtWy3BK1ZlaaTugmyLu6+zMoGd9j8UhebGIAR6Yk
0ynWfe9pNmhqazNQSbY1Dy/VEc62/ReO9O+aYfJ7VU39DvNOeV/E7JLSoNI2JYDDYznl2Y8hbQ94
E7NXOx0/aKnINtwf/pcJ0Fb4pvgNe4TRTISVfq5PiD8gaSWxWuKyLMt1gUTq5BC2pliGENvcl2ge
4n3GjuCoeeAcYk8z9tbYD/dpYXwUaTyf7Vmqmz17OwOb+1vDyl5m9mvvusNzyT1fWba6T7W42mqT
b5z5EC0pBr/et3pe7jrZqRBMmHNpevVcCzgVwlL7zJo/SR0n1DSZnGukSp+kJo0d0GrtFM9N/87f
+ZG3eNqV4MZoGRVvhTdH2wle524K6IKNbdt/n2voWTZNYdJyf1hM+MvqPArduLeEpL0i0Q/CjjoE
04TG4rihfJxSUscdaCnoYc3zfK2XeK8DGw1dxooK2mNMnQNjb45bO4/Uvq5M77mdSPBIAExhkVvM
9JzaCxV59DPq0Xy0CueWwfX7SGKAtXOhfSeGxowuGzm7xpO2m1iRf8rxlz0OzGAHq7lZmg0FpO2N
O5l1b6NmRhsfuuA16+RnSxPScxE3TQiLg1XMb50vcA91Ex+lcoyXwQDzGajSeKp4eG5YTQt2vhUN
dLP3lTUG4K2aIKrrmntYhPHZMF0oB1mWHeWMMOfXQp170uWEDQNOZ8ovjoxFeIjpMUzQUaErLJki
pl/1ze4Ckpa2dsswaRP87ZunpqUyCuS9uf3zL6hMMtCxCeycxJAf5PKLtrwDbmTt6AxJcaYNld+K
bj0TNbPOel40F0rz7LNhyJ3VO+NTMo/anaH64/rOcfuIAWsmb7JSWEDA3m4Ybu1o8LF+5XP9i6y8
fQCA4BNDTUeOEd7XgCUWKglbsa1XJeJOLSEIIeZXOWK8MMBOfAT9a5VQeecOPuDDSGo3S7fLyzTJ
xUqkX2Q5//vS1kdP6+jEUw9DFmEs1Cy2Fuk8XkDiXAvIDa8p1IqLhn3u71LLtfOSu3LC/G3U0Kja
8vfoFPo2S+z5xJgqey7Kc9tKP2wn1wtjXXuWlCydKilRSF1zvqur/FY5HMUkDW5AJCEZQTwmUZ0I
c7MepmXZqUtUmOdhkMFzYWgYYNL0oSuxPRDUlHcsUV7t3xUDx6pm+QnxP2k3EbHBEsM+G15Lfepu
iBf+nVQeVeKid97aJDmSCqQ6LYLizdC42c1C1kTc+bvKEUHIf+4114f3lEPVm0l+GDxYtR8jyHTL
5PErTUS1s7MBMpSc2KGVDBD4aYqbTb8yCas0CLVhUkenqX6i8N6rIjUfBwBGQDXHbNfITD92vkN3
BI04G+XKkHC1fHN1tPS4TLblcpv0soIOlQpS9JPzrTeluxzhh0cs9iWB+qwi3Wek5OTkUfXt8pNH
r7FFDgoKQ/IzWnaU2nhyMcDu6xQmI/xvi6Bl2/c9NWFqTytyskcvKrAHGenD3C/z+0jb6ebcvWpR
ti9lnfKoi1CU5pqkDOsffad5dnWk9Wx7TFnclI4OcyHsDJiwT3EwRpDtF0Q8t0Q5MATq2vIvNBqm
aoZXXgef3ZLppk+CXrIdhOf6RMR02FYWC/bsOsXFBlWyoRTGO2t6UZ+kD5w5GjrsYrM2wEcyR+tk
JzYghbp4h5+NxIJeXykinYi5wbfOw4LKuvK58bL71pP6zu7d4D41LXVsAExfpjqlRsyI3aNRM081
O2ZZLiVDtYgZ3pbFZfSMowwUz7A0/uHE3sA3HOH61nbU2MkbNZj7QidxsqHAsnowM6fb8i0wf6IT
suHHXqHesZoV/ob4sclyY8+3XuwRsIynUmT6EzdwC2ZAMRm1qRWb7Pa6WsXLKmn3WirznTv3ButK
Eh0T0KNHnh/YojqaZSyh2kuT8pSvWxCXGPCP7DiijREQzNIrMlZUc7WX1h/bC2flO83FkxWp4XVs
i5vIO+vM3qSiUNtE5ssS68I2i6cb5EElsoexc8RFz7VbkZg53e+F4glnJzeUL0K6hZ4QUiuOdgnt
w0jJs+ql9kBNo7EZe27lAjXsvc2ZUVbdm4oPaZGWd8oHc6WJ2TgrJ3lYvwSjBjst2FizKaY7WGcv
YMG9l15XBvbS4L1PW/cxFe/9eByRTp6ylBAlzZHmsR9ruW/sfO/X6CSecVJJzQ3TzLveaiuQ+mx1
SocwctZ8UpwIpal2Ph23E09Zw2ovy9L91gHuWHUcP+cTZHOIZ6Uep594IoODcNzqpGI1vit8SVlF
OplwYHGm0U0+5w4fWMYfJzJ5Et63A0zNLC1QVlH1zG8DUQoy8AUnDKnYb9Utx13rE1x5jFMjik7D
HIxhmubXqWefU7e+R81v3X4pbMX0wYPlzD3zQtnPTPCD30Q20Q1A8ATAOX4KBkze+M6eBSNl1D51
trUzmzh/5AxR7YaqDfYk59uTg4CxaAfxbb2ko8V/tzLoYYkVoUxAfeslR9qdzHYzpOX4PtAAdRBZ
nB1T8qJx7NI2QdI8jJKuuMmIx7Fd4YAx4GCfQIzoYR7RIEPDUvOJUvUA2e2H5mgnzuI9WyuWgqzj
+Op3fnFXfZoTyx3RaCKprl8fJOMcDCmFhm2rL45AwokhMvZ5UTQ9rbXyvdA2PKXIvzZUmriazVk9
LV+0IK8vOmptFmPdVhxoAqpewrSTw9Zv2uZikiffpLGOh3ywrbPCtAfk0LhNkmNmXXiCvQnt2phs
HT6TnNvGoXjsXFvdsj64xu4IWqmrMZmVDJw1TC2ehzdbNaIMdYTvQHKj5b0V2nnK7tpnRoWIGTz5
Um2DIv6Ulhe8dTR5hwXbETyidfQ2U6h3eOOQX5FuKap7DCZ7EBfDNTkaeh3fx4nIXx0iqDBKhpsw
l2lgKY37Nra9s/CrHxDPjHt8LBcw2OJsLUwTD05+NYqMgYyI9+k0NogV9MSOU6gyWnXM6EUM0/AC
0JhjSP6LOZa6aU4sHzkBl8z3gmg3RhryQlnXhH0ycfMGBq+6HCy8WR0jCF15NOd56SmvQf2xeMAV
U0HLBoOLK+m9UgT/SQaVVydvsxN7IINmgxH5rHYYDw+685IodR9XdvkVUFuG+QtDShs/NxZMxr7L
64+qiRngeM5vizG7WwWQgi2HXbwTHEXlZ2Hp1MYNmQpEIqOWG3Y8FQ6tdiU1v6+QpT68HmOtUEl6
qePoXaEJn5jgIfdxfEdzfkhbYkzCKl+gZ3WPlgYOv4QMZrIPLfVW/+o0H7+dxsy4M3TMbUxNz44P
wRWl0nrTfVLx6aQh/+eO+Wa62AVGYqjPQ2kg1fvyVzoXrx5wKRCItC97o2wODLXtA7pea5jRVRq9
DzSwuSV5uUe0csDeIZJN7XRKHVa6DaIHuzfgMwcTVed+7PWYM4F8d6nVuV+/lCTS31d135ychryw
4KlZpHq057GabxUgJhY9xwFJ5/y0kbS2dae9l2Kmgq0Tw0Nqx+MDyKD4EBABZHLTYSJimpzBnj4W
o168ceK7I6pEyVHa5SfmMXQnYLw8MX23UD7A4WWmuPewQCjfhHdPXOtJoWeQaNRevU4dZunYB6Jp
2cGiTfIGs/qCwbl5ch1upkqrd6ZmU4EaFAxFJsTJClH15BtJcCTbaILCq1/NueDmm8sHQTJlb9sB
a6xvvLppKk5xTGPiYNR4GabmxFQMM2KbRvt6oe//U92RBm0Q5hXN26xTzVdZau5lvWjEwYm/Nz2S
C4RK7NjICLV4xuxvPHodcX09BeDbxIVLVxDnUAwQsGnn0bcfp2wBiSlYs1xEuRGajQPJE+5OMVXd
GfQOD3r+YVQ2OJ3J6PcuVO5QsVtB6rYyXJwwhZULEgI+UnViFm3sC18423ZszHt6sostaT916jVk
w2nQhqOE1rhvUVIJ8FR+WA2JfzBS8dwtuDAkbf8SxEm2k9ksaFGuYXvmsr6mEBaeJfSIZd2NjdQ/
9uXQvmAN4SAvlbnVlKRnEJuJPSXzrhnGJnQKzBquL0v6PpIwaBYXTPUlIzpip341g07d/ZByY0b6
q9V36hblWK9yAWxPM+Knada8u7Hu3JdJcb+nBMX+Plf3yTRvmUijUeOBU+1nIPr5Y3Q5gzqRlR3W
txhErm494xFHItjodZWE5mjY9401CeylM9gLp/lhSWU9DMOvYTC6h1nGRBlq3EAdEuyNsyTsOa8m
TkWHMrAPsfNxlzh2Er1n9tgf8kHXz2baPXCjMck39X4XdfhF3TbyjrT/erRfElEnExEOvaDduV8G
2ClArXG9jHeoPoJmRojlmwQ7zwm/bejmpn5XDikp9aF6K82BuvrKtz5cMZ/K2XIfoeMAFqrPNU2d
v+w4XnAu2fg0eOLK7iA4DamO3Rb8+CvjwOAuXezkvtWGTsve2rcD+4kEO05tNL3cSkLIykmbRcBI
MryQVtMdIYgy4zepyRMxR56UxvtsgF0QJ/3ZQFAJPWA4lm0GT/imMzqFE/u0vsXs1e88orkPNONd
x6bCs9ZDfssBBl0sTb/hZq73KKUQ0adCv9V6r9+KAdJYmfFINKxYPo/dR6mZ6RP0NPlcs0WmfPOj
cnX9NXX5VcRa9efV+jWt98Eil9bRUxr2SUJXz1YR3JBR+o95QuJqph5jE9WM1dgGgPlqlgwDDxJh
1I4RYjx9Iow+W0M7PqdCDsjoOQEAF8NyN5TtvUONJ73ywFdm2Tuvto9Zc4IS9IMficFYmtVfnfJf
2zh+TLnVqTGa0Rd19dDNxE8Ys3BsV5E7UyQy+t9LStbMPBzaSVycCx3Pk15h3kGNgxop8U6biRt6
STHeWTphsySVS3KgLs6EbNvQpKs3zA+QY4ZrVvTVzldd9KUc+Nxd4/7oM4c2OuX+GjyUX6OjHrw2
MWCJQteekJAbMOVV/oFx8T1mOHmpZv4TA6fxs7uwcepAix9ZP7Hb58T4CuxGaJSMCgoxJs/rhdJm
4jdz4IXmUIrd7IE3GCC/XtdL2jHgEIn1tSq4CT5LQ4vjHSD+3yZLJKUPDxRtGqdcGzuAYePEPL33
95HLmNnStH3NpA17Ne1+XioAl8xGecSJtUCuS4a6veqZZ8F56wwbYVt56qhnGvqTrTk0LVj+yUH2
3eYtYzwBTfCpZDJ58r/JoAWPCoFrKwu/PDIOkHuWNGtLcZ91MayLs8jDwobSsEZm/z9x4f9CXCAD
6BMP/j/3oJzJTv4nbOHPX/hDWwj0fxkOYWMaRiwPlMGfDpTA/ZdrgwBYWuJo63YdEsr/7kCx/uXo
yAsEqX2IAb5Nhlr+3YFi6/+ySJk4PgZGZtXL3/p/6EAxvOC/kQQUvhHQZWdCU4vpWdZ/ZR2nEvkL
xw5V8Vb+zqcT5T5xCFwB1RYBabIoe/PNKb36mrySLZDU7QG39CbzS8usdK+JiXFtU9/ibO6vjf+Z
iGk4g/CWOBmYDmEbKP6api7FNR9g3v5UwFwvduFtuwn51stT88XSZ4yCfHYbytPSftLvOqrPkITP
AIzoCR+KF1PXLTj2zZV2uXCCh8ThlUScW7EBcFn9w3zwn+3Gp11CedYuL49m3PrXuPUIRWNQcJo8
PkBLADse2eoQtxZTLFStxvDSc5V7clcU7nsSQHdlMgnXiyFyA50HK7axy1wY31FjW4+icn97bgES
Pul/p44qqDVwrmmgxrPty1cxzrjjC9khDpfQT5iaXmybCpFBfQzE7e7Srt31AzQ0Z4goMDTG15zt
TmPZN9Puym8rcC/QdU8xHQmPY1TpgK8UsvHSRkJlO+MXzIfR5Ifon/oh7kl5tI539kVT7AqNVJzR
3A/zvkrtbCuCkfORz/FgctJL23jzzh/o46AAab60OVpQcZ5UDJmXRW50TkHCMkKkm+I7BCY/mb5x
wpnXiZgj/B7GANZY4R7qjONICcbYVp92K1+ZcHR7TPdHyZjmaETOL1HBpZEFwlzUZMV2MCfCwQzd
jtOQu+c6f1CyNcPOpVjbmJ+60hAhAmLmkggzHD87FuSDrGSPyVDfBuPg7z3aBDAa2H9h0rxY0cCh
TqMffdSCK2DEg/uWq4roZTDeilHztjPZInsQ/a419dBmggi6zrlDhC8PlZOOp7T+rfHtbbtYzw/5
WGosut1H5Q0MvOap3PeK/sMqcuD/A8UmnXyWHtmDDJlkO5Jz2c1oeAeaprZ97/2qagf/rm0OjCOj
X4abDuSnpL1FsEwpYpnSnTJSxanWY6vY02M/CKpAYscg39V/EtwcKVlRt5WTEEXOxqoHRa0LRyov
DvBWIZNi2AAT9l5P900s40c3O1k9hN2kxXXEB+woiM84jU+Qwpov0wJJZUBwLs3mEcrRYo4f+mtG
QVc7FjcYdxEwiUTfgheB31vRS+PZ7QVrSnXhjoOg1uqX0m66M7Vq1Q4Hx3tHNTrTDZcyBK90r3r9
Uxtlewz68iOe1LDxfHCeZsvGC7IVNcUOmcPo2mpNtotTAT9tmD4sv/SPhTIG5mna/VByTC8rpA4q
KLJEP5c+FYS9/VwVdsW5FZimj2J6qhgLuo1NFRK2w63NE/JgxBGbPLrM1SSdk0OYA+PzN7QOm3RT
EW/ToYiPQZbTxQDY1wO0gmVvC+ilSIODJHoYJP5TO7BwGdPk0rvHzNFPL44kWQuyqgdi+4nQkZ6G
LMbGXlo0oi/6YC0fC3P+y470nZ+XtPGxpQ7YVKaO/pukHghGjQMb5eu7aBKnMSt/8n37OyqiARCn
EzYg2e59jDKOh3owOzOxyQkaGHmlo0rZ6lsEgCWbAvR5KLc+GZjktWTR3riTwp1SEOcrVAObUGK1
eGprEOkzWbad4475HUZkoWAhVOkZZfDelkN/6Bz3J8jzeQveLGZPIqis6hpnw/SBZg8FYF8V8K3d
7AFjO0mmAoCMzfS0QgDaEdzaQlr2T5l974JL26LFJtu+hqZC/CzD95BwKGHCpsofzdzmBx5UYltm
aQXlrN/YYr5KsxqQ/eZ5D00AyS8nXhYRuYyZxto0y01uC0Cbzw/Tc3sjlNds5ey9MwoJBmZMVQs+
UuETYvzJhIkW3tQaAC0wFRiDqx55+R05W0DthkJ3J1JCx8I5TfiWa2bAG7utg3NFmz3NCE5z6LTf
M7Po1e6yqUe93VnD79wbAOmNuG1kasVvPHMPakTNbzlLo6i20ASna5YlrElV+W272qumRxdjkLTi
ObSRxCYFYFr/LkYsEXqwbY0sCovW8OAvm5ekkHgTyv5J9BWMwNHCI24zV+07YR3GhL5Ff/Sep0iX
B79eGmlwydwTPuzfJkgZYZchJkkTpuEwuQ1wa2M6RtIuQVnAxLbMhg4SSfoEv7zc1/b8EOWt2gew
XrAe8/FxdLCWmTc95EZZ82GH15Vm81WxywB47QWw2qkFydscQltDbAWxgWIKgefdDtCLsTidbBCZ
1G6ftQkfGKZErOqSFhHKddptIDMV9mTjXbL0d5bbiF3vluauqbsLvFqeCf7YHAKtePUnnzRwL151
HYKkz8l57/ULcm4a+x3HUj7hJt41NfN7a0E/b5y+Lu7semLxjdRhcNtb2jXX0o3ti9W27TY2JQR0
bhNKBrP7oVBHN7bu5iZg3KDJnUzSHI2tjPdmeiJTBu9To31iDKhD4ckuwnGgIaOh1Ipdi3bwjWE3
Mo7iiTxD8KSmHUW92kmSX7lGmaanylMgUsK0KXFdv/WCo9GlRyJVdAlXxGpF1qgz5s8dmj3eocDm
g+APcNBN/9Y1tnlqn7W00bBlWs0Gt9QLMbeG0dMsjm4Em3lIFvdM1/PIhSLguMYVG0KFeS+jm7Pp
F675QTTaeC0ZEdIo5QAqqJ29O7T0c9tVeS85gmL7olRbHIHda88+XJazrsgiaCRUNm43F9dOTscJ
PDVQ8wlb0Sg8FiDjjw/VL4qse1a0QXlxYzJSX/sHCnIgcQypPiLouoP8TBDWBrXctf4vUzGoJi8e
54kI16+ur2xJGZJn4ugANLUvZP88QuMP/W4aN6L2QJIEmhs2psvgL8ny7eqkcxvrM8sRTOGHL2Yn
a4MUVpx0pZ8cvZvC9TIX6ECOHXzl5SD3sdP/1GbqaOHXxXWog1/em5zviJjify+duTtFjrYDUEVM
jJPp1kuDka0o4NTMhPiF3ESrkrAVFr7c4zmQY5Tdarmio0mb9oZS32TDgNnmNXG4xe43VkPL7egi
FuJZCBn3QInscwqL5WtbuocolnoYa+1rlIOVwN8tQt8B1GsE8prVtN6s7+LGv5pzr+Fh5oM4pWgl
6yuz1f68Wt+ul5Kxi9WQFu2A9ofrhbj7n1eTCbshjfdUnqeXxIc8WAdPiL7Zhcr3/Iw4tqs6OqUd
Zo7bCj/UvnZgKij2rzQZNYye+HYHz/KPSY4lcHEwr27F9WINii6Mf967ceLtqal6H6cZUPRCi+7R
/qpTtNz2YwpL8W+/eND29EVV7XE1kttrFmN9KW1+vbkOa371PevGO8wOcNiLHZrcJriB9SUpSLor
ZkHt2vLPmvsWEFkqqorN39f1C4ZdP8wuXnu8xR/xYpbl8/nHMbu+XS+rdxZbcx3aerljZA77YB6Y
uHukNqyewIazXNa37ZT/1htqRf/5Ut5AtLaDjn1WVTGZWNydzvprWX9XEj+jY6bRwXypWsSwxGnJ
ts3gJvwZ32hHccRlvcjllfT/Eh3uuGSoJ55nNqbymDNKXYkeZ/VI7sN1T6tt+J/Lai/WC68+5MH8
uiLHmwQ+eQFtcmOl9IMIDfj64ppdL35PrZLuyt+FPg8LNFTMx0R6gCkkbmANw+96Wa2/f79CgEVF
nE17P2rqQyUeut1y8SAvGXvfFQc2jqx93VKYAPaR+Ac/KSnUu6htY+aLJJA3kWyfAm/Ax7T8Yb/c
7BbiylYJ3Jd2PEs88SBUUCtBTq/rhLssEe3yP1pfGZNPUGR936v4LfWH+LD+o6z/Fus/VJ9b5cGt
PDwQCww8IsoeCjc4eKnh4trhX+a/Pr9yABaKUWDc/vMHXsApqw/OZicg664f5JFVgwjQJCQjIRhs
6y+E5/h//r6CkVw2Wl5H4M2kZOt/f8r11Ype/+drLNvVwW+Tc4knixYOeM+69asu/KXisbJPnjIe
DU7Enu2XO8ds2XvTmMe/gf0hY4RM6HL7BVY7TfUrtPmU8tHKwC0KeJVEwG9AR76PjDcWw/QDlCsL
rI87ALY/UZ42sHYtWejbP5cxaElGGulF0mcT2EW3d+cAblN90j1SxWbqPPUJ87wuuAlN3Jlx9NC6
nN005G5hd2Q7DaDUpntGx3uqVf0MTIsnZsdZbDbBw7J5NyCdzkEFyO2WVdVPKlvf9NjoGQ/lnPyG
9L3U37IEylnhNz/gCOIVjNxtZnELGGV21yZVcart8RGAqlOLBYNfXtN4ECSLTIuthfXeSU6ekMdZ
2qU8dB7sEn12ctoeu9MQYcepvf4FvHBziVt1g0Xrn+IieRXGRLUiG1Xdzg2mxdSI497PKSBT5873
gClY5taYxoegpN7IogcSIeLif2voBEtl2Wnq/OHJARFMmVgfStu+Fe3P0Xz056emgOwSQWjeUFl0
TZzxmwMJZlpNu9O6mOGhjQAd25zWaWpGiYCm4UZejOag8S/WPmexc18VD5PPjBH/7KaZEhbQIv6S
HZsV9MpxSxwelXT0t6PXn5ysefLbc7Ac9cyowqBEaRHVJg+5R3l5MgIpsUtg8UN562qs2nPW3/Tx
LfI8tVGxe5vYZKi25ZYwJvx97S5hz7zzmubVL3jWWeAkiBWRQc7T86zqcjdugf9/Sad/ka7/2fNL
mBMhkI91Poiu89wWeeiX+pMoFMiQydpTv/UzNzlT91lQbbJBPtqLA9ul+KstApPOkPStG6kS783X
icJ2KmDppSv/h73zWG5d2bLtr7yoPk7AJNyLqMYj6EQ5yu4tdRDbCR5IePP1NRI6daTa99z7qvrV
YYAgCTqYzLXmHNP+1aAOA/1AkpcZu5u57c+FHHZxtV/EhM85PXDAv7VwAJHkEuEmWzxrk31Vp/mu
tSv6dqAujTpxdxSK+SH19r6QGnnfRzNdIrpmyffFzO5Tf7aCKXOu81n0QKZLsBkT4ZA0fov5MhP9
Hpl4tBnE9KPsjZu4aJ6Wxn3IDP/FxxkWmBxHBJLZF7oFfV7W3hkf9qHU8xuwFuOGMemhcfqvhKXd
8yk3+JlmrC2pdyhjJl4ih8ZllWBzEZtQKelp9iq/UEInh78hGs/IeBk4Zjv9aAyg0y1ybvbJSMyj
GObAFjZ+l4L8yan9uswopu0QnW/bfm2iONyMgEo6qvtBgbEtQORPK3LKhkvET5AuF+2lKbFohkbF
peCiZ9LjVi2eKZJSiDUZ8Ezj39WpOdsmAXUdrIKtQ9GbREwK/q2H7V6DftXgJYkYK2s5cbSl8dh6
JcrAeiQdjEjO1Gw8HDkIrfnVcM5QlmuKYbzs2xZzcRcdZ7smwEB0IIYgiB/IOwr6tHzLa0LbB0d+
9YQpA4kLrDKMX93st9u4Gm4kQyyEgOQz5rmPAVaCU4mGejuKeA6y5H4GRXeJnC1BanuwlL5DFrF/
1EkxR4GgnVLlf9DN6CrW0QRGo56ecQ3Ogd9Yh9Z2730Md0E1mPR3LGMjiAhCOOK8MbKIdlY/1AHH
qGtGxmkCutkmd8yLlytD4A72C0bWTv9m9X4d+DUFicb6NtmNDv9LfylpoeyWRVz2rmkEKaIMgqta
9vKfIieBaQHGvfOiEcw+GRLElCSWd22TVzAp9ItYcHQISDw+UViB1FHzukTgJcl8bkuqsUWGf1jv
hHFiAPvMVYOuTkghcC6v2mhkquaOV1Wv3/spnmDdKq9NfH0BLkTnBs4SAZY2wnQNRXNS2JumG44D
XceLAiYKVQakeqH3lqaI4ZmG2EGrwWlP3SRHGWTsYpqLiODFFae1bTLxb9pR80bZY97Tmt1aIpNH
PQwfas5Bp9Kv36CgB0hcuHwWza+YKgo8oTcvxQ2glVeeDjEmEvldEg/ZNhucHJmBTg5Bf0tWyk8u
MVctJ7J9wTgQYfzXfvB+cUkfAmua4wBbxkkR7NP0Z2ZDth+XfkSrybUxZUyGxCdA4txSvdqnrWAo
yyWNA6kFLUheEPI2Uo4q3Es+4CZSLLZYKOCf9cnW1jjLMKqFbq+PJqdB9B31on13+8beStzfAfRF
zgfJfZMp9nqJZNEpHAXqJeWPdzJy95wzsQ46T8qtBpxiO4hd05MgBkhbiNdmcuFBDf14QMBLOtGv
BqX7piCzyK+KcWMZnR14fLSqw4tlUj8PxhbbUBW/VDpul0WhUO0gHsby1lra+S60yR6JigTj9xTp
uyVRCmfrVvRLshlqly+MHafSjXw/mM59m0p3g1MuPdb2EUnjeKU53vfYt681ZmFbR2B4LMVjmS0J
s4bMpVjKCS3qhzNwX5wBklZsCLO4mG7maBDXFnt1oiID03G+EtZoc/kCABSfsiJvEP7nlwlnCRJM
qoWfpsZpWEVfEnuHDE5cUvAOIjgBwjbu8SaJ3NhbubuHffIjs7LHqkfSCylgoJOABzD20b+YzJl8
EMTFQgXOMYn17QAGacl5Hg6TsegnymTlZtB9OoMAsberHC7BIFkQuIRZIqO+jVqbfWq9cQd04hnO
f6OUj4IT20j3kGBItzOpeFEckng8dtSCk0NKoiHhuFz8o7diCnG4j0I/uKE5bNreUSfD6ahZOV4r
msNxT5PatwH+TiWIou8JSlyztncdQ6IN2hc7CC3rqenIy5DoJTo3++aHhIjRi2iOc06j15i+M27a
GVH+qkOoH8nfuQvTCgU045YmubNyPk/rjj+nWFxQqbzSCk/sChckTyi+2cg+ThD84KXZF4vO9Crp
8l+9cO+rukRk23YYndPv0hTfCUDkutqR1jYJppo9e53ngadLBkUhCfHrEO8Y8J9wGs5KmBgRo3et
d/g7Y4G3vArG2UDittj3Vk2PE9vMzi6sXUd+aYi7cm/mKdnRiyoljcUzCp9q17skOeSdhV2KLm1u
95eg2ZxT7Ihb14jrHSZWDT2X78CyIv+lgx+lZzhZmA2g/hlILJqarL6KHR8ZUIGMy4XkkdjfyoH2
r67/qAkv2ZKWsSlkjD/OMaad1P1vIzaAlNjSmnRrE5oehziRE6pg3hvzlVvfwPIqd4RqPhY5asha
m/sgVuZUkpKQJkplcV3vox/rKDUx9XrOW/J1EAZSRyiUM3a9/3GTwLPDBcWZXivd00Tq7SE2Rgvi
Pl6IWW1B05UFdp2zeexvcZKecB50KNVKFdc87Rnw8A5q1cfNMI5LELpeSlo8b4orPW+Pg8DFqqfK
TvjiUcrYSeV8RZjFJHPuhxMhZJURlJAIAth5XFeqLKIiEEXjqafrcEIIhoU8Tq4WIyoP63rdeUlN
MV+s0Giir3D+9wwEl9k2AJFUzWmqAYI3WH2C9a6LjJigSumoYll9IkyEBEu9LuRRMpyJ6iS9oN3V
bhKgvVtXlUdsdUPl5vNN3unJdjHRxmpqYo+yiYyu0Lo3upyRWpI/2kQ97m3loV1vallOJyTYfC1H
O4bKa5oqv22sbtalj3VAH8/dKGibuQZFeTUDj5SHFx69T1qyuv+xsmxioFq5cdTTkb926XZNhkFX
I1n2tMBA4eqOPnjboMPfVMqRjPa3O6HCM4mpT1NKbcDmdz3dLU0Zex0Nz6Wsl/a0Lgl1d11Sz6hN
rztakNO3bQfLr4vPYPbTk931Azt+n3on3TT4ik4DUkpFjhWOSeKJWhrIXsTgRWKoElGF2Ui6mz3C
EXCb7HZdl0acOdclYxLmRkcOSeun/2VY1rQrbRWIocXGSYSDcZHV39c762roxd1Fxj+GAkyHMsEN
ZKs/l367y4AXGYK0IuBXfCqtmix22a3R8oV1lYe23qyr564LL6bqrm8XG6UqkSwHmac3hoi5m6sP
u37ijEFC4DoWolD1GeFnG6dVLbbeXW8c5a6um/tMciUmCrY/uaS6qff/9CHUXQczVwE2jM+xPjKz
IyQhQ+Z4xM8Teo+ibm79gQSQPpYRc64NZKwvRcRkZXHrHIodUYvpxMQLIxQ9DghD5PJYjRQ3SwG8
vagoaWsD1ewWcqdh2mkweem3bMq/MwYKcmsmJcUEjGVUyS/bLp+qjr0ECXIQV0YdLJkOMAf4mRKn
nSieEpIYzswlNJqHQ0ImkUGhYm/BO+yY0XSgLA/ZwOYaQHlvOq5RnEVLKCAuNtElRd+GNRdNYjxV
xvBLI9Bjg8aK9MYUabBKHqJTyp47YC7pHGUm1R/Q9qUbqJt/8uD/VzTy/xON4Lb+V5qR/9ckS1X+
V9nI+pL/zOjQ/T90oRsC8ayg3KE0IH8qRwziOzxDOHglDECxumP+pRyx3D90XWlDFMjAQCiCbuVP
5Yhl/GGZnkeyh+UZtm94/yPhiGOpEI7PHHKfQ8aCBOCh0mLoainA/ieAflGjZ2NWPV6hTyD4UJXG
1ptJZRkaKpXQXDhgECwPgb9WINda5FpgW5fUDWrgL8ysov3YETwK4DQe8IpyRl6XmAEWbRGfOmX4
ByxVvi+td0d1d12HvJa61rpSw6hx8M34Ant8uo+q+ZGpJH51X1WaQUFGzVc8Oldm3IX7VJWXP26M
toUNtN4vFp/FQRRfhLm4nMEBpFChB93hdrBXnUjj1q6ZaELuNbfrFWq9MetuIrh8auRJfCyauf8j
ycj1jGhAQ6xRDw/DwjV8XcTxi/ozz9J5mw7gbx0zrZE+qF/Mm/P6mCEOS1ELoM5T694fHuvisgWG
pO/HggK1PVPB7xSR6ONunuNr3pRanJ5q8NIVF6hywfICZoDFaFyYka2L680KJPKmWuikC/VUkCvY
B2hRyve453XJcNTXj9AtQSBVPz/eYFUEBF3RG5TaY3W9dodU6jsiOIkLpO1rkJKkVq9P+HjW2JjP
9gj0Y6EhuZ/r+h55UHOyFKJnXVphPetS0lsN0Nf/+rAO4wXvKRXhvTYZj5zJ2xPMZn6k9YnrfSIn
+CE/PfSx9U/bLC31084dA5t8BpT/27vL94fVu68fad3G+zutix+fc31hIQ9yZl/LmHiRDaJUzWoJ
M4Z5skDeEh+gFteV6029QNAWiNM/Vq1LhXrZumQzEj2WVfr+jI/1Hy+wWzp5lTwUKq1xKj1++TZS
cY3vy+vqjxtX7Svvj68r//b+p02ti8zj0n1mW48fL1mX3rfz+yY+ve8/LKb+TwvwKCKXvz7s71vK
HVpyAMnd4NOr//6d/nvv/PGhP33vT9v+eHxdWm8+PfxpcX0ocdKK+aq1d8H8BGse+8fuvS7903Xv
x8XvDye5VR5/W7mGu6+HDvYJELW/vYMkpUzfaQvydcQOALBMTmkfr/l49m+bXR9wljsgYfYFnsI/
G3/r0keva73727pKhLQF15bKPyyuT10f+njl2ppZN7mue++hrdSV9T79TTa3Lr531v71u39sd30b
NOuPGsLA/brehCc/fF0XB2i0+i5tF+Ogjy5ua+YWjpplzCDhiUxVndl15Xrj5Wom+P7Q+qx1bZeM
CHTchTD6tk7Hrei0dLhcH1r01FlQZLNV3Y6K6vbTZkxHKdelQfBxBhti874tDXVLetngv2DyUtnb
OTeufa1JSC2cvieNeAkXianIUMIKnH1T038HJspMupum3ZD/nGnnkVkS74DSFiQalqR7oFiSOdg4
6gsJCp5NX5wsN/phLcOwL7kEUTAwiiBsKAB9+pTvX2MWaALnhNSdfsXoqPP4O0tnvcj+s3VrH3d9
xfvL1JVhWC/B6yv+5i7QfVoLv236v7EZOKT9AcP2O+bHXy+26zu9L65vv27GW6/76xv8009S6FDT
qDkePn+alhBbac73cr2SrcAzv5iwqykIWqe+yse635/z8fDHcz7WydphOP1x/+82a6598fXVH5v4
n73NutmPd/nYzLoO+dtLkdGlJzqTObq6dJnqurourevWu1zBz0aqz/uP9UPcjlwL1cveF9eH0vW6
ur7mty2ud4v1Crk+/P7M9UWLett16f3xj/vv20TkTgXEzreLAQPerTQA+9K+NPRXALLFZbwUV9Wo
D4wu5gg7yDgdWjKPNhYjUjwsLTXbTN8uodUHuXAIm4jld6rIaFxnH6lBp0zasTtBpMn8Q1Mohrdf
HXGHHnxswUGWea+WAAUnk1PWvqJ0uzAyWUARq00UHgh0KZbNJbAszPdYaNv6B/JmAZ8PGFhi3SD5
W85RHR5aOXknGiTGJk/qRwhucHKr9mueaD+gbyWEF/X0NXBO0oDwgtRcgsj+0vqlfwCw6e9sysZ2
Fh9ED4c+10kSyynQOR254nX8I4Ntx5DYOVotBTo7HLEGZPtCTu1uoAsMaFEcZVaTv5a8ZSWEdWYc
NKkdRJqejiBuxB/SZtm3GQPVBlpceQmWoNp6MAVyk9ktXZObIpFXuuqjMnZHk+c+DGOVwrnd0x/B
f1jV/o7ESJys3ZyhXk3uHQMUjxPl2ebbUNItjHsqiLOmq1zbJL1KxuVrlSdQLkkfMcYXvX3oI3mu
8bNF9bEq9GInXXWes2PaJRbd5BniepboSBk9otOBveGEXMCi3AknP9aOsomYjfIbV2XQe9VrNRK3
S18JZQ7ov80cW3em9TMffItafjw85UxvPZpD90XnXJVJ/UJY0rTtPbpv811URKeUbnEqpzdZGOVJ
q8Fb2hKWkT1KshM6Mndz7FibsIxJk555NJub63LOTmPHSbWmq7KnFx0UPRBWr1Bip9r/kRo4rc3W
9K5mq9iCv0Jp5VfJReyaL0N8h2QCrXmSgPMnx2ErZYdWWj+IyHZ3VuDkJWN/O0GnmPC1nGW8QPj8
UsZmejv0crnrv3oP+tQPBzehjmC32i+NUIC6JLYu1p8RZ1SHBuYOCBPYHYt1trCfV+U+sin3T74k
Ktqe6JRiEBpkTKm9pGLXefTZS2HBJcjbC1qq8SZJE0LF0Lht6Q0S1ECkdhhGuxFCHLWp7iXK+jeJ
l2qLl542JtUlHTQSUAz71sbXVwVDBuhaWp1z6aHTnf08CSb5ExFauB/9fJ8XhMTUlY56tzdOfivf
ylqc7T40iFVld9jFTdTucOTJg5+dyakZArvBbu+0MEGQ2BU0QqW/JZMpIdyDS7STM7MRDtkTXkSA
w7AY93KhVC0M3HiCLHSa0S/dMt05nQqRgS+56c3+tL5iRk+DQGO+Lqv2XIaRfPHs/Iiy5rJz3X3B
8dFmRbMNSbEBh3LXM9rfSAw3aKXjkd4+4km9L85kdNGemY1LM03DgO8T7URk/KAdqFryIqdLNssz
9e0LlKbzkX64vsXqQIBQ3t9JjqqgJ7CMqz2xZLaRFOcZ4BEtHNDxxew9LePANbxR8SQ9akjXigwi
A8UjEC8SYNLuAd21d1wIY19Ad23mBnWwUdlMyBhC11nUXusewLrYJuA1P08j078BPtcOkPwTYvBy
3yzzcRiz6gJBD5bclkjYqAEVAD2b/ts3dLR01cYy2rQc+EGlNdXeSjcFBIadrYWH3o6mvZmVdF16
+URFG3pQZ9EkrAmyAdtvMRhxrLbkfCppBHkVZ7eGDSRDY++iiO6JqPcknmfsjRc2mQs92QuzCmGw
VRwDRvovlT4H1oivXKrIBku01/XooxodUB/oKthhUREPOlkPOFmQSqfjUfLnbswh/rWQC1GSD5GQ
E+Gk00NY1udWBUh4nX9JI9TdSxUu0WnETExV91gBCtsSzATjX4VRkDL+MIDl34IluSBqi/aAiq4Y
wTMhwtIOZGoCblUBF52KupAq9MIh/aJTMRgVeRgRXc6afIwQ4BCOfcS1KjqjIEOjIktjO5fmPbjk
Z44+UjeaXm5GFb2BHHPT+SECLEI5ZhXPEZHTgaf4MKngDn2m/Q6c8QmWynDorW9GRcjH2BH3Yajg
DwpPD5OKAnHR9ygG0sWAmJhaonOVRcYjWeoMUUgS0e1XXwWLSBJG/A4/bqFCR/ASPuBeWTaRCiTR
YA0C588PeG7tB9KEBxVe0t86sBYvRw4wjjTrUKdI3D0a9LUCf7ckoJgqCgXUB9gd525QISkJKtLd
qIJTyjVCxT57JKoA7Wq2tQpZGbPe20TIGbLuS8MoipwtzEec7jryWZDeEQ1DYgs6EH9fqRAXW8W5
kFDXHLqGiBdG0hcNmS+9SfgLQPTdrOJgiKfYcrYD+aWiYqBh4OEnPaaPXF1lW4+BIFnGgu680Lno
Bwir8FIOhCo9L85cBWLyn2cTd5LIa8S5cLi7OfzW9PblYJZYDaHtBWXmgKzLta07zUnAkYIukpnA
BiXtQzkB3c7CpNnl7iXR4yRz1zhVu8k34OrW2Q6JFWVjx3ypvd5AR4DzwfVY1UjdO86EKzCFr16o
qBUXy8CIqHeSvWY7T9Mw7x2jeCqXSWw6rzzmEf+w24Lijf0F7CMep8xuH0sVDNRbCzxvK77JvIr0
7dlGZAl2I0DGAV8SopdVAny51ztzugHVtCdYBTY1x4YLr2LPiaRDj/mN/jgiUOLcEyc8Wy5BRszo
iDTK9FONA4feiHkacbwck15khzZNnsMizU/4uW/cXnwXw7SPjSU66So+yXZ94nYIVFpIVoL9BBoF
JVTlzFeh+qUlKUyVimOaJWe+sQsMSVATuVjexvKSn9JIiCEXDBRaFezUqYinpiLsydN8qIPkP6Ev
eQR9ues5H58cEqJiFRVVqtCo0CY+SozlTR/rNEhVtNRMxlTLyKGm/I1ooDv7Vk2/ipZ33pny1nbM
ZxNbTBVifepNzmcZI1YVZkW9vsCM3JNxxZP426y7yTbgwxQRZPrhu0QIL/TU25cqKMslMQvBLgp9
M74XUz6wjyJwT+Of2fTskLU1k7mVq/Ct2tVobkfGRVuOU4C0AjWVKPpd4agQsjdiQIuNrvK8TFc8
AbtBIUQeZTgQmRd7mgpooI9blinsoBKdekKP+4IO9QHk7ZWUS7lzdNFilAhyF86oq1kXxJX16KOv
XN6RbBnUYmAp262oLf2iJqJsUVllnON2SBXCa6dM7+Ew/uiJNUNgR4YTQWfdmnimss9IbbusY9LQ
QmLRanksVUqab+nbqL3I7JHML38pGc/XUDbRY5gZEYeVtA5MHwJTvI4VGWytSmOrVS6bM00wvIcf
JYFtkQPhqc4gukbeIzM2ybTuUBHxNqusN36WeyQ15EGX8jqy9HtMvf3W0ssHu+9/RioxTpc6ApD4
K3hPiQEjNq80MJ56gg4qLqbdUiMTr+I0viRI4iajDL1m0xFSB2IUraXKrUtVgJ1Ksssdj5+bbLt+
TbljoCBV7h14QBLwasC2Nn3uth6rbaS/Dt38qtnDPrIwYBjE6BUqTy9fk/Xs6Ai8a97qZoNwIVxc
kuNTMClE8tHwO+cRF+MYwXefuem1JL7PTn42nnnTjKbzxSLeL09OEmzNjgAnisrk/4G8RhoPUpB0
y3jn2Qv7KAIDzSU30MMZxRBNQwgSQlmvjH5bj1B5YVYOKndwmu4MlUNITu8NsTJACWjwQsUlrTDV
8CkNaUh7nyTDckzJNNSzy6Tro4PbLDtAHtdhA0evjPIvcb/gJmrAqfTMf0zqFU9ddSlMkQUcXowO
jJ640JFyBzyBLXSUb/2cPOpR5WzLcHyDjXbl+nQkjXl4c6InyvHkSLXz2whS+9mO4UZmKtUR7qVF
MhD6v1RlPjrb1CABMhLhJSE+V7IbFlwxOgJ87brwx+/+3GbXVI4QDFiIiCbAcVlSk6EQXURUhSE7
lN/sqp03Ywezf9AvnDhcDq7f/5KenLd5CB4w+TGYWYN/wKFo4yeABJBeYQ382RQhLCSyIb0ZvENt
JlvD4aIgXf+HoxXbikax1vjXttseBP1Ezwef0IbRnddkz8DOjqPhPYl28DcDk+SN5c6PTVjzr/ZP
BpGFWyMc5MbVs5tBb684SxNNCnDYa8AHmySnCPNbXCHpqZBSVgOMdK/cyCyBFqflKCc7Iz7SoDQP
jc9fBsmj6QiN0FM7PMulzs91eCk03yV5WK0apwFwaZ5dv68zcIag3hnh0v31qsgM423RwB+Qat36
wLBY37oF11KNud2KQWzUD20uxvNojIfObYgdA9CxGZds2ABwS/kg0ZMmh0iDTb2ciDN2d8PQTSgI
LrF7bBJKBDcDSeZ3nbqZ8/AORp9HHtMl0kn7vN5QjiRTYF4YiRLz8L6udKBiLH3MIf/Xun4BXWOi
2j7UHgoTzw5vC3XTszNKtz5zUMAp7LpmPxWmeQa0ZcLdsuTRm90ZKAN3sf1b57Rxk9uxR3//19PW
9a0jUDd11mld72m1iVJ0WrZYVpAE/vVc0j9x4EUw7NanfHoAwiWk3fc3XlfbJrySBEgBjj3eeF0X
xuOG0ZgFM7YBv/fXp0oyvbxEDffw/spCJjfoIBFqxOkdtUKgweCfDCO5G+vpbcKZeTEa1rU+p/nV
NNnivN6Q1tMHIBfs/ce6fB5KvGeQVzJdQ5oDt9e6srT+lNmZfU7UzfrkPnFo5xD6MsddG5SlF/On
QsPZLNhTiSpR9xt8T3sI30Q9rvdjaZuMjKZz2nq3i885ZFjqkWOnF2ffz7RbvMsEtIizxfTm/Yap
1Uufxguk0Jwt5rgMtlNpcXH463koYP1jvpDVu27I1SvnEpEc6uKiv5G4MN73qEUmZEcQo+PnRQtY
rIAUoXnRnZlWDzKMpsv1aeuNU1f06z2yFNe763MND+SkXY/6bn3Vus6c4VtqVXad9xM4Ej3yz3lp
+WfsUVgjrP41Chv/vK433WK4dWDnhqmn8z3U08J+vpCuGV+vz2AWeNYTgA7Jwv5XzUl31CLfOdey
cknnQSplxLjymGORxaAeMLq0vdCljYxc3V0fiHCc3NQ4yK006zQG/nG3bwvLQlZAYG822Fcfz0Xm
jVk7a91DbiLH9+aUEFEtjO8kHLPtJOZsZ6FHjQK3q8O95VN9a+s6uevVjUBXdkFNSWnSJ/1/0RO/
0J+DdZ7lr3//t28/i6TcAiRrkh/dZ5KEqYt/jZ64/tbM+bfy59+86E8hgWujI3Bd3WFQp+sWcoG/
hASu/wfUB9vybVsnkd6kxf8ngcLy/3BNyzBcD8yYQwo2Edn/qSNw//CAXRtYel3h6q5u/Y+EBAgS
PssIeH+lVqAg6es+Flwlc/gsIyj1Pm2KGOqSRMSLC3wZN71QvGEa1bNGRuhkIhDOEU0ypsJ0P42Y
bDMgkl4NIHB2fvpxcSXKjtqwm+4+KTLO72KG/1NSpamSsmv//d+M34LA1YdzLdfTbZOv6QlHZbF/
0jgQghd3GlPBI6HvmMUEI6eBuA67G29nSLYYL5rnWbiAHYeDUbgxTR2rfd/1f0z/N/pV/c2HUP/C
778Qc2elALEdYZim/tuHsFt9qMHtHGlSJwd9mPVNLVWdXilJ3fBRHe8FFtiwcX59T6tSIjCmxKJ9
0TFlbHLYFcI3IA+1oHo6Eege+mSp56959yoYQeHl5TMTNpAH//rXQ0v+jx/dcHTT9yzhmfyYPkKV
z79f388ePA+3O9oWtUS//zK4udyZlnXMw6gI0gmMglckl26cMjvQUVlzzqaM/5LofMtOyxmHjOSV
qt+aIYOunCobXJhAwExxBNjpYeQunsAAPgLgR07iQyYiGY8fyTqmRXfplrwNsLs7Ch7UhQb071Od
HSK9x2RErSAway85UtlB53U03EZsiqk3d7oFpX6uUmsj82zZe/LeFChvQ2Fke2cRuGHTccf8HIRh
BM9YX5BwCYYl2TV2yF2oF+PWD4mpMZin4zWlm0dG5TayywvRy4co0s7aFEmuljwnZ1a3MXFx5xmu
e2JrjlnDl8/R2eP1kq8uYMpusmvKOQWGGKSojEypluN3dvq43lr0IRms82zsW8rPL5VBATgmqmUt
gqUqSTFsBa4RI4supcLY43Lbxq1DYm3+NQL+coyh8gY5GcabwYzeYLWnF2MxUI33KNObIZetUXyt
PHxftdrBQxPzV56QHKr5FuoeoKFjUvHbZZeuI3/kusi2Vupl9AVwqMX2LS+fN7EAHFObNdrPYg6m
hboWgU/LPkmfRR/V28RFvunPHFWVxfCWUPV2oXPgMPGC2AHXOXUOpa8kzj6TrpZgP0aY3q0QoBtq
/M3dyOTOH8kglwbSlg55ayvNX44Lw7AjmWojcMSCAWYGqL6ENuhvGoXl1uNNOBwiz36shUamujt+
aZ30FU7GDaOULQTN14amkVVbbhAW/mNvYZGpCSCCndFiiiaPNNKPMxuhABtdjgOggZaZ7WSlXyY7
e10fAZxb0EAZ94y1Huaa/9xHAI83G+5Btpi7zOs3QzxQd3A0phVj+yRAS27nVDxrpGTUToiGvxyQ
A5W0cDIK+DW/nSs5rIGevxFrcTWl+ZMpvI2j4U6mL0O3ninGpmoS4Mn+bjEh+7vdrSoxIIDl5NEk
NLewcN+EZO8G5ehtRiJWt52IKH1An7EguW7GyuC0TITc+g2ixGVGWM4PghkCxD321LSB3K8PyZmR
RralTfY2OsNRNOOVlY6P41JQ+DXqzRjx11WZA3gM/53ktNRobXYPAi2mPzNpsXtRjmOP/6LZlxal
Fc+S5xYj6c51va1vh9dQtfmFPaz5Iqt39J3YMQY32vnYxTZuRBldhcdscfK/pMNMQKNuKmbLcEv5
1tu0E8+PdkjG6oPpAoUIa/I8fW2+Jcn2ObUNGwiY9d00AKTV84zHsKiemsYJOHP8ijA/oKimUpKO
43M52y1MF5tsOCaJls7wOlWkASIakYr6gC8AEDx1Bd6HJOeFKLyOjdblABR8/lIPOeZ6Gq90G4lB
YSJwh+kXdCNxu/AFqY6zK/E3u3GEbFSd/Go0cYEWmreR9ix070dvK1+L8K6aegjiBqNnl++puzz3
Bmc2L0WQvv43ErE9ILT8dcZKtdW8Q2Wlh7o15Ub2HCRjQo2IOh4GLwfYvCGNaxSJ35uCS0SWz+bO
49jpZ9lwquZwph3lUo2jmozLJOPQXv+RvuPEPJJRvkzaLwiW983E4TWXnNrJ/VCJH7gjwVdKerUR
365ktlaaA+CJnK0jwD0UmHBiwolJhUnfKrnupg77ccePIqsCnwRukopmSPyTMSg1y+zVsGq5W9+I
UQpHNHE/vWXuanb2AySA59arb62Uy8u6m3BtMHfRGN0vZou1ZeHQGEh6M/xv6RhT64y+rrvIMnI2
y/Xora28oKC3Rkc1AhExkGOY3Mcjn9CVJVVziCejkb2ZOhcgqWDj8AqnjWHiAx2M/BaBL80wjC4t
eVabSf2BllPwebeEjd2GpI0HAm86Ntetr64VWjHDCTJ/ULNCAZzE5LWx71OF50QgclrDFT+opzOq
XroeO4j40uYGfr0pvFh3TJBQ7GlR9sZYXYfoX+5mC1RgtbTfuySUG9+kyD70D+teZPmcVvBmf7Pi
7LZpACyFXCVwyvmbWu3gbWbngaD/PpvGAAQM26wDWdzrF51TCft2k3Imw9PzirARElSU7ZvBeSn5
63yTk0qhTtFVw7S3cAzVrDiVNc2R9TFZkGgV1T/KGEP22vUwkjY8jTWdVE7FCw1D3ec31Tq1oaHG
jpQ8A7DQuRhLCknZbWGVr5SHZyJg5006hI+4fRSillI5JUTKu8S6bHSbq6FUFw5/qPddvtDNiLju
pHW6NeCuG/BOwaGkP0XIcwZZg/7Xmd5ZEDB6ODi1zd0O7yCdhlcHXEdDoyHQJ3grie9u1ys2ktgM
73T8K8V90tr8i6RFpADtrb0I7aeBbw9+q3hdxwHaxH4/6Vwm+U/WssEuK/FQVT0+jpFBzPSlg8MF
sNrigG+zt0z2L1K458LWlNf3ioJOkBqcXZY0eyunR7Oq8ObU4as2sXPNrlRD56uhmqodl1oug86h
iCZa3pITmbkUFyVdtJhRCxrT8NHSo28DXqP1i2gSQilF51zjKgTp0drUjfcDR6qyWv15WPCbJqZJ
jQ8Pl8QX+ucQxID6OtTFtvQ5j8mW3aKjEDxLx9/BkJdWeHBMGsxQeTBg1g/wYp59B0OlgIAgbpgq
Ek6OYF9QbA1cUjuDwa+Pwom3bdt526ZhR+pDOIqgaUIbb7tFFrT2k0nJwNHJoUJLNDvkNKSk8DkG
xfQlylV7XZ1WjZhLbCb5dWgNvPoRZzuK2UNgQmImJ5HaFOczfouWCuZWFqCJKlIdA3Tx+OkYX1k2
HyGdTjEe7GA9ZE2afVEK56jLOJa1iI0Jd/4ZeUq7LziRMrdGdeV5hEbb2i9fZPSIiXbPFNGCxGLO
hwArIzA0BhbLSJC+PeZvrsel1fbZf6qEGqHmvzHf2NvyPwg7s+22lS3LfhHGQN+8su8kURIlW3zB
sGQLCPR9APj6nAHfrJN1c9Sth+Mj0xQJEkDEbtaei0nEhi14KsyfXXPwppmSvxc9t3GLQ6veTPtZ
xfGj3e7yLrtVGu4P1sSHLMroEFNGaAGorTTHc0FOlDsFEA5yvk+EEZwzODQKjv5UuqB9zZwLpmjz
r7bvX8waw+pacJtbQNWrxPkBjhhLsPnR7D9atbAniXEWfsm849hP+16+w8an1zx8hwohNdu05K2x
P3MLZmsGYp7wdCioA8Xfvnr/HI0AzJWVq0u5hR987ZvsniTFtdI+M6pSQLSCpzJZ9tHy2mHKcvCo
Y9pueqf/5m8KhD8brcGFLYm1dYJJ+jbv7fMk6BbayKEjg2u1ZaIfBxZCxLS8L5dfMNAjarVNXkIc
nutf+RxtuSkfANVwGal4rhzz6xIGCfMDl8dwvSzGieHflhhkWcSTls0VzdRzaGFKTNuHuCdt7qAT
tupU9n37Rg+PHc7gFoFxe6soOo1Fe08qshoo/N74OMZvFrYr0UyYEUTszrmOiC9s068l9mWGytyG
Gns47MB8IAav7Lo8sB7QrxDZNw0M7m4C7qxNPwLSG4SyhJCuHoJ0F9/CSO8xIDcS4/y5Du01vep1
SaF7aq7oI3clNXaGwMi0k4TuxJgyhKhC1Fkt/3OaHqCnYM4DwYJmfbPC0eEjHFhgmwZP9Na5I4mA
Nj25r1mQPhcJ3/UgsrvX2tQkm7WFK5ONhECX/q0XwY2yHGskcpBucu7L7qj8HEjgesUDPtWE4CQU
gIET52rb2V2oad3Sm38ToEAo4GrO8vBmRnxk9dlHGV+CaLgOKm4Icpv4s+WmKpNvokTSEPY9x4ay
TofzDkuQ56TlhcoHQUB9aRj/ZWZMX0WMCprFn16wSMwUBovMvDKApKV/lmvfc6VgqFTQO1PPyMTG
JlZeDz1RTNG3r3ndPHiF2l8AMsaF+KniBUrVt8wn6R4E8TDWmxtsj9iy5fwgNBzFnHH4LLt7WrNh
Lqd5jp9TOqucyWjeAa++oqo/aHZ2kTFrD7iYu9lyrA28R2FV3r4VAZrF9ksZVkzCYLFOvlWKtKGm
woL2KmdWu+U6VvtwbdsHfeKwcuANeZpfB+kDBH+GLSEIDgmRGNP9Q6h5t12337WDtcud7LuzMNMZ
YO1PjcpzJWPrIhpgxKkZRW18wUnUPsruUum5eKiq9KxVnAi79He1O2sHTas/LOG8dbr/Kw6CRy8r
r5nL/VUaLfQ6N/tdON6wT7hyd08UqyUxyU3M0M3SWA57G89jbntdZSmiNFHu04kEGeV023EOBL3O
gk5LuHapC2+WoFLVAIyWdL10xn5tG9HfpLOMdi4oAMI8AkKjEu+pE/70QMj1FkhzXyO0wJfkzWWD
xAlUU/bEbJJziEVkXop9zfh4WZvTHme+C9iBfqOH2D3VhhYc4siC3RF8wxWbVkCFNwk18F3waWKT
tA8H7poerRNIeoRPfXFhs75EPpFYO2MpGWGEQ4Wbmx0fW4YgR2q6xvRLbzhJ6jr3vOGIbMZb6W4V
rPy8e11QRo4agASPxzDHmGFmWUKLW+lFDs+Mwi9Ow2A8/jqaphaenvJaZHGpb4fcN3bgth5dxcT6
549KQZF0DJaJ/tWQZRWV4D6VEBx/T9wuPQfoWxHv7Hp4WyhKy0GEJsHKYQEqLQ/2aCS5Uw2xNUfG
WfAWeqqHyN3hGTScBgIxOBVdh6OA129SsBXEbv9HXqwDrBeZH/8V+C6P/33KX0GvqQBTy6PaoiDW
TUEGHNarFLHI/3iZ5Sn/PPmf11/EwAviZ3nsH23wP4/9VQMv/7w8+M9z/p+P/durihyX2IFKzb8+
Xr58yMFRBuP/vM9yeK3nhcgKUiQ+SjC9/BHq2V9dspFrTXteXjztAjv/n19K8LsMxHi0yno64Xuh
bFy1tF3reCZtjQamyLpRs+zWgKwGBRXjTMvfI8997iu/hhLOJEoQtuZe4jdddwUDwvG9BzS947uU
2B1EMCha0ASMCrmn3rOhYbt+5zKS6zuMs/Lg8kddZzGuXfR+nMjSTlTBIrK4dN4yAcYIIdbwp+Un
llPvJCp9zdCycXCM9trh9LCDf8YITFOZp5iCzImB22dzCoYd/iXmtm3qLwS9eFCRcByxzVu3Y0/2
5eVbFC60OLK8XEHv2HPf8gF1UpFcY3I7xHGmDIZDiIktCOA0XQu7Av0R2G+Z5ga/+2mbTEx7NlO9
iZhNXUfhsDbMivl0kA1bnMEVGvW9OAbOrK+xj03B6wy4djD0boYa8EJrZePICBqUYkqhQcdoGSvt
fdjGqSCAaMk6B+eWpMNzNdBzNdriUfMzOl9N8Bjq5RYb9AhvCpl1Go6NNBnB1eab1pjDg+VrOxia
D2p8TrQCwIHnfrVheq0sdAyGbyCRHGZSmoxyZ4pdXu/MaHXC6GnUmf7v4dFr6E/whz7Mvfna+2l6
lhjwsdH5xc6y/D/mZH/5CITXWg0Ud5D576AFct/W3Ved7we4Y9uxRgmgOdW+FN2VIebHFhU6a+B4
ieKJdMVl4a0dCe/c9o+0CR4Kpp0H5k5WdNvgUva/M3rzL23bWlvLDrV1lXvbGudPipD+yc+8Qxka
2XFkzmvdYYbZZFb5NOYexj8GEeAUeQesCgFOMzJxyJNgj5tXgU7ZS6ntwGA0m/hlxIKBoCW1z7qD
+mfKcngvNoYWcYuLF8xnHEdNYoHppxkj/isGq6JPECFIaav1HFgJk+nYv4759Dgwu3PwkqndyBq7
pD5J1jaiKcePPup6CLY03s84foAVGqzpOACwaCuwvlRvsb4c7obdhFRgho0MXk1BGVoSH5tywJ4i
legMLH/bVT4IZhjtlYU8NHdJMquw+80RkK8YYYCxdXV20mhTKN5JLfAxoaThA83Y2zrQjECHGBs3
HYeBhZhIj3MkulsSmOVjOnuXoUMYwcBdkZa/qMfhF4erHRJc5xjU3sYaOjgkbfVFaogfqnm32Rr3
YLFvhWpRIvqrSGOoISYNb1WLLeXUeBdHCHd1339cbKhExMhxo9d8hfjE6rCnUNR7srR3TovasneM
OyJZposj+0mX4a5Al851b8ARsOS7y9Q6ZYQ3N/RRJbJYuHF9Ld0Aoq93C0NKIsqLc2WIpxaLt5vW
6p8krpRU3OTca+UPI+5Bu3j9tWpHalnAgjO7GmAcDP4RoMxnJpODIQGSzBO6cUqojx6MqHUq0TV3
jXQ20XgkU/mkNPQZz8nDQOdUy5DiieLRfbTjpN9ha2A9GlKwGVd7vw0vWKmwzmAMWIzac5unv4y+
oiDbRly28Bdd47EYUakyWslm5mKjhgqJrXkYDk3t/cB5JHsy4caq6lzhzuioy/oP8s7toHLe2Zwu
OJldUIKO2zBA1wf8p2Fqwb02VtUc6t7aTWZ866r8IUjGhPl0VXsMjCc5DA+Tog7MLNyWSHF7CGZu
VCxqncQ/+m2EW2NlwuSaxbaHz9wOtmJUtcfYafdhquuXAjPRB1NOx2TUELLn6ZUR24q10+i3pRs3
52d4Gg5sUrKzxB0gmoVXvYMxBG8x23aT+w566m0s1n5I9lK2w1brq3VnyncGHa9EcptgcN2VADYC
h2U/i/ZXOD84eXKrS3vPUncTUq6Hmdof9GqP5h4COPNHB1kprp1D51qnYADWiXWmNWiB0nczjspI
RmTVrxUsnIpWUDgdOlHuaJ7S4SBHzOn1xUL5nw0323fBRHhXCPVYerKJQUx7xib+C27WFt+QxwkE
u99PK8xDMHtAuo/RcmogmsHDUtbEKnb/leBiAZkCf8ouDy597XyimKI3QIWR0jqdEm3TpVu6ZI9z
az5UZXXrXOMOWPiJ3hbTFd0xHPLPgA6hoy5pI0p2F2R4MaBdCPNtiPwiZJfOL11Vslt+GGG2HT3t
KqrmybetB0Sgt0lj2QjKEj+tjT2Yn7FJGGzWzaHQjXcZmc8eMMYI8w0Hf1DKWg5esAZhOaTbx7Gt
z2kCdL7qD/bQndR3noP4E7P50xirq5FFF1PIJ9OlfuDAPdvMpXkq8QYTWf7s6dkFJ9qT17HFJmsM
SaF7GKAqUSugok+QZWXei0XOtRq4L7N5BIQwbqHFvQMuOefUIwrbflenRr2U8CQDGwz1URkzm4fE
/4k6dE3GXq2AhH5AHfsCPHtDVhj0rMmj95ZxOvqx+pi4hySoaByMnDD+dFr3EPjRJswcOl4x9t2Z
d4xm0LFafkI3tjHSDB2mLTHogt1lQ1OnBN6P3VEb7+M0AMqhdMrUCyaN0cYeo1/UU16mlynKyBn1
xN5Q8bRDGw3rEO3jOXjR4NCvWJa6fZbVpKpnzFKxAuGLnzJWNuE9t37+q0C/2pUIl6G2t83RSeq7
luAlasXar5aVDJUy2FA/RzBuQFOgc/9g4eXRPHSjeZHKZ61J4FkbdfoyOtMfamI/CFU2dVV9NeAH
Ey7Dgu1qTf3gOJVGusVzFEzlYYScqgfteZ6RXbgG2qkg9Z8nChyedGIybHnoG9vaQntFU2l4V3sq
IHWTSlIUzS+hB5lHt52zS3nNYC4LQyBNgpJIfFjVmRJhR5vJbeeNI8I7cOA/jBit3Q6ee4Pd4wby
ZJ1rznmc9ENSFawGRae6TNWm88fPNq0/3ZZdvwAbD3+NFis6UQ9kM+AdxsJXeAlAdPMuYyu/40Gh
8wxz3Tq42IZFRRrlRB9S41qTs0FjlfAAAvhWakO0QZ01b/S+a5BlxxilujWEs+TNmsiP6tzc56NN
ehEXoLZGUipk2O8gtzxGNKgcJ9oLFe5nV0PrkmRs9O5IjdYEeG1P8mQkxstEkKQqL+kG/QMFZdJB
pLTl1MtDgnMLjrz2ntXvyzDCdyfSxJ5BuI++sHCSyGEhNmN/L2mgxhilG+KqFP2QOxCsF+zpjDVd
bJnvHY0d27b3Wln+GEyuEZnkP/qAwmlqobIqBEgol3Ibm+uDOVlc87L/mOJ414PLZS6uxt5ViUkL
ob1Fmc13ktVv2jA9uAJAvA5B0PTG1TSjR+1kz5CAs5fglfMJmHhI3cTTEe7JUmzplgHRnIfvIKCu
An9UwiHy41vtBFeZozukJmeln/ZMfE2s53pUpaacXDjNxXMy1nsZ2gfbrD6G/slgGs03PuuZziv/
TegiiNfXPcy0tJE71xledbrvK7+STFQ5K3q8ysMGt4HcgZjNRKwukYnxaz57t/mvfxOKGUt432SU
0RP6Tn6+hnYP8JNQgpdXr6YMLevK2A/xr2bAEv5fv2rGFasRYhH1lIDe1YjzGG9XOsFBvUQPAhCf
6/Xk4VnPyxHJq7+amDxaAivkq3rdqAa5xv/Vk0Peo49BaIdGykrIUY1W8T5jPCDSm6/k5hTmqJ0F
RYrZmAm5yd1U/GxpyXb5Wf0b/1UBmDmuHIu5iOVxglSDYbMmoWChf8pDU+LaaMXL/yvau2QVyHGU
/yy/F60Cfl89pTI87OialbodA94rKYKHZmgPVskw2tm0n1iHIIPSv+/0b3VgWMaltCgp8wqJlSrz
c9aw6/gNIzkH/HXIA0o4BTfOvrKdlXqGer8qrk5xWWzUsTptjb9JHt4tKNTqzaum31bqA9C4Znbw
SC95xM1XvZw6LvW2mvo4TEotn53XqJ19RLalfjv2dQwagZqh41X/3Mhwrb4e9fHUV/jfHxW77g2U
z01E3ayeSSZACgkaa+Vob1m/MdzkauOxlg7Y5OUb9bN6Tkm/X8ellLTFLqlm8NQ2/ft03C33OhMP
IS/HiBo+4owUUMeiQlHHHohlCvv8c9n6B/WUqgNA1ZOh6A07bfalXop5oGVI26XoPjXNpywLtHlc
UTwnKB+z+Uk9Qx1TUf6JH//7oCIeVAcclc5RvRVv8SBhq4HYY0jdWN5OvZwr+wMvY4GdJkV5CeaD
jKGTgZx3C+WP+lPHSWHlF8V1NCks4ot46iy6ekWSrIoeK8JBARYjS3x7BNsWd1UiGQSY4frtY2ZY
2e6n69LAr7rkm+32po1crjmDnnOc36LEDM56rh96OuYmxlGxm+hcS9SiYVCOLOG4fYbhuEeO8I3o
/jCOdLOZNhW7AkCvK5364AB347Ne6uhXQkGPzcZ8Jlv4zIcxp+HuPS0yCLvmQh3yRzZJimWqKWLX
N7tsR9oQuPA0LWM3wm6LYzEfYjOPj1ZUvJZDgUGqj1oHfyJg/JJyQ4ZtzPCs/ssxLNhWSiampGAt
oiGT+f/dsDM88GQzmwiQ/fhbB7G3E96XFmD83TjTjw5nIDo1lKhxL0wPMxGbYyE3sBrvzZqTD5T1
/tqtm3VGwiBjdojqPjnda6rm1mZ4n6Ba6DZZE3uGPZDG6UdvLJzjpDasJjHUikLR2K2IPf1Ivy3l
bh+vKe4SRiu1TcNcsqb6lQw5823nNEwaiKCmsA6TZosDLLp4TY2Vy5ui8JSj3+0ByCQZbksZga2r
WmZ6h4ICsMyX3QjGeCOyR1Ny/MWfknGfDYaJH+gntroGcMqluX+UDUSznAaSydAt4waYgVY/isoo
LtJOE2j/mIxY9m42aLR0PoPJdq+/Vhk1bZpp97AEGz4DOVupJgUWouJQK5PQpTlJ7HwoPGoHRUyh
20TXt+pCCzBVRyc2YxsOKKpMctpbLuOpmKWd9SqzjxXDNU1AMWLCJIm5L5qZCJ8vSwk/O+Ylh7ko
r0qkYiu9kuj/hh08XCqlIbVsQ7WhJQzHbVa+RiFB6nKh+17M2G/hbhsjwCxjDPtdTiYzeQNk3Jam
X5FXTImqvnOvLnk8epAqSyfZOfXFnRzrOGmcVcija/iLqh/iHwpnkg+Y0W1oq4BT9U5Bqb3P4fgl
/NnYigAneyXzqRm2XLmpJrajiT/7YEfFUSe+dop6jZwBEclolY+/SQVVXumhY+RmReam5GBFAcJP
yE0b+edccF1I3X3PRr9ZV5LCaZ85OwDDmHqLp7Asp73ARHPtJc7awXZnhSLsZillhmSNTsSuG3H0
UEqGPUC3W44pwCaWaPxNSMI4HOI+PhyznnMrfjjYs4JoDV7dsZl3hREXezl+EXGWzClN5h5Nw7lr
GYwezZ+6QXMiltmFPNDBQ2VOd70srlZcftHvZvYSUSDD6tWpD+srHjcXw02+/ewhwH4HlQEQu0mj
6qzuhbDn2tby8Q2tS79mSHBD88FlepMkwtC7S8AESESdcIxRb+WFg+kt3/DfdqpqKC4qqbzkeAjy
mH4Wd1daDwbxvpchEekk4VGXEA22XEqUbeIg1pUjN7N4rqTVNRDoMT/TQ1NU7aKladBk9OUIP+4p
AdM6VKoG9TfmzK7O7LwwgbSn2UPjhhu4r8zHrmciJSGBK3CTouXIrM1lcOst28EOYAg9H9mnu9Cj
I1D2xYoZuzS8jjpUlwZ/yXlGF1dYRGXqTSSd6CI0fmRVeW8z5zWN0QEplRdbB9EjzbKZabtccAPn
LpdZ5me7MNf/qP7ZIszBAN0ko8/OjoVuglrxQzQxqMvp8ew43fjiQu5BFUnluWNE/c0a/HOdpHfT
yK8Wpqa08+MPTcYFg8/ByuwTb5dJj/t53MZdr2+ckA0f2+n+0nZkoPr4I46wQVdlIGdAySNih1E8
pZFBhHIzZmpEBZ8QSjDjlbEFxTCO2LIjhJVBJH4jELNoqjLDG1Ei0yKXG6FHE+E28iD7LGdmEqvb
XPN3zApc7HR4mWl9UzrkAsF9hmaROkl4iRNG5M22rHE690vrtWqD+kSTbSPKflwxtR2sysTJjhju
PVm4myeu+VX17aee0EO2ZmKAQu/WYuAUBEye1NHagCSwtBlrGGRxaDaI6gaJqRPxb5QyGTVAKFwt
V0zfkD3Yvb/z6EnlNOeYZH9Px2APmZxV3aOn7XXfRQJtfhFPyfZXUX1r8lmUR4wHzrjDo4tVLb9M
uA+zaYAg4TJvldIzjb1NJ6AExtWAoKZtEI1ExV117PAIRIFD84YpfPGtmoKuX723plT0coo15BvD
xNVLIZgxwMp95rp5KRpmfLDl3S29sx6VCP4OPxvADXJkASoTep91wJC7Y1QR/qHJ/j/rghcy3P8g
xyEENrA9JDGx2HmA0f2bKrgxudHQwHaHsEJDgcOcaorS+fV9zDPYQV9nxKGHvKWMaGMNlMzBetEu
AO+ptoVG113Jo/SOhW9kY1dapVpwNZRNedWUktGLCIvCwMN1l7+Bf1CXe3bnOwFIGsFKiju4+BYZ
DhyfJOvJ3wbakfAf0T5ALiUBfZkjvrf//MGd/y0n//uxsYE0+OzBvyHzkHGVeYVhxIE07ZCxcIwz
MCAP8ajG1ryam4e0+i4nfMVMA4Pg2jcwDANBy2hbwg1BJocqgHClRH83KZkPhoUscWnCSKj3q25V
ADYHn36tTMR8LMD49pZdlALbOkVQMGRsa2acvw5NyI2ABFmxQ1TYFKvrNFVS5NHifPzV2iuBQ1FQ
Cgrr6UqU9SEbVmy1woEfJSXCPtfXa3FI43P1pxbzE5O89v/nS7MCNOL/frXwQU0LRmdAc/ffvjTf
81Nv0Kz2oAkLAVwV3mZ6lJ4KiZZe7ti8wsRE5aBUP4s8gq7LsbQpx6mthYTl4pWByxqkvQ2F9hjV
5m4Rx8yS0As0Mdsnw96kcdk57TBtG1wumliPnymTfvxVs9nW22DSx51JkZS4IZLiMKfNczeMbKqY
g5S7KKYore7A/3zNeP/7mrEcFg2mMHyUjP9rBCHq69QMRNQedL01d5hVa6HPAE7MNpGDL0eYIVBu
s1boJlzzFjTUItLTLE6lyJUIXKnJwyl8cqr5YoGEYvE7zDgZwZ04thUSyyVgGOvpeURpUKpNJbLz
++TzzRRBcCuynDc0KLeggWD90c5hLukR4QmzSIcc4DsEkcl3xrT2SvkzSQ8OXeSjpEpGFB7ZePD0
4pDM06JDSqRdn5iNPbo+s96u2tvs2Aj2jrCPpRJiAfOo1kZGG8iifCRIwfcBngzUZPUQ7VE0vaVI
E2avhcSqdlfaVQwnOpAKlkDZTIINOm4KYPaxRom1+c9nxNQ9dcn935ekZ5kMrVi6H+DGqv/bWIjT
a1aVTbI5JGXOCkmwuu/8ZNyYNpqdQj66s2vBLfDYSoHhu25twlqNv9mT8Q7GcbCL3iZ18VVKZ1XU
xTkO8gcfWiL0ZH5JE8WPxiT5L+hf/V2UWuNou6AVhjrZaob5S5fzb09Ed7RnO9mKmxlk337KwpFr
rxQ+2FAbkx4KqrK0cfV1W3oPid3fZwgs26kOOR/uR610nHZIbUgbYrGNpwyCuPYWdiBi8qqXT4E3
bru5O2t1p+ORYW78pnDOhSGds4PcNcWY59DQJol56cuQj5A7h4ZHCuMYSnMj8vqppVZ3sJgjJfBq
jZAgRkdNjnZ2U0nKjRk4IJY2hjfKu9Lge7VLsZMFTynDFjmb1aFAd6zfasUHswQEkyDNbbLvLIh2
nc/a5NhEgYuSavl3k0DOarRnfYi+C4hvuNSuCrP9vQSUUV5dXY0OJj7lMDHVnaGEW43n3Oawuai8
OKrETy9pjkEZvrFS3lVqquj460nVhpjy/SkD52eoV5vU6ZH0DgoRHDR7ypCXeibiCjRiBPCZ+EqX
H0oYRMS/trWYMM1Jv+EgPNd5fjb12CVJREMvLKLwOfg9FdF71GSHRanaxb/KqP/UTPVaMTkEPBiv
YCTCyfORdFPbDilXyhzTsQOsDOefTFTUxaVxvVuqoeBVqi4VcbZZayoxSLZGVH7xs/joRw4G9X/1
bb3KO4qBm07Pe/LIpj4INKQ+RQQvptShBHR2TNspVe5qBYdrtvm8o/eE9t6ubr2Bnh9bwLWvUmEi
2W2LMHLX9tazH5Y/4Z4wcjDz5npXvzMR/XO5weOmijdOMT7HyYACAF9T+h3mtUrG8ARJ26CvouTa
zgauwA/MMq6OpbHYkPdAtk72Djm5rzWEcjlLvhGQFhme/jLW5Uslyuuk5iY6Wskd6XHQsvnrYYa7
qx3eNIrnuKEY68aqg79pd6dROBkMSgEz4b2h5I+YWgBJH4+xkJceX57mqMG34rKN47NhNOwe9Iwy
yz9XLgr/pLPEGS4L4CJsMKKi+CnzeVv7DLKlksY1nfE3LPuMc488zdEg5oPJuCamPE6TLw+lCczB
x1mVoegh3DGQRsmiT1/KYmA/wbFjb8/x1SG3PGqpm22qUKcB6MsLANxPJ53M13SmlpwOFy1mFmxm
iKXz3vy4ZjlqlLFRR8VJoPfU43zTeLAGq66gINsJe1fELTRB0xq2ZOj+JmWwou9hvXSaQ/u/Z2I9
GFWVtCNTtWncdUrYg0izOHgt+B5lvobRoY2tUMKZwHQyDkGp+ycrrepdqhUn8JQwqkfdWo3a/GBS
Nd/HsOdjqyiOeTeZpzmYH+LCTreMwFy13sDs067mdT6n+9medQRdPyvosGzeNYxgp/0eTR51NGoM
pWlYJyRp1snz2n/9RNvQSMP8pJn682zgpYJ87VDplrmJXevmBuV8Crp3WQuX+hJSFDnVTk4Ez48d
zaC+E/syTvEeQmd8Nr3mjORhPNThrJ2Fl4DvmL+Xv7TqkeUnJupogjY2MttiSrbs4w4CQP9hRrx+
sG0vOIf9nOz9wvoh6iC9jNGIxc8MI8zIYdPQUjlHbfnQk/8cSjk/Rp6XHLIkM5gcAcML3yQHVIQb
dzmIak0Z0TnHg3lFROfsl6NcjsLyIBIVVvsNuw4NfFlgxhPgMCT9ycAsyGDJkJazz/0BX+wpProZ
VK2uTi9ZmARrR/B2einOha53hyqjcG7QPNxaBjreFoXg2c/f6x55nelEx9Rr3HOlghBshdDTje24
Z9js2Y667iAdf+8ZlFRS4k4aLeM7ltq7WUyb0TR/WzKBedObzdmuu+Y8xsZXjTh9l4/YhsbV2MOk
yKMdHJhtOoJ+8OyCZg5VwrM0bW8NFV6otfg1jPz3VAyCITvsHkg5geO4615xoEACn+X07HTTY9Fy
u8SBcTU1UgsqJugHtTY5jK9RAUreF6eZA4BSUVAYCuFqZfGwhztyivqp2+u5S5ZcK16/o1D9fQj6
YqaJAmnAuGI+CEN5DJNjgiGkcp0W1AiNVNk0rGA9i5PPSs3Gk3ib5TUipLwHyVjG2lQmZpmIsQhR
fVI1o0IyJsAi0YxrjdOiAE5bJlHKskOZpRXrpoWPYHnxYRnhAt9MBTgdvqErU5/SAMqoVQuom9wg
r/6dxe6bnc9vS3SRDxju0CfbS5N2XtS1P4cItaNPuw8lN+xhCEvpPHYbXc0zOCWF9sTG6jPcLtLo
bBzFPmaganLKnWzSzymKzos8uzAx/PIIpGnX4VdjMrQmXe0RfdRuOcpFMK1KRHOYX8d4g6jxZMQG
lH/coGiqQJkJaH+1tyVOapQPh4zyPQaRMfFs0KxxmluieYOCN0aWM1436V8NOcMvqPob1n4+RUKV
4mUOqf7mLaAoJQ3WkZ0Tpje3uc7vSg+r1OeuhQKdwSZaiSP0uOouGIIMS4whVdUccsmGXZ9Q2uWV
Kok0p8wubUh02TGEaKX04ap6ndbZKaGuuOp73qdD+pxiP7HS+prUikeWIZk5qvQVmEK0/UNM5u4J
POGRouap3Bu9vM2dGPAmBiIkrPihyWS5UybAamZrEQiPDWMEjU4uOqCz33o1k2UIKb+tKkJT0lLn
zC3yW8zm/ZVw85PRMfmaAFbgnjcPI15+jR7csCimV2leyW6ZDXHlDcruJc/EN6wP7lVaUL12S0cq
Dq7L7EAz3QdFnur0emtO9RUm16GYXAZNsNlWCbSn1MZ96z2hlniSOR7oQ4uKC6bHMVuqaWoeMNCO
gAivekb9Jo9gmCh3gR7cdACpIrNeM1XQrNR0jZZQj9Hr4CzjnqDFwk8T3RSZ/tAy+cL/haRWOXlF
uFK+oYlep7sa7hdV45MVWikNGaaoovDPEEviYnVFzLFFLZIwcpWY1SNBtFwtxZYxJD/BN+aHF3T7
RDQ/GU07RvRXmCtO5QZ3DyaJOOj2mPfIVeyR6An40rB2GRiw+hk4e57fW03btZn2Y3mDyAkR9LA+
WMXYrRJIW2pox2Z9YLWtf6jYc6kfhDaRSO1Eyl75u62b15TWtUIvMh1F0SZJSOtjrbyIRqvWvvRe
ssl6rLXuQXiooEFFpJu2CYDiCES19G/dgK8u0HGyEQnAVNdHIE9dsndu0snidTT+0A300KbH19FJ
Tk/kCBMdAk/Es7pY65P3m+IWen6phsDyUp0h948/BOV2cEVw6dQoqlCjSKFucWg2fbolRcQoCpFx
/OAP0W8tesAXZUW1+k23wm/QQym6yXRfMr6zGT2IgYxgXmXBsYYgJOgeed3aHsonMNcbVh9GXUYw
qlr0aRR8hypKZcPeupN3n2V9P5RT8IGn7zcYIsro3Lega55dP4ffWv1J8bfFzo7sl8ovc736MZ2a
3wOVU0sd40j8W3l9skmCueMQA5RDBdlHDpnkNDcVhAqQnZ1r6yQaB6lx6wShjXmyJjfxYDHcCDNs
78Soda0x+V4qIj5Kh0gLW0ifebyxabovD2vxtMIy5dVP/V/+GDxSg9qqeCkeethN8EbRWvENqGm/
MroXIKu3MxgminrnVCXsyzxMG3GiQa7egzH95UfxnyJ28Vj2Kyap+wJvo7DYjcZuisnkEYmjL2yZ
m5johlqSoNraV2VPgqNm7loNSeMAt00Nrah8XKUk+JUwaayGSmUaY2qUn6YS9/Vlvj6xfol0YmBQ
TXgs+VEVs2tHMdiqsuOWH4LbMji1TGAY6qKqJ+2tMJEmMU69FOCWurWp9h9cnUAKSKZvACqgK40Y
+SXwy1WdGd4a1Cdu1JRC5KEfMUwZ0/hvA2CZz9GZc8SXnJK/hzP6knXYpr8W7U7qx8aFE6wie6yC
bWafn93gsZ+7fV6axQoAYXYUrYEYy/Xp4ojsJKa4YGt5622Xk+GcEzs6GjawOqv1sh18XPIxhP8M
6WqPw+y+dFUR4nFFLVLrsNtpra9JrbIpOajsAMBqDcJz8jXmydyKm6g42OOuipG06sL1tjbu6R1n
cZmI1cXETlQEW8Zpx8xo10ZBop9Lsr3lEOyEFVeG9YcdY8isbm5ttJ/asWB3ZUVKcpLFGp+r/2Lv
PJYcV7o7/yp6AdyBRyJiQouiJ8v7rg2i2hS893j6+WXyqtnfHSkU2mtRiIQhioTJPHnO33Ch6ONa
ggMMfTZ1MN8bswEAA9ZFj+Xqwap0D0kYiESQNY6KIDqGe9vBm110a6ieWnGnCpxqkmsO8PYs77rX
UursZN+bvPxmdRoWGcttO/KiKtZt4FGvdPCz31rfe3969rV2Wnc2BLV4KjAawxSPq/KzhAaB4qV3
XRUAaGePRH4169ahDL7bZUTuQUdGKQz2SqZj7rX5xrRfsxDt0XwcIJbIjI8T2nD+kCC8Jjd99Hy4
BxNdaDOPX2Wqgf/0UumSnqyy7F6qS6aCqKmUFEPFWVbMk2ipD/Roz75df1Mlt3lmrBPd/G3xjetE
Xx6GHMlXoPAkxvxUohSKde0n31TaSqWcw6j/jmvx3QRueyy9566eXu2s2Hip+zwGw01TohUq56+o
M+egxuBsSV2HINRKpPAoyMhys1tDluXLqzKupqPXMGohfs9lSsonLgGcY+jYMt6pkS+pmvu2p3pM
NXMrGYjq7UqteWvX7UkUJtCl9MUO+SllUh/8Hgxd0F1lMrzDZMXcqFculxUZVdSQhaJ++O65RkkG
HIPNbH49exDycFkJAk36z6LnvdS0aIu3KP14jtqBzBwLD6yr7gP7kEOySMPvGjqbqoR5LkkbDYKS
3sqVnKh+0a4DzXlSlV51D4FaUKtPSDo3FPObqjn0HrWJ1num0MTIImOkUqdn6gV0OfDXh2nCG1cW
4zVd+zXYw3sXjA+kwyg4pCF+yfvY5fWoSGCopwGZ/Gqj3guVQ9AosFDy4YTkJ3ez7j3KmBnQZrpW
lQtVwOqcz0B0T4pL5ENtvtIANTpLgkiUCGcSicsrCuNAGoIImToiafVdbZKGGI0iUo2AE77vpKDQ
VwSnhGLoOYnZERWopOq0XIfygax65s4ylu4t9BSYgx60prj3hck7QsdrZHS+LTETks4gHkB7Ewgp
21kKHUA+oXJn9zIes8ppnSNdI/mCaEPI3JeMtAxCT3WVk8h+G4k7xUTCR1G8jBdvQfUfZSfqkq3G
KIYrC9GOEWClZ4dfstYXR+BTlvq2GpKdOpcjq7pLRSU1aepnJv5fhQYlGiOoo+DOIxsIsTiX/Ti9
Pmm7XYZ8ucoBTaBOVL55Cg0Ap9QkZNUF/Jm70qXsdNBXON7HXzWSeVtZwgRqRs1LcFvy5h5683vL
5Hap/ReoDxQuyGWAqDdv0ix6V+9QbRjj1psaCCteucG1ZyM6GCZSo0ZS4typ5PEX4b0i0gpJwJds
Xk/7mZGkgMWEwntFulTIN1MM2QeJI4zNEZiT6gY9BW2cnjcYMX9MiSkvxqsqcSw5ogSV+zRHL/0v
Z0becLIZewLvFr+Aj4Ip9ZVP6gJ9BspLRfZlecVHnGMb5s/QLUND1b9tb1tbYI8Vf1ITRLdmxciZ
t8X1LMUEci8tttW0w5Mtx+n6Sj2sc0xs38nslAxbqJHF67lF3FmyCmU8F0spBCuH/ioZiAo24uCB
jisEKeOaojbwKdia2t7yypULK2hTxAFp44SnVr5YlH2wxrMfzJB6ma7N49aG7DxW9t4Kyy8FGABi
T80U/bLRCrv1R9NoBojy/D5eegKU0P2AC7OXl4ye7l33Z7SIM8ilPJ12m99HHtGxLH7LXi+p+g1o
/4LJUWhdjVP2U+Ygx54YUjG4GT9eQ7R0UHLguRYp1GAdro+M0ytSvz080SVwDqMr4pX6CdEwkfYu
FqTCIxdc+JOqYKhncxLBs9K1SKFZM0aC/sVguEQTIK10BCEd88PHLoU3GSpsST5dhMvjpFE4q1Ev
Yj/aAkxDKhO+athqLmBgOC02bHOmEDXWRvXjnLk1M14mfxjCzn4FP7ZHCFKDSMxjoYIVmFD3yNnB
o42+5BWV/y2yGmZkktHRmvo5J53b5prqWXXlOOl1QQZ5cQrkN2WaX2diaqyLJv/ZZ/GNjJyWlBCN
2HabJTGs4oJnh7LKq26QhgngiOYGVtPm8lb3EHA9Eh2uDCQc08Z5IFxOqs9oJS89SQA0pfAnr+Cx
nIJm2pIW3/B1mehRTD/T4olspt5j6izI5RooLDUuU7xyWuYV0UYKpYLZbpivpfIFaSLKO5LhkDe4
0FPw0JAxWZkDHUn+BXSU5G7gHXrDJ5/CDMyWhFsH+UewZAkckHQBjTH8QOxxJx931SemScy/65Ot
qoe4Oqz/zKOkRAimwkw9EkD5nR+ihALR59eJHUUrIYrgSE0T5WbNXcscuJIsELGzZR51q6QKDEmK
j2ayvKUDWSonhlTvT2R5EDhI817lmDBtkPu8lrGX7VEPrcLldhpTBJHjBhSf9zLXbQWM+0UlE1Qe
Q2txoegH80mJYzTZDNo2bUF7wgcaUrpRRHiZQ1veMcrKByviyVkYbFxThNv2ebEZurGcIM8keuga
X7ONAFKqQT2tHecpogKOT9eynzqegaJgYNf9wdiW6b6XMi+5V6JYaqNB4s6fYvylWOoB6tGt4XPN
e3I1gkmqU8XXEUxdIQaGAjQXd/5o1hhnxV8dMyLS8NUqG+jgkWi8niJ6ZyuoGa7jjqICzqY9dbRi
Lavvukf2cSDcncbqtaNLlpmVvCQfY1T7mpmR5wP6Azz8pSbQ3dI+IW34OoyYDJjcnzTN4p3SWAoo
l2hUbcce9/dxipieA74dmWB4bvorrcoD3qqEgC6mBHjhnhP1oMu+zXH+aaI7DpII+YVx0enrgGyZ
HuAMDZJOXG/sCiDXmLmnONBnIHX2Qy4RH9k43NYNRhuzGd/aAgxWg24pGpxUCaqQ4N3hrSQ5uxkY
WsLZta+yhexbTZZ0rfvBWkEuOlcw83TCa5cgZVX79MfB8ssjsAWbA+ul8FC8P1ddl/w9r2FjOA0q
QI3H+abEWfOGAuxK3Y0CD0UuWLo5ZHraBrz9WMK/T44U+6zuW2P4TJDL7DHMW3nNB+KgIBaA5CJw
HX7JmphS3sHalP7Q4aSarX1pto6nKAElt7omKnlT4ipxWt9o5fAkx80aDDqJ+/6EQhU0cjmFT6gO
eQaveRtmP8r+TXWhqj8rko/YZVJgVWAp7bfMj3dBTH7AHTC1nJrmxqP2umWa/6FFzga/t4eo/jWI
/rOqqauLhOJKZhKyxaDqVhOS1JmVXre2BCfR0Si1MoLx6go1P/KvH3J2V4T+XsRYNgDUsQqXJE+4
qzHmGyIpD9CSrwG/vLUr/6ThMpAb6XclypFr9HC5TE3DIUDonpRliHmn3xGBBRYRmJCGrGS/PEQB
FKZjXKLjKOJ3EIck96YrleasKPVgLSF2/uDFeyUMpZBeOGJYIeOAAg7I4l/qAqIVYfoLyBORUdAH
V3ad/lLCQo7LiOKX2GZH1luf2L+SNnuRAkZy2NTLBJJG2fwUZXsDiPKnKteB9tvNbfW2COIgVHcq
tF2kbgNgNIkZGjrQli2V3Ui+fFhCPEPRPKgCsOFRsSNBc2X7/j1agHcBcD8sofgKTgjmvQue5PRp
mgjvSwSZKEmSzBs8qWBFdJhLiF9v5zdu6purpdB+qeSw6Uo68TSQnsIJ1UXerHS470YLEr5oMDhl
cgCCKAQnQ30OUlG/HQC/rdRDSmEUf47BXeWtUcpC/GMfgZ6VV5+HG1wPBci8q65JE15LrBLshb2K
/dTcDcOfOA82i6CmmbmxA2fEg//VAHwEmG0h0AREN95NaMl3iftmmHTJoE2/RxJSGxnNxm9NSqTE
IVYjHgVz2mM8VG+dIeo15Z2V73a3YM0AwkspMTlLm6QkEnw/+8qOv8mc75BnSAdoJD9ler1sn1sb
zLWa3nRSaUyVUfve/OnYiP33zs/MmWAUSjkJObOR2dGYEbBo0WOwJg9aIlO2jN2epM9KKIgNNCQZ
xN3c6zdRuQAVsJif2U59RK2TbrTwPuULkeRA00x4NTKKVgC4tCXS8pb4W32XNEwocvlDIxkBdP2d
tnebvNgEE64+wmgflH5XujBcx2ILbl4wA8T1nT7S3LhAw9vSiniXA21bzBCnTUpWq0qqkJvus8yO
L6X3s9CaT6lo1TEoUvh4gdOyRzT2XmqKlLFzvZD0IIlMzDjZVE/9J2RL32ERwsOkJ6e7o1+5zxf9
WWkfZvLr+9r1pGv6pkbyfd1KNTqURPJdYAHTbU8kMT9VlsWY6DmidmEi2ryU5PkhnsbAAGNrLS/h
vKQVX3l4FBLMU+L4QwEFEAxTLSsrXjNdVdUVhFJOPNWbu0h1PTkHU7knchRHi+gls/Mflsyfyqss
quUmr8TRqyjXLe6PfKyhyQDR1fOvWarFefZPM54e5O2xHDfFQGAzkXygGODyHHI3NJJM1GwQzJ16
7qldP0LhY0CnjCd3m4RoEyyNq1pGVvIyq4hYptPV/HryeOmVWpE8ekYdDrQ4IbOaAXbIK8A8Tk+z
7CjkCA7nKO1Q3uunBJBEhY/NrEneJpltTDSdnPkws4YPeMnfHJSaSVm5BNzo1HAlFhlqC5m+R+vy
zsWRRaE8lx7EdVOLRzWSDKB8kDvSCeWp7ycVkQiP6DcXwcJ8yfGGDtFso4vqb9Ki/yb7GjX2O8Fy
awE82oATteetlGLrgeNcmWH8FaCDceXo8cmo0DaMi+q9K59my3lWClIy6HWt5SMrfNy+mDAWoxVf
LWH41t3qbfSt0qyf1YO9TW1M85qKGyqjCjXYaDhpBfO8BRIpAhmqyuyFedsilnBlD8MhKcYDNKk7
IPqvLfrwV7Drn4vxMcqpJEOJeK5N06KQmNB1pR8qvtUKGz8pHLRa56Vs6vGcjTMMkgGOA7PRDK0z
CvJ/fZH/G0Vjz5V40P/z7//3LIC7/uw+/+0shXz7mSOFvCqzsvn8Wf4paHz+zG9jZBNBY0v4vmO5
4AIFiLn/MEaWnskuEAk8Ak1kjaXU8d+Cxrbxl25YrssndXj0pm5dBI3dv+C8oVLreg46tIbu/08E
jfka/4oO00EkCs/3fbSTLfA99j/QYXoeVXqgARDIZEbXA8F3HJldHp3frfO2aqJPTOa4QolFtdVR
/9++KcAeoZln0unyLJfzqVW1KA2zPjLXGLfh6N93aW8jzTFmD9GA1Ech9VRSJaWCVMO0ykMm2mpj
LOVI1KKapUTL+aCmSNJlpTarozL5+cuhf5zucsxlt2rh4IcNUT/CFYzwevr9b/7xX0dbqqVcdqvW
P445f7NW8wiRfDwQLscURvumJwg3aFmHaHpD7T4oGjyOx+aooxeGw08akItRW9XCc9t/WU9Lpzmq
PUtEYYWSxUF9Wm3KBkx1jWfVvhyoVtXicuT5cPlv//gH/9nuf2wLYUZv29S9kSZWvatXh8uZVMvy
vRtPh6mOWSuASorQy0o11SKRGy+r5hSwGyHdvzf2lg6dxW+986283MV/3FS1Wqj7L0JzgQfsVRQF
K4SUG1vgmyofOpQmkPuZvHgDdp+nVj2EYJkjCMLIvagD1TbVOn9OPdJMB62t0Rm36jmd1Ta1OzeM
Uw0/d6fWMrI/TIE69+qPz6qmOdr3bu+NW7V2efjV6vmk8gta0dVkaLej3WDvFpuQ0FVTLeLRGA49
Iupx0h/nEEc58nNuxzvBQgE51KrtiQ5aCs4pSO63R6/MogY/OJrdTCUxrCkiRXkBJwpRXKW2oxZ9
C2xF5+5jz9HHe0+AXZFSPLFcqJaeBjuzaPSdkk8KpBt24qcJEa6UYlLrVgP5LHOLb+aEmpJauNK0
VrWsDJS6IRdqFaeYN0JNsRHyCBEyzvuFvZ+U9FBA/i9FLA0ki994e106miqH1BAc2N9urOemFeNV
RPW1naeafFHGXrAX+TFXTSGlgzCKGA5Ofo+BkrOtHf1G/ZxCuaOrJk6todRoy8dV6SOeWJiemd9p
HnDhJHH3iY1B6Oby9QEGeWtTRiNKjqqSP7+TCkYXdSr7t1hVmtc3oo2IaC/6V+Ziw3/T5TWiToZD
3dxCMeQqwAyoQdzQUv9Np+a0nyRiyGimI46g0zFZkMqLihk7ldGLIZX0CCCFcU3TcTogHynUoiw1
yYYvtYdXI7S7OWk7TAblV7INabQcJTyhAPYw7ZRfSt0TW4OdjjTQXm1Sd+hyrwIy7kNxzPD4ZT6R
5a9VW4Tb8ypyhvVxTkpt1QRMSlpyC3kcYEMjH7nAc179SWLe7OWQ1OWwWzDXO6p9qoVQ/MYkkbDn
jkPo12H1q5Y/YVF6RYauOdaR1m4Mq//JpLgBDwC1/milWs2DJ5tqvViSJ4h+1dYZYGtpg4WqmGoG
ScSIJTeKNo95mMJr5hnlUbk0o62Nz/3F7zlkrgoJlEfa8cN3XYvQ75cL1bqsisWvQElCxZQ7+z78
JobJ3UQlXHfS+YCsBCXurRUuN72EUqlNUdiZu9gt91Mq3io7o7///WMF1Bl+7O91xJHgkU6U6y+/
8PwzrajlqWvn+lghtHvQ8+sQ3evj5VeqVfV7K7uqj4SRWzh3wQ5o3Ix2AiD7i5W1p1ysnYuXdVmj
wOiN5j6Rl6ifZKBuAnX743lVT0eZtv7aclHgtPAgJihXb7Bc+L22yyPL2F022XZ+W0e8eWaj0QNb
DPGXBVraMXoqMdgU+S9LQcha68N9giM50Qa2QLYcttVqopdkVdS6Y6B5US4QkP9QQFOSZ7rISdAg
hLTNEKRauYPlw/fskGGUz7yLcuKRWgauUPkwUuorpqPaFhTzh1d2ydbsneSkFi6K+VDcAMwCsbHX
1uJ0V73B6DiFZXNULQ+EP5OitJkOjfdkjDPzrUK4yO6BtqtAOPM46HV79OVimCag8PqUb0LdYPxO
TVTu1AN+XrdrhI+grPF6h8barRpeNXX7G3kj1WKZBRvreQTmIE0kwsXDzNL0BvqLokBdT9NBipcJ
tPUyZsTj8qmHW7Uuq13jGptSx9RNGPEVkqyA9eQiDI03Z4hBEENUPuqy61QLL6Y/vWxTq+VS+HC8
5R51jNp9WVXbrCREdX92T2rNZoRGGlme+txUW/84z7kp0EtyyYPt3XnQtk1bXytLZuW2bLaTc9Db
h9J0Scuj87ZGgctaD1oYkvHxyc8CR1ubFc9ZJkPJTgZSFO3oNWy58dxU++lU7nCHRIEww8GK3AfD
hBxkGuXTrZpqo1pUcrdqaUTNBJhSA/DyGbU6IGfmxOeTqF1qqzrR7MoxKzUXKTrsVoQmcj2WJ7mc
KQqSGsq0Q/2TAAWpALm7VPGMakYq+pQbcYgqjmo1Vc7hl3V14GX1vDtXcbM6Un0IaSFi5Ms51fGX
1fPuf/y35PIZx09gifTIK/z+Qn98y/OB53N4NZgT0prmqkkZ9NE9YNBrRwY9tR6YNlYSQQfQRm5T
i/53S63Cj/z7YNW6fFat9ksdHTNUOeRRdughLKmaOmpfpGHkqYD2s1U1z1sv57n8K0ZEWAQZuDO1
V325y79XrcvBf5zxci71kcvqPz5y2YGpBtJe8d6ULysIob8Xy++W2nZZteYcO89pROFdHgK0qTrW
Mtq4LGwHrmjgzD/VJr2PGd59GZpdDvnHqtrxX24rwY2vY7AaVBr5R5aKF/5xrvN/+U/394MTrGq3
tv/+xr9/qPru6le0qpO6/Hp1MdRuDHXpvi4/9XKMA+rvMNR7vxqt/SjVleWJ1UJdrVHruOWeMeZb
yAVPCIIg6Jv1w7pUQR46ZzdRmHvbVkZpjgyEPBXyqfXL4ryxKSD4+DUO6v88yJKfPJ9SnUStq4+f
N6p1fUYV26DsOwoI6pHQRhjvusZEtvGPXTaTY9bQgq2bGEkhNOg3ttNYEC0qDylqZJauBjXs4WM8
PuHrt/Yo4+0H7DfBUoC20WUAbcuwrVdaqouKtKOI3y+aBq0bFDY3Qe/bR3/RbbQxaUV17pxbdjx4
O6b6aFIw+rQyfvJVVJUUuM/7SHGs5iyM9ZV2Mkz6/1xFfFPM3B9/bUKuWI7foVyoja7WaqvBbG0p
ovpoRn6zRUd4AvAfiaM+dfNu6JHgRAnTOfZ2WR3I8KP6UXXHRM5aVCsf2gPVXsRi9EI/dnIxgmU6
to1lgKJAyqzX++Mgp0SXhdrmEiGsLQN7+1G0QOqXetyULcqeZguCFflMB5Ga5H1p8O/N1XAMzZPo
TC6ojw0HxIx0umC6CHklHBlXqQujWmqhdmRVCNBhCAq4hu54PC/MLNq3i9gGqm/sVM+sxFMhtNBJ
q6baii72LS6v/nYeowFeieEz14j5vWEzA6X/14MN2Vurj6k9quXgx2RxM6AUYWj7e0EZ+89VtUNt
A/eKR6aP9kxR1ANstnk4uoldSPPcEWEGtl12qNYkL5U/+T5C70Tz6v6q1mUxyGdA3XO1Ta12hkz6
XNbPraV/iJa5RxtAzRbkCdUO9WH1uTj0boGuGttFDrm9HF2JDaHZ/F7V1BAZqcleK/fXhhx4L4dG
MSwICqb+6o+DMgvJ67jbRANTVdzkAwRepJCv8DIuvOkJgiOjYtbrxsCoqiFCpAPlYcQ24f3JRV+j
7tf1Al6hNEkIpciYWvQ5eagr24ZVq/fVuQOvh5nB5dxdye4oN/QJXSG4HX0h5mNm1aBSyvFoySma
IReX1X6RNZrLumqpY9TRahWGVLZXKcj/Tdb+N8laSNcG6dX/Olt7y9sR/dvqE1+duPj8M2f790cv
JnQ2eHQPUUbYzKbrkJn9O2kr7L8s0wBwjfiMawsyu7+Ttpb7FzLtBtlcAUeLj/Gp/3Chs/7iUEP4
Ju51Ogou/yMXOgsbtX/N2mKBZpsWGTWMmoWhWx754T+tyrx0qtGPgx4U646N6XD14gh0M8gwborK
7B8S+DcPYTIei9zIdnrHXAMMrvWIvRwC5vnSH528AqxbuI+EzLgttWaxjZERhKiHG/242M498uoi
rAYSWuE2DIvkCR9hIF/xiGxRX1VvVnPjG+kqjfXlI+gpOhb+WN+aXVGd0qUA5JdgTIsUhPdQ+1Ak
ZifIn7wUCbzQDVezEViPwtQgWZsIGDpl7J8oOPeUSdxgbSK6CRAN+GU5t9OPztduEFTR+Oawku3C
zfbLFCAMbMzju94066CNp2+xkHPCztlUTQZ1InfLt3mWslwRUuVWRk4yD/uXaUZjNdLm6qaHLfzS
AnK5KqvOWeOYy9RRN6IX/IDX1IBBsC/5ianv7bw8zEFkHwZRf/qeX6CpnO6MesrQ+nTEdeIu0Q6C
yhaTiKokfWhZ8ZtfoT3p4Q5SL/lw7ecIbabzqQ3MdcDFetVhKWagTg6JvzyXLigf/JabNWjvX9oo
NgRoNnMgzEKBEVJqzqYR04p1EVXRnsTsI8h8f+OZT8j6YqVj51vUN9utZrcl2n3XOD/4ryjFPEDI
LO7DfnoPxpzSmHLxzpORCl5f7lH4HUNkx0bIpz6YxwkS2709DUhuDMYt9Hl0SBDj2SH5uJjutSaI
wiusrLoS+FzX6Pl+7oR5bD0K/b3dJK8BgFec0Yt7zBgioAdGua/sn7xH9T5Ncnvvza5+F/tBBpPJ
em5TLWg2HpVKEbV3wsxlJBZUB7/CUrhxTKTezA5oNTdn2/kRosPzsHV9HQbPVGtS/lO7KvKZ6mpS
9/suhe+sVQ6c11H7grj9vdL0eT+HtfWga8dwCKyDYRb+tdP71WHipPC2YmvT6W54hGSB00BcZwwS
sbbVoBki7ywgYwy+dW9hq4Y1T96uAiv7aCw9peTPwlu6E3yJeB8VfXXS04znPgIM1VoEVCQ2PP9x
yTzzRiAVeGNZDmraGRAQMMhPaVxhukbkLTBDQp5pPgo7APxsaUh4CfdhsuYZ8BtESretY8CLlK75
GtnGR8UNKisOBRV0xXs48UjKaZ5HMkzn9uc9nHzUuiKybuuunPH+MrX1wCXHqg8nsSSQ9xRmQxIk
y87MrfLKmpHT9eCGGxWGz8/jVPQnOF3fLaoRh6aGceYAnC4oZa5LvRErUWu7xWua/bw8ou9zAuHp
oaeaFyCx5c9HIhgUQ9lIatcCHF90u04+rGhLx+uycO11a1TIKQ6pOMVj+qZHdnPvl+YTEjvHOLCs
GxO+ZKQF5SkbpbcOdJ3BDcv3vDR2XtMWiA8J54Z3583pwpieC7FBI1selsmcDxLNNzdxckJ7OgLx
ZkWbqJAua9Aydz2SwjiJRB4+4MOC2RMOLdjA8KLhbyWNd9w10vPmrRXH9U1iRYhRFB/Uyus14mTJ
UYdxPr1oPnrDdtzfAJ4xrlDDE4DekTnQre4YCaijjr+8FlNR3SFQz2SlRM8AstlRX/x34UPZXQoP
3IaTo66LPYJrB9taaOW3OEFsTPe2fW1hB593qED70wRF3MhXmVdF1968YFyDtt0KZ0BQ7oUDNkvL
+ztIbeYD2rV3JqL5d/CyHpYlJU8LhIMO3AVghlpQLmrv+zhEeI5BJ6uSV/zFULAFVbAp1uWQJIe5
DRxSX2l8GICHr9vc8zdZExNrRWjaxqaWIKeqfUc5anzCbf2uRNvLRkbkxtVdH83SptwwDkm5A+uh
mPs3fabnN37pXmTeVTz90opcp+ztoAEo50zhNPS70F/MVdg32M0OdnCEmL6ya+8zjAP/1UIG5NaG
L9LgM0UgF6Abm4A8QJN0unZzzdzOuuPjcImOGZHc/RKJ8iNxRvvOs7QXKB6nvHH7l9LbtGZgQ/Tw
pFJNgjpi138hG9RvNd2E5NOW0TVaZwweuhTySe35VIv0PYuNpzCetBPYe2CTWfrczD+qAQPuyBQv
iaa9515/qiovWS+pi0q5CWvBjMDZwztemIlQmaLzbm6BZh3DeWBlnD+ApnzMzGggGOTIpja1f4Dq
Btc1nBGFgee+93ni1x2c0gf4iZZt/QxBqL/WITLUix7exwIDnT4VAI1nSCLjHD9OelrjXc9fkWg3
JGah0FrB2qj84WS3JjyFungPIrygxjQvj1UaQdYUS76bFg2Ya1D1W7cBbO5GJnMdp3zus95a4bE0
7aBp+HfCGvY68lJbr4Ea5wyOfu3XUPNLrRPwTdxx4035cghRG1+LCIxvgzrE7YhY4E1auih16UBz
XfNlNMrpGCfG/RKj0QIL3Xm0eYZCUBtuaQwk8jAy6qmV7xipq7WZaf56rM0vc54/ERkwXmfjpA+F
/4rK8SOB0edSRMWqnlvk8NP2JRx8oJqd3rfXS61tKohusP3HY6mN71V71AySxC5u1Cv4nSkkH+N0
Hki8OTlEaBSs5sQzNnbd6PumZUzse3L5Wd4ZqJKAwIwkltzPkA5ezE/qQs5DOurGIdNr69pMLdgx
El4TSUcpFCHFvumAcjVGVD7jtLZsfMGwDpkcjlk5Y2ZmteWpMa0EERnQ+X06H9F9EJTw4GEH4w83
e6TwEpxAaSc7cGLoM9ep8Zhm4drrBv9k1eVukLmG1pGlXOsu7G39seugPFThyTbiYzOX5aFKO1yO
SrSUQHtvFZwaLZv2ofWDk08HhGcctthRmqe7Fs+h66GIjm6NsliCPcIVybZf9VITFWiIevQjWiA8
2QhgTI940j51reY8NwZ0hw7VlsKo9a3owp1Giv06Tz4ySy8O8Jt+NrpTbgo/YMrWYUIZi+QGyaz+
qmslUgaLgQJ6DIDdQWRIv6VIV6YhumaoC21NfSGvEqJsmZr6bYzuGKq5TbGPZtyzuNPWBkME8HSI
69Rl325giYWHcUkMsnz+eihFfze4PcFjMl4Hc42E6QjJpm0cksqihlk6mNG165S/+mbCbwruohvJ
qrttY2I/iube0rS3sYykBsBT52nlU7JTYUSKS/tqMR6TvDC2el3DWEj74n3A6XOia9OWe8NJf3gJ
YYdttuvarrwbQVy4rsKqQcQbkpfnfyucRy2yxzvUvT9hXPa7fNnrogbmaCTtA5C3qwnC+UlkGcQN
17im9N5B+Dplw/xlORbC7UHoXRXhwqDgoUbpxwhDJKTHT51Rrfs4mDeFQd27a5LuPifUmuwx3IRJ
f0/Mml/nXEVKQWCsbDvM9iAQkdiURNHBCo0tOKTX3GxhaaQgmvPSkUWIFK2NQe9O0nZxsECp4vgY
7mcxv9hQEHZgLZ89iFD7rgYX5yTjXUTsBjxzORRVH6yWjne+4xu5pvZMgdsMRPMORIwzrCH/1HeV
XWyscHzwzbg+pKRO+6REptsOkKCY9aODHLyMsOvENUBJ92BNKO9grzJMjznUjQiqSdo7FdYKOWNn
tTymQNv0OJpvyhiHsHCa7kvpUGLFxqGdELfUJn8D43RYW5qE2o/o8YEB1bdRVvyED+GiHGrFGCNQ
fI5nyHJR59m3HUrQjHbusmPWhSCKZtVMMzRSj2Kh6iRHFNR83/ImsQ8qGOL7ols34YDRVU9t3Fdy
FmDeQb5HbXHxr70UuCSCcTFl9+rJmwCwxUacbDEoeUilKiL7j5krKBlR/V5pqYlTgbM0G+gQEGrt
GTq9DMpGb5yuJeqBS2LWV8jn+id9zD+SssuvGq3IrrESqQ9DoRdrT4vTawebJ7ydED32Zih2bj1v
fNO3YL1C2ncHBDBgVqziCW3HxgKt6kJ3RmWX/tCZgw0kxXJEcn82bgGTS+dNf4MBRsTXQuMqr+Zd
gSPi5Dv5Y+hDGi/pjiNX7w5liHfDPKAzXRNso/1GJjU264yo0j9oFoFvHxNTa421giNBOTXnqayR
md1FlrknYXRT+M2ImIPTrg192IhZFJuy/xhMIixUzBHedPRNYk9fyrGw9RlTsw7ZWaBWB9uqhiuv
gvOK9K+2KmwXv53WkpruCLQCn8f5FNFWxT/O/AH7jTkBLt6Zt2VlJGgt1BGmOJrJIxCZ9ToLk/ck
FeEmaGGXqG6AW7dpsel16+WuXUxn3S2iOYDdW6GBlDCDGkdgsYa9Ns3w1h+L4tmoine/IQKGlr4P
CRhRlaavD+YpOtnT9JTr7rArOx24LP4uTK4Y6cBbr/Wswpimj58XfMGQ+0bbDRdF3E985LW8p8pF
VNisSBtXaZ8zgLuIbrtBs/M0bdhlyfzmJ7VxG3TQOLI2kEbgPJaNWV4ZEMKOyD7cVHP1Fkc4YYL4
6BF1Rj+oKuZvbT5gXm7P5QlNEXcrWhxBxiXghsbpe++jYDL4brxO+6XdDsK9cUytODpjyYsSlGh0
ukl4tKf0VJh2fTBq5yd64AOed5CboUIBVo0zbT+Fwci42lprbBJwkmzXasIdC+TCgy5/wviYKz4Y
XyXxy2ZIomQThcOP2am43Rk2HbUtUAmQIGxM/9Z+XguAwSgH6COvWpzjhTnOWrhtak+XoAq8JFLU
CMsIX9TZxIYpasS+bSs41AYWl7Gne3tcOgnsDPcGdw6oLrZ1dD2iFRtix9YA0QR71/kRI50S6HW5
MbHE2M0Bppjuzjda/BtShvuOfnsb2PWn68w/2uXQMe/cL+2EyvmQxquyQDC9DrRDNaXtvpkSa917
1vRomJPLPZzH04xeKPxaOuEKqEBhLsHNFAwfzFw5IBsQDxDdm/AG91BhSXeP1CTa/TtG8e4uYDza
gQMRODlIcLrwd/BdrAXZ0mUc/h9jZ9LcNpZm0b/S0etGBPDwMC16wwkcRJGiZm8QtmVjnvEw/fo+
YFZEdmdWVPUilXamZIsU+Yb73XuuA22A9yIuk2ynNykpk3D0NnE7/3KT2diM9ZhwFOcSlkzuAzkK
48UO4WFAFM782FmgI9xN2T2KG8WOB9MSNHhnbrnqKcf0bYIlnpu3h6Z4HEshHwS54ENcQKGAFwZ8
HAY2qZNpxgnisfmVi5kjDxIc1pI0RNpCTJqswnjUu2qH9L3p8ih4i4zWV3pFBXZC/Z1hctopixal
e36YsXDHaZU+ciPofNCdRO6zUN+6MfGibgJTbJt09xnLFjg2Qn8IvOTVbrrxoaIJuZ/gbE/NdQL+
dMozCv6SoH2xqRxoQS84uB0wvI1+0hXutRv12x+N2x4kVQ5duu3aB/r1Ss5EOYtqRJ+LR2XJewnB
1KDdi+1y9uvAouCmxcsdN2QYCYIcITQOB212nwyiCtfS/QZjhAvrUF4rI4eC2nnbcobGRFmQezCo
i2gU2C5SEvsJx/w6F/a4SzFZbRxJUY0BDXwyzorr8DlOhw/qvdo3cF8IBsWPTtPiZ5nFH0HS56cw
iL7dd6yE5F3QFhTKGHVBLzMkSoQYCFXNc5SyvpiNeWbODdCT7IbPIicOLCsc2Z+IZ2ZvEQ0BsFCQ
xT0eWzN1FR21fh734jLoEvMVsSKf4qqiA5eArcUu273rGcbLjNWEi4i+J8lPXWA4Porl0Y5ksrg1
y/jgJVSemAxxDvHkOyPnvXAwmK4EnbWSIce5OoHLkhrhb3t2pmuW2Xvd1NobwduzmG45CLzPZGmI
7RK0I0CSOxesRprI8mQVye9ENvrZIjRk5RGtNUi8B0BXVCOMAhGj1aNHmtg85R7qcYLfkKzboMYH
M2iHNp7TUzyaBaRdr9uFY+2cC6oP97Wrnktv4Ptnenzo82ZvCbPw+4jsVpIm5UZOUXzOBkv4Vcbg
PJzGiRGNlD9UH65qeaisof0wWqI0BqrmipX8IvMxAroVcMRvnY0LNeSsl1/u2PkjWMx1Qz50E+ne
Z7QUxLjoM2sOeyGdxnNzbXPjpi8JMlNxm+FkM1zrb66cwSWZhC8aXIAyCGD4E9a5RVG0SVr9Peo7
8xvJ2iDQ1Ck2LUpt7OBgCyc8JW525MEMF7uVB4TcxpeJq+/hCBBOKugj0jQNMSbXn7RkGXDFTv+4
GBxJYaHmmm76XJBH8GZKyVurGrfkPkiXLGKtObQ3K24QMwlJc6aNnO2cwPsvJVhyAJ1vbfo02tOM
lGL/FIy8jr3mFBcpocSo4YV+cecih0OIhv7gsS8LYwj2VjuCKQbdwuEbdv1sazkX8ZH+MtcNfIRz
VCzSclCFM3UcA4a64ZCOa5wn2j7WOFsXagqXEgF3XdFjSMClDWk/BnR8Vyz6GV42rIPc12JMckA6
u20favmubhoiaXHp+Q5v9ZnKCkSg6Fpq0424C2kPWz6qUfVvE4n/A/sz3lD3Z2+V3nOaGN4zjdHg
ctAmXHmFWzWtDfo9F8k52bW5fdCUHkJ8D+rnCPuSxuHuPITpe5tx7WW5jMnC1t4T+gggljLdDvOY
H0bOesj6GKzKydwXYG40BgTHySA7qpmw8GOa99xBgJ8I0QuVDcy9i99tp9q7afNWWz/7foEGzktd
tK7/JquVIFkif7ghJ+do9A5kbepjWdWPdyID0l1GNUv5bM+d43P6Gg/ZJB856uAi1NNo79H4vYr6
sn0IMk1bZ6VAca2Ffeg1gUFCGXjSywYtuGEm2CfNXutXjesUnI/YKxLBLKIt2h99RaBqqDT2HNBn
Y04W3dWK765GT8Schn6MA40dh+YWjSVZ3CexozPts4Y+mIz9yKZTuA6dwU8YYN6dXX2zHhV0mDZB
Nk6zmzabKzP1xqOxfNC/RrwK1LFN+7tJixz8s46EsusCGs/rUaPhg2VSMa7lcI8TsUFx1fgkrUj0
o6ui/ZS72JLrgYhzr184gZg4KRmE01RMaETh2Wxbrdxbqt7aHdsXTRERiSU8mDADOPnb6qLIhh/G
xYCaeBOyETD/ZSqpwnA4joBAXJ42tNulsaOJrlwrNk1tab6Zy0d9McySiHtsyd35w1w/SejhJy52
uBXzEFzn8n2mvT3zeAEnmllH5tfk+ffKV0eVsFpDYz3W9ibrXQrEI43FtQRgY8RWuQl1M1r/vPsa
745GjEiDn0/p4Q6a+4M2x3E9LR3qw2vEQYCTLRGybV91AUbP9L1ssq+qpPc1acOHu/n57o02Sek5
pZq3KlSglYh4odPACIg6EBrp5PjDWP8cLTZrBkellj4kjfc5Bx9337CYIYaVkpayxch5t26GKaYN
0kBic3fZ6RqhIiQwtbl7Ee8fkHw7OLf0/GrLtF0CoPMD1T/cTX7TKPAlRMOPbvFHhCJ9djgHrTnu
QX6blrmELA9Sd9dhAeg2C3tuhIbBT7pIb8WEiYpiJWvTkqe3lY1jOCp3+Fia47yQC9zR9DnqmrgS
jwWebS5Zq1GkwzYGp77TCu9HWGdfpZxpfXJe5iT7FejaTi+ppapnBhnskjavFUoi8LIaZhjtyCu/
BbrTH4VsytXUT9+sCJGy8jacAjO/HbVrO7rGYaJWktwjFNIo146Tjn88CCncqvG3HesCptYsN0rX
4TfbUsH9uPLKZQssrfPdqknXfL6TbXAqBwoTjaSaffQJXjxh+EZcWbyWcwedInX2FovAAX6c2oVV
uXiRp1dqOMzNfUYy0+R5okSWv+vxwQDMRnupSj/dkjpujdOH5bTasTKsl0gbBbg1xzzqxfQmBiy7
etxpq9G1JGOM0E+1gTVbhfJjskXE7ZHZf4DzM0XlRrGadOqRZo27DCZ/GXkdL4Iq3BoWlk5Vwoyo
0ekXl8SwfCAf29Agpd/+eF0KOIsTOiO5Z6iGMUSeyXnJvS+re2vi6EYKL1jNqv7u0BeJcuGpVVHY
FzcHjQJs6/eoTxvpddPG1kB3aySGVoI2U2RhcuhtR06AjAhzHWnuq8IRR40vjgRWcQmaiIkA2UE2
47UZlxyKeFHiZUBD3NmKe/tPjimebWKlJToea/JhyOQNxXF9d3Zr0vvuiuqbHgM8LYpTn3IAtknp
Xudw/MY4mqXAqbjgDP2HVlTv7U+X2iDDVlsteNBbsGm9Wi7V4rXR22fp2EdtQJaZ+htpug21iZSP
R1yJ0IJsRUe1oQBQ5N5r2kRA3d3XiE89OpGxHcwk/cOcPgYVlQozQbcRCnptQsemEjiHlnic7AXA
RUqT2itOvDMKWQ0Go0DRZsiMsTSmzfxh6LgO1gZRJHgpT/CmDTAQNsFTS+TehgsrIR2ikoT40O6i
FPU9vKWiRo0owAsQtnuUVI/MbOFT/BwiP3F8CSXUQGDJJky8iOIi7MmevkgaOl6zgh41O9+2avy6
W5mLfRV1YKgbJAOt4NFT71dNZn5oZrmPGsvzQy5Ehk0hnjkBbYpCub/7tu8uaYr/jqqGxmIlQts7
mrkORbazE6/Y9wP7NmyVxTDvfeWLc16EM2fmXOCNc5C+0AfWmp1wqfS8M9ivDw7E4YbQzeVenk3h
Mg7C0TL2YRPq/j03kgXTJ5MJrhgJkStrCnlvBHpyYoYSbtuSfss+H/CbVXVOlEF/6APgAZwn0fCU
7odmibEHoi6J63BHrJ7OjHF8zw2ak013equWLwvClg2v5qfTak+cEMA8ZMFFZ/35M/9SLbkXGSfF
NrHca61Hp1EQZxUBoL67PZrA6DMgCpbYwORAXEbGhsqaLWtdzV1FcC/EBlQyoV6+2zrgeY9Caszp
+brgWqjJTXLoK1X4qOv8EV54rKS6VB0MXzvljZ6WC7ai2oa0KNJd0nBpXnbp5Tu//2rIvvcxgVen
pQBuLOHNRMz5aDh/G5/IIxDAgBRTtVQxcvCtOM4gz7pgiYvWzyBBV7IHP+zc2K+GbdMtOdxE7riU
zkdLVwwBDMzac+6cvREObp/078LJv6vQHklGDfNayzj+5kJIbsjmj7vl3Np6JsszBVCQY6W30Tie
HtPScMll9MWhGby1hD4MS2h4A+4yLDF2KOBBih7vARtsyBqDUK/lNqPTYm1lSbjJvICtKyOIHMHb
W3zWv2tpHaSFjjnOpn/ftxGw1EFrv5u69iLj8RItrxTXDE5haO9rQ95afDi+0zpUp4FqRC1jiuD0
00W1FMUGyW7UbYaTle1Ls36beppB7aR5TLvxZKIInagZ3k5mI29mk9dMJAKWYnt84CfZYQQYXsJ+
uHCyfeK25m5cq2m2uWdraxkXv4kOoCbgG/T0hdw2Z+8u76RaQe0IqCMcZLXv3lNdicPc0ohFmpef
XNgXW6n/aiEub8cybtesdGQqesS8IQieG66ARKna5oIi2gQYO9ulgg3j+srLqvE4qNGnj5NVcBHm
oB2Rgn6pE3haRRQ9sU4EyIrIGBaTbUIURkU1KOnq9qAol9u2pP/vAFDE2/xa5jruTFvzG7MOfCtt
Ia0bkHtR7KCWAPdUuaUfdLeFCtYiF+TuJyX16UE3OMQ406VnJHJqYhc1AceNiodLF2ICWIybjfoe
JMUPnR8x9enTtLYMRclpw/x56OtvhS2+aYDszM466ZVJ+UryozCwsJQTsRkToytlw3SDcmGnPJyb
NelMer/6WwkjnBuPwS65Sjy930lcpODSme166aixGTj9hpPzmzfIaW+oL93Q9q0hAuiAeGFqMtWe
YV2ThCePMoLGN+CMrSgle3EY2O7bSe3TPjDw3v8KygDPLZxEi7vkurGzDrTF76YMsg8PBGvV5gfR
Ruk3z6+9LFwnnCD3gyyoCTOtXx7ufNrs6OPqJkCgeXCKowRY6Ty6IGyrgwkgYssDCHe6jUAmqSVF
XBawHp103XlOsZK0CK0Cab/xIljLGUEoaqul7ApjAFw4a5nMB15+iYcs3IvupvdYd2AArKc05oAn
Q95U60IPv5scWJdxyk/bS72Nzm+GBDIDnRF+1sFL6AOF1Kg39k4LB97gOfXv9sCECOtyMA0hStNz
g7n4gAVrWuNkaB9V0l9Dp91VKQEtz/hCvreurnJyrlLnbja6TR9Wmj/EyHWKfixGaheDC7ZFdfmm
DUOfBSrZu2UFGkliulCHKtO/ggZfZAhi1I89D0+SXlY+Bfd+gDDEasUpBeNyNp9dauRosum3zjyd
xnFJZDjQbpqmXY8S15YpsY0JuaD/gmJjucQ2O8vp9sJ0fvXneTvG6H9NHtBsLyE3lHbCsHzejFud
AdouSOQ30byYjtkc1IBHIR4TucyvcP7g/tjqrQ0yCpGrNLG5pMUT5go6jtKsYaCMhSF396nU2I7S
LeIjNyhrpsOrJITVKYaOHegxQWE2zbfyNOrLbQ2HTkkniZOFJ1svP5zR3uQ2/CNWQaeGNsWZOuLW
QT6/NFk0NMmwCa7VD29owAMt3xhVvpR7ThP5FhpJ47auMU2LLxc9uNZPmjUW2zBKX7KqNk5TCfSz
BkLh9NR41hqHZLY5B8sMdrAGfHS0TpJGbYqwvnHLY5PWs5rw37w15LTJYjUdZIYPqGmNraUNqyin
Miye86ccoYDqULCLDcCkjvYAZP5NVSWH4GK7JuQsk7ERuuM689RBb6KdK8fmWFITYE96uu9UAX06
E7skGJgeWtUqk2a7G1Oeu9AYbloT4tDl1VGl1pHBKI08QeUnUjP8wCgOAA+qNT5L8DcORTxha/xk
9GsuwEBz0yY5QowYr3qS5Jvxds9dLVExPCbxTrrztzqGB1oGFBFlyfhhUyfotQ3zG0nHOu5bd3D0
nYp5n+dl/4n5J19mdBQxZd6JQbDmZ02+dfmSXeaOt6YYFSe9ERvS8qcMRPB3dQlxTeJy6srMQQo6
JKZWPdl5cU2yDmaVsOyNDKbfpR4tSET7TNy/WHGFaDk4tnDmIzbelN55EUaXFCxPEHRyr7Dn5Vn/
EBausTIpJFgVvFqrGuyKrpUMmplbbEIKPBuElFU1kBjTws9GPBU0HrxSPDzzipIDR+tBCGMXJyX4
S4e9yMp1tF5n0Fej7j3gGzM3zMTHbT6LVV/YH0U2qbXbKowuwOPzhMu9JaL12MZMd/Pl1UDMOooz
QdcUTjs4iFtdT16Ubby7jI+IqqKvYBN1jTLiPfea4UPcYdEIWRMyDxOZ2T6ZkRudGFOdB4yHwCft
eOcJ4+TawXtEFwklz4B9wzE+2bI5prkV7RcVv2ttjDEqpFuR8/+sUdRADHmVT0PJ+hBRoaP317rK
LoEztjvD4GXjyibA3FdruzqPj3kzRI9NNX0mj6OSP4nPMhCoiteqq5ny9iBFpCd2kVev8iijx3mm
J5tl85TBzt8Wfcd7AjdYD206Vvjfab+tTx2j+FiwL3uMwjjPx2+BZSccPES4cGEPtm51x6FY3okk
tpa1j3xivOQYa131HbUar67jdAd9cYc7XMf/+PDHbxcKsT3Rt3BPkmhTnSJyEPfOc6LI5qI93T/c
8wB//vb/8d/oAMhXHRdPYCRyE7kIt8ESuusTKjn0kXvmZKuladx91rkSpmUw4Tbq/KBJh2OSdMPx
/isywv/41f23/+y/3T/lz6/4Z58iJch81B61aYnqsdLUdPq1TXSh8cvdhsZMIXjZ4cybgnmjtcgz
0UyrbNS8ykF+hSpsLjHNv9vABgIua/cEqxB1xNaLncSOvLb5LEKtQFqBrnBWwkNUHV3RIwhOjF1V
h1o49MkDrzyfJVbsxokzifIgTw30fnZLspMyTFitomNSicxhMapdSRWfQv7/FOE7xseyVvMesS34
BvTL8M4SimbcU0ahs8ypdrK2dt35lvQAGxnfw8RUmyloww1ZPkszElZJ0+EIpVaI78aRbotPl6Xj
ENibYjS/VSK4TmHg+A5X+GWIranhh6hs4wTTbmN0DEEJ5W4oaoLWGl0aLzHRDE3Mjz2OIgGNTSwn
SjvQ3lT+W2+9/HkwPjtj+gXuNtrMevAa1oRfQfP6ZtuRxEth3ym6KmhqExLCqQ8EVu6CgZv9MJZf
85ScObuwDertG35odOmZpWBys0eOC0BNMV5GhpNuY0Pd8gBWqXbDRWRueFCvQ2P7hIRjPkNv1kLE
P1sEioUPMu5Gj/IICnZeCg28cjcM0wYEXrfmvnyhS+TTVcPzmHNw0K2YE08OTaesJGILZQ1upEw/
nmfraJq1dbzHimTpvmSaoTjzcqMbcxj2yEXjxhkndwfw7TGDcHWsPQc8oLIHBsNfQOwDxu1L+8MS
FCrHBCHrKUSBrR2qPMrxIphVr1g0VbPN2Giof0qj1VR6xTYa8yeCLc+R57aM10VPG5YzrzRjdI52
XhPnmnLKMq0FMc24JY2RUwcv82lbsPnu0NLzfCH3gr73PHFwwcueJoj1HUHNvVzueH1Z0XbdEwQO
G7wSXslzQRGrOElnfueiCGzXIxPlDdG+CppjVaV4vkdjf3/8RnMxbQcJZdQfmZYfxTzZ3LzzdydN
r9ZoXpMB31v0JgNcQK5e6dgSEJYRpW8q4bwjkJ/uf5BnPZg2j0kbkJwjW9t1aAZ91Nh7fBsTnEG0
WM+h7bWB60RYaSmw94Z9HfX9vp8s37T0iaGVYKpenlKYaGb2mBTJscxpYNF7NH04w6FDS5gVHJ1a
44XDeRiPK7f/1NtxyPtsIu6CEnRt7gJGmiqOb1k6UgJOvZjx3o10AJhe8L2tjAcgdn6XOZ9zAY2Q
erKl+GnvDMGnGURA7I1EPfdgNfRZj44qAlhpMTKTpsTyDCKvVcEHReb6zjETxP14+kyramLijx7V
g3XZBgnFWK4e6c+lVYMNdfwGqP5NYWRYwTRZJ0PmU48U34qIyZaaszcHqs5Zyzivc33YOkykGE27
ySVPk72ugWuG8RidiaN7h7GIdd8jAlUN8qEcPW2v4oaJY+MhCdUWHu/oYiiD68x3W2TQV+fv1CnR
fObcRqSckIljhalj107RU7bcomisK1Gm8C24TB6YO1IgkA0vbobOkdGAum6XqUNZeT8S0ge4uShz
MtxsOorl5ddZSPWgVlowzHO7VFicIkHCK0xRt3ROpAsUG6hi0T5SP8ncqkrek6oyV95A4yVpivo4
Ox27WD6FM6ufYP0zbGjwIT5gZTN1AGCcEV5ZzxNZsyGxAFnimWG2A2NnwVuYS0zq/sGrCGcPAt2g
iptzYfS9bzCJcE1MQVl9KLI5OQad0BkjVE+9YR26ZaBx/6CWeidL12B1u8HbmI72itwBrE4rBvHb
j185zZNr18PqXKv5xJGpXDDfZtptpAhfipyDIskJqI4I1kd7SR/K5QPZdSTCjsniPYdmiPhtrvjc
vO2XplqhTgKkypw3INfAJd+/EAcAF6tlTbN18dtzYbMMsXyTzbiKeWnsvdpk5tk3Zxd/02dVMcGr
MJoVwfjeLBPs0k0pyhzSL+xS0aF3K/3SAx7dOEoeCWpqb/gV8zmIr5iMu/WoAQTWnVTuhtZu2TVH
5gA6LPTKLdQGOS46zdrvCb2em4Q82W1sX7yOkTZFQs0vl1bSdWb14VoONPII82NQDIp1HTOWBXzy
ksr6Af0883FkFJzL1Dnnu2+8orwB+vgxtuZzKKP5UyvLk+cM46/cjM/edbDm6LPJmWnPmhUzwalw
J7uQzJnavYloWiezNez6BAV/IjIw0wm59kQVfwjlfZqD1XxN7bsTleus0K9hJ21uSwOlU4X5O3Aw
oyZlqNF84ibboBfcDQsMWyZZlI1BrRyad/ArnSU+aiAo0YQNkLKA4kyfBKY+Y/aencUCDuPS/WYM
h65qr51u3ew6VhurCdMDdcU7N69f0agYXGVLWgCyHM6471ZylWMcvRSNgYweU/PGUJ93BiubUyff
RdaEJ8By+UPXmWrHKbs6WCGmkrQsn0s8cgT8WvzFrc51tr4N2EalZ/Y/3Y7GSZd570sVgYThZLuy
ips9qe4hMOZtPRnES2MjwCuAsWuqq5AEjEEoip+jHTnVIXTRYMX0yzMptg4Tv6R64beoo4PbYPnm
8m7v4oEnylOmdVGuYRxYCpUvcVg8k/ninkum6ZcV7uk8rvYzJ9yNE87qFEYWiRllXBsLq/bYMFZ0
bPtBqNKfyqE+95E5XxXV3X4qIiRg5Laza+tPHXZp7MttcQ7rlOlqgpjaN5A6WJKMz1bM8S5OIdY4
y5ji/iHnTnhM34eoq85FmlTnvIntrVuhrv7xW4R8v+3ktDY5q0xEpa9uF31EExmv3GXCQ5v1LXED
a2N6PX6qGv5+ptVLTMSD6xt1axoAHNa7Md1aIzX3aWB3h85pPxxnTh9Ca3nOK5QbmRryoU61V0vR
BI4OUGy76Lfh2MsWOb0xDqJoY57xQ0rc0hbjYBg6Gj8eXI5tlWJyzQgyR1bw2OMHMDPCw9GUXt3n
wU6xEFlFsXZL+j2FN4KaLwxS4tgxCW9wJBYSLakiNFOyGO+1vACVtKDh/1fO8fpH2+d/EN67lnHR
tf/9n5b+98CgRZ5REBukT0eKv2DeVBRkcdXFyd4WLSGeuRXnvtOPsei8J56unUKbOqbShNmLbrO1
5US7g87kfy4IpXCUwsyeTXGGoyV561uXAy5A0mOcxtoe+0pOQYydp6DhzH9EocwsEuuygX4ZVu3e
HuPkOHGExzGQ2S9d5rVkP5RxMlN8+BDhwEsa+rxFT4r2ogo+s8IczhCSk4NQ5qUK5vD85wc3L9p9
FqoXEOjMtSTnpB4HHO0aoJlnBZC30o2bcrzg3zyN8i+0PAZddOIZy78c1+SplP83d0kxisGMAYp7
NzhfVR8an6pJ+nVqJlQkpIC+Q6ePP2ZqAFs8PxRpbZDxzRtuRws7SFYelMzMG/PX9uJI4KEYCHa2
hNMVI3Y/88YljKOcF31qtUNKUxn+kvA6pom94blvt6Vt/8yMpj1iDo6egPakWC6ib1mT4Ska5/zN
oPpkI0vw2yzRgKHsNnh0DHVwx6k+YQm9doKcnmzrQ8fcmfNZa7y5kvn5v365mX/rAeY5Ml2OgMIm
Jus4fynNBmMblBG+gL0SASXZeb+1g9avhpKHm4iJo6S1FJ/W3anXsbJGPTVAQvcHU1FMJ6fHoPD0
h4gJhTNlzf4eYEusrt5boeUB+E7C9ZdV5eHF3VIsNr3m41Ltno+bIMXLqAX5J+1C/bM2yBMenn/9
2Ph7//5e4sHZyz/YhQ25/P+f328xUvt//6fxXwUdMqroZ2zvNBMesJcin+6G0oy/RcBCNzIsycJL
fhBMr+TOrNtxVWmxRtO1wd5VcghusmovqXffFi7DVuanPYBepb82HvRZp8mRunlZrdq5xLzCxPYS
mnQB/fmr1IoeHWF2j5Oi10cTafezZ4m09al4tynS2bk+5p/xSCrXeJzLliKrUHc+gyo/5JJpHGVX
b3qXfMaij1853Sg/IwGzl44StwwjOJTYHiPmMNlY1DUY27X9TFSCaH5CbRS8ciqdSs9Y18xN9nQQ
HGxzwzvHOIno2rgC+HdouM9sekes5QoEfhY9VJ4dPXKZZUEIyFLSJhuc2rp471u7/9Uz7Apk961U
Ey1BNlZQYd26Hh8DtQn1yrA6+Vyh5ftVPhZHmHb8lA2CpHmNnc9Rvf1Rj+XFaGbrF0vrHvUzONn2
SKA2DoJVp9zwJQlktlWGZT8SsyNxoeV7Qpcx+wQaZLRj325ozCaiMuzauWo/ib25xA8PvHfJ7w5e
9yASUi6yZzsamuqjcGwPCMv0ihdLHpPIyved2Uy+1WHF7BNB4VHZwcnjmBEFpfH5r1+F5t9XIstx
DMsxPQFC1PjrO4wBT6yZZHL3HiaRvY512UTaPDv9e9aLa+xA/5FhY28RE8Upg2KO5JeGeyz03Pjd
ods2y8wx1sWP3ELnpa859B2dObk+ASfJp2kze8Q7REtSQC2u+pnaCadr83VOc6jVNu7WLD30+yD6
xNiGaQN1dE2T41nv+MzMHax9zqzy3zzsZZ/6Y3s7fLGtsfLipiD1ZpvSMQ3d+MvColm1NivhUC7p
lBf6wMRFTHG4tjMtfgwtRaG1yPdFWLyUwsMmD8fhhRvNRRvUwi1u1bWlBEX1jmD6Y4VnLcjsRaw0
scmQWa563N9h3uMcXIyQ8/jdIP23MjUSgGGSvPImqjYeM7G0aR9tMzouhGTkaIowxoD5tFNbwOXz
hT/ot8y/NjPjrH/zFPCA/8lzYEvLs8l7oD4acAb+9/rj9HpFIriO9r2o+suUhe5ZNSbzMvFhO133
NId2dKzD+Kcj8W7IuHof4oA23XDcLfXg2zD3qs8svXS98ZxNKS7mXJgvuRPKFdUx6L7xeLLqpn/3
4s8Am8K1H/of9ajre1FP5NwA+r+ZwBFxpPBOaxPyKlN56cwA+z5j7KjM3goGb5c5bt41WqjW9L0k
x1Zr1LPnHIOgqF4UitCmho2/V6q8ZpU+XBpGyBTOTrSEtz0203zXVhPucMt+a6fEunRCygvr5Qd1
UfrGFgYv0y7ubviHzAdYA4+iVhZXw5x4yKCdFami9Uxv1zYe5urSMqrZ0OF7RrUCoZYmhzbjyt/r
o4s9pJ5vlWVA7a7Kk6qbm2l27gMFwXiGuQxW3ozjGL+kz6z1pJUVmZOuAO+sLNIUs0vZlHfqqIc8
zoMes+S5T5ahUh+8ib6OulBuBw1DKjHFsJI40J3KfRBWq2Fawv4yYi3boX98OQt/kjQ17W1uXawH
lQXXLDcuKA6Zn/RZs61cnMQwGZttzPV9qxs5DYYu/RejoaW7WKS0KMVqj+UU+17MvTyYEbvBKkFk
i4bkhKcbULaGaG5FbrA1akP4sktZCt44XHH+oxd2pUUEn9sfFjUom2aesHLN/afumK0/R5hQSEZy
9oN9ggUJkkKfcG9ooCTWmbji2zwbWLZo3EQclSRMXYw5q5prF3XoytvCNDa344TgEtN6wmi9wAvo
4LaYYv2FnHn5lEVjvB5svjIKbM7qs/uGU2xlOtz7cJjaD7maGPBU1FT/65UFhPLf31aOcCQ1tNKQ
Nnik//u2igwNYah3NJ9p6kiLR2JcMicI1ji6xWqa5VfPJfpWVEmwmYw221YU/lLpbHzrCyeEnoBw
pyVwJUrPG6+tJqKD8tjW8sh7sTx4YA3Igl3vDMbeNO33rtDXYzXlZ4sWg0s3aVj36r5dmVHWPVLb
tvYst+SCdx2jNLou474nDqRkKwzhbOMC12/AcN7VBXXNfdet8q7n60LklNEpMnYhMz3bJeaH3hrU
ZiAqfbZkzti8NOgz9MrvjM1Rql3anKOowt3P6zG2DOdRZF29NmHn7KKhSSBNEd3Op+49H4RzpQx8
a5I2W3J6uzw65nA+fzpTe4g93LeGdhXiB/JFv9dKpuVlsps5RDw6nHDZSYZhDzwE/4mdbAYW5O3Q
87eEAiqRDoJqb9rh9X/YO68duZVs234RBbqIIIGL+5DelFUZmReiZIree379GaS0u6SSWjp9gfvW
G9iJdKXMZDLDrDXnmE0WIblhC0ZrbjzCvRCbxQcv1NmSlPUSr5gOKRUbchh69xEb7WU8ltAp7Nts
ArrAwts6BcLFDtgoMlpDOtKp71pbGxs2cPnMuo4zluYIky7QYa4N8h1mmeupSlDG9FiTzjIjEx4Z
+yxqm5UQiKvRu4j7COcNlS8n3XQeWswozqeD68TlVYgeZAJbsbV9zHioJCM/Sj+7McIAl7w5o/LM
s6nwKi5n7H8xP3/D/BjgYn/4cf8CZb8Ms+xrnTc/E36+/dV3wo/jvmEjZynBisIywPm8EH5c9cak
gTv7c3RLsB7ktf7BsrtvLDg+bKRxabimUAwR3wk/tvWGMBNLuIalO8LlX/5PsOy8zM+DER0ixW+X
IjJmS4J6jFd7DItIwrSxM52Ucy0PSD4qVFdZ59ymBLEda6dhfVs01ldvoJUGu0YljrWqKP0pJEdI
9p8VPX3xhRzQXHuwPVk6j32BgunZHxF2P03K6rQvHcWTikQJ8LuTNaEGGUgpioFMOJLGKYBKZANQ
MZL6rhIKYbQu6voxNLPZFloXQXsYSjyNh8CvjHyHyaLzPougHeibStM3Z/Vbch1rjoXblexatesg
BlD30NshuGhdt8zPZRaGBvNdMBY42EvP2svEwQxjtp2H4TMimWGDlj77qDsOsvJG+bHcVImQOZkp
wp0XLD7LgX2iNcZXc8QuxwSljcN6gATIvrIcGrlGqdjWCPNaDO5jAjonuG4z26RE3s+FiJpXi2hL
HANIDNR5o0SExpMKqtg/ljLHB6vXia5WZU9H7Qgmtq/20IDe2j02xciaaAnlcPEaqlRmAcyUxKpP
DHYtoQ22mwSXjd/NtWbmEpOFum0nmKGmYBhWRHW43ocsBX220z02Haua5DxrPYbGeHL7uaxPBonQ
V7ZkbXDTToHqH6zeKa07nugWX2QwBA/0iZLPzFhTva/jso43EZbocNcIW/BPCav5SKpZ620tt/eu
UpixtOs86z4zRIDHWGT+towIb1m3mZ5Tke0HanK2yXAqE5B7BiZGNCZGTiRuXXrqAR4hnsysK5rh
1m3NBF04e+0IJ+uog+ogszyFJ4yTHCtebdozQrmRxc001BSFQzkSgluVNagVGuwtUok6ysdd0Abo
8FYhdTYQC6XmPAvVz/mALllO7EabGMEF+c/pAIyWhSw9jZD9zznFezgiLybhcG0XxeQUm0wSI0Dv
t+7VqmO6d/aR05eQi5JEE1tqsal/5RftCP44rFNzJwlw0q8KPDx3kV0wm/YkwJSXyVx5udQwoanH
TGiueRhL6vonjxHFstcIMtuJVQxFc1ZW4Bvq/koiANySRh5tJdvqExk32vvCTse7TlnWW6o2PmLp
UKxR+vU3uhp9KBpz0GAjxDVceiw3Q5OEXxLbjO+1qu73fWYGe2H24acS3fJ+0ExxTnWnOOS17QGU
SLO9WQzUSDQO8+RIZCyTnlVbVhDW2aZcfRn6pU6AEpMeHn5t44bacA8J10T/5eTnVJWKbDU93rvw
oTY+Bc+TV9rok0lpupOlz6ahEeM6jehu+60FidrzxaM+luyJAjcUV/VkfaWFMj6h6KyQS3f2bd72
3m3fgXXJDCO7LbLO53jUQPiCDv557refusQojq0eWtgJdYiOcTtHdScDT0xKifWgN95T4QsPVhnF
RznyU0naIN5ZbpgfYidK54Zh5h1qTF6YUKpxW2nSv/BzL8QCmBvR24QR8rqaouxjNtiIwFvXv5Gy
Unuqdd5WCYImwix0ttM4VIe6MuuD3RbZrWsxuoR0iC/BQHX7TkP4QhiluOkoFzyZIX2tss2LR2SC
DaK6CNVABsEsUVF3PUU+1qFITxgbkBIJEdo3KEco7IoANnaMB2kTRJH+nOpRdleBGrwyIF+5K0mB
SWLwTM2jXU/aO72Y6sumU3PG7wiciVTXuLgJrETdup2X7sZx8DemlaqNT9l7mxK1vo3Qs9Gi7izc
OXrXrMyIn3lrNMPbSZbQXTzLQEThoYBoxmI8eD5Jg2bSQwBLHRAatdBW7CUs0i9a+KR0crLPrWFG
nCE6w63eBnddXsmrahD1FZ080KNzBdYMC+QNaTwczYJ0ZjuOtF0RWNapDA18QJSFNw7S/0stMhNm
qzHbO43f8reu2mSeUJ+rnlhEHGThhW5F4y6tCjpWplXseyeXyEjwNjlKVldO1ZgsYYvgwauT8TJo
iS0wTR08wjQMJG5pEMLz1DoJJ4VcgkV8TVXSxAFuk6Aa2OoySUfn0anbaD84kTg3wYAYMu70vTn1
w62X6tUVx0AxJGcEP8Z9nu9dXcdxVBhyhneaWxfC8X7ERrfKzanY6WkUbrLKps2L1/lYmjkiB+k1
VxTPaKOhwDoFMQk9QULPq2HcJI+JIgMideMwkW4FMh702miBb2NCcPYDv2hIOJO3LwsINZ6tx5fN
WJlfEr+vrgQuTBYAooeclLM10oMQPz+dNC2lgQu6ZjhqMYU5+vvRuo2scmuplm98HLsjLlCBJKHN
dpZlGReajs8Ktpv7TqlU4r9wzGvNQ0/AhIllyo1g2jUNRFmNjiQ/bwbRhiZW0jBbQFcbdyVIxOfA
1v2zEepElKHieus4o0TN0RrbqK/tjdHRKfPTyQJe5yDLG6VcpakbndppqjZR1/bXjkbYq9am3RU7
qWo/efDn4Y0ACMEOiHLQojQaqmyb6qS4CS1gLU59dTiEPlltFGKjU1cX9SUlwRANNZvNIAyTzeAi
T7FytEVu22F1m5J+OvvoEecJl721wjKeyo6Ma0NOxzZCSiQntmiqSaKNcqNqOxj8MlI7G3d05KCH
Zi7ncFjhOowQDsisR7gR6e0+6NN5AunzM9mP/sbwcfAMhcFZms7qeWQy6zgi1W7ViybaRhS510Wl
E800tu1bLLHaWqQTMcNGziZ3DJsdSlC+9nKaNSEMM7WFSkC5NV5k1xvY78l2D2UKMp49xvVTXhXl
JtI7e5/lg0Uo5IAedq2VRXDbyaQ4IuRHAeahVX9XtPm0w65SXNkJKgYSqmxTbSKgS+aujusacEBo
wzjSQx/LYmBIRxzoWfTTBcWnKcHXN8nmHk4xPDXWlxXd86roL5nUk3xtGQGLOJpFCab4EoreLqKC
h/oLhCC8xwIIMOEW+kWrHPsTdQTbnLL/P7ug/dd8Tmyq/8+8vfqcF+hA/aD5vz/frL/d9r/m857i
pxvbjFrSeNt+rca3X+s24U9fIqH+tw9+j476y/7GkIb5R4zp+Smrn+of8aXf/+T75sa1AZG6Sgl2
IjaCR4NKx78yp8w3urBNdjeU422WgC+bG/2NPv+nJFsOl0d4D//gS+fMKVTl7EisueZoG//J5sbQ
9blN9kMVV+cFLJ0OGrVNywGU+mp3U3qNg8tkkGcQVEcrSvSLHu3FBYW7AXLFRLBdKPfZWOyNsS0p
BrbQhW14iSQtCKwTnE7oOafZgYHd5rjct8CHl2sLfPjlZg4qp2sqcVgezLyPoWcXRwb1jEgUBJjL
tUVxWbWtNfPHX+5+eWy5jzAbyuovDzd5He8LKz5XykyQHTjkWiDv34oyIe0y/NDBLNyBIem8Ujsu
2ONYj9knkIiIQHcG9C8Sk4zlInrnPKAyAgqpcqF/r1P9PoNWdDBsjWgKLTgnJPxtpZRz8Ga5V0YX
2BdVCjqhrewNQAgdpygXtYdDARHfOyPV7dVoDZJ6Iseb4GCI7xxH5WU7wG3a3liY4jNofKGNv7o5
FNbHqcZsXE/DNQL4iHVMEyALay+TGuunUXsn1Is1ExbxGstFQvQkM1TqoLxqLhLEIivlCtiAM4V8
udAwIGDmn2+LmbCc8Jnhn9Ubj0CKb9Dz5W0sFwvz/OUm76PZ1Xp/+2+p9k1OObRPmkMWld6hbMCY
hKDcIzFCJkJNBEVMJMHW1hgxLQdiCbVQ3L/LhQ5i0MijjlhjJNnNbPmcmkTbTV1wN8yapXwg92HS
d+Ec0iPDGSSOYJBFLQVtyFJmWRibdmLeAm0WrmyMy3v6dRd61LenEJxMrywwRtf+bKdyS8p0FijC
bTZrRq3cyzcUvdHF6rRkSmyyaQjWa7YWzlsSgEPoEjMvtE+9ISgFlMYnN4c7+y/V7yL9NdtUxxvS
rZdbYU5el9MiQcvnRA5/TktaLrw5zWO5lo/A0Y3krTfZ79Q4amTDGhiKA6SxJfPA0ZJH/AA7ppLw
kCnOTDdqWQhhxIsk6uqR2t+pL9wc87ZNP063agiYTKKN6T67JRvZiDkFeyahI8RhzM+mZQtHa3mm
XX8d6g8eAqlat+iXQX+c9PbWbj17h9VG3xqd+VmrLURrSTVsckNBIZjVyqU08LWnE/K9OQAgLaJi
k2JQWS0iaDnCdlmXOKe/6aFFbLBaK4q3rz571hscBU8Fe9qlsAJmKdSCYV8Q5cu15bcplkiN5arH
KllvM4Gyf40iyj3aofal6krWgOmFrNGTmo3jrvuavj1ROO4GFR4xoqOeEVZP3kmi9QCFurLBAhuI
Dd6eezmw7J069l0kwj2Ash93MbLlXZCV+zimZJwjpzW99FA3/XdePouZGkXi8SUWQS7RPqafg14g
/2w+yVFeDXazdjJqE1A0yY5oLQNYQFBtSurBB6Wnm2pOuWExgHY6Y6Ro5pt0V43tmPpPLNu/c/vN
yk127IM/gbCkJtS5E4tBGR66EDdNF2IamlW8WlcL9JnD3uD4naz5AvfX92vLfQ5WrW0so8/Lr98p
58inMmY0mHI/3XYSoWkAq31DVLDknEBwU1oE5+qGDd2rKiO8rfNboiJ8KLtms4xBy13KxQaK1aTa
dAlZ2/8oC2PKUSfyWLCfT+usqFGL0pxjZ0OgzXIufLsKbXSdt7I7uHMQzhz27GZggWPwt6fYvRlH
3zy25mTilsW3tmkEVRpzpj5EfncVQPzZmbOmEpf/JrScG9dATrQcShvl9mib5z6cEL0K/0GatxOK
vDBHHAW3CL9XgknInMffZZDLAv082DL6Ni47gYZ8CQo1vIYwO+gGpq0YLp5GJakP8N/ZRXEZ5njw
6N7bmFoxd7AkoDdd5UgJ8ZBtqkGVGxFVF5op+730sDxo+ix1nK9ZJAevldbADnOJj8/5OgzYyqdA
Z2xebnpm+6UEy7ilPVCsx/mlmhBcDy3pr2NMaEMepsm5p3xwLnb4aYncoIJ3GqI5QGK5ulwsIXjf
rpk12j3JsFlBB1gPsnFXwThnC9gWy94EPAIdjvQ86Ul6Ho02Pbe9LLa5llP7aUS/xeAOgWVkmBmg
2LHzxLMBN5WwMC+IcGOsJyt1Tzo+kJPPWcSGNH2b1S2cLCvfUtS8zfrqUE0JSuacUAULTt9RKZJU
zHkuWO4bZYGgGaYnGBfG+dpR497QxVFl+nASZYfmoeEXv/fc4jpLenUMZXLZ4Qc89P0wnVq84f2I
jYSSI4AfSFYEfQtMsbFxdEwEsZ5NL4FnnaPC7M4u28lyoK+Fu3AoMOr7uQaQcf5+Unbd376p5WbA
QmhvqeEECCZtIGjUfvt2ILg5ghzThB1Cm9KmwYEGMTnh0EtKfgfLReYU0Q529GNr0x5ZAimXdMXl
YolTdIo0OqJRW5HaTRzftwdcybCAhzr5Wg24bFXRX5gGlljamevYpIhXV8Av896k3dQ9mUG8gkaD
8znp3oV+TlgyizdkEvG61yiE6qO+H2xj64zqLi1cY2/0lr7BeQvxuSAbun9MRGDALGT/GvfvoLrV
W5DNF5UGVKAIKvxbfJ5YY3wJLO1QifJd2sn72BvwKFCloVs4fhJsKeuCnwc/xtU0hpeNJ5K9GRDo
5VAIAK5YrUXoPqZGeNH0E0QMy9rhx3+uTXmVj5M4EmS8HTon3xB5MT1Wrk/MsY1/He4XA3T5KDtK
CyHa72ZIr1LWeNYILSFM4pWIsDoAIrgCHXmhA/Hbsf2Ys8aI8I1ckClQ/7oJ/TGduwPl1m4jBz2b
V4yHpKTVndC33+QDjO06n+eBJ+TBIH2KEsVzbuI7LbcGmXKNCbpFPqTZSGTdSgVpce2FPQzVZp59
XKaWCawIsmId45QrdyxX262KO/Jl+p76op3eh6ZLfiA98d2Ap4DEYQoIHfgelBvYmLXPjW7JXZfA
gqpwOXo4RLCKs/ob5BcDDcQqdJt7w0BT30Co2vvkbDQZRrZoYpHhDpPEhhaCr2/2flfzozP881Ac
vaiiAD5j/UI9/YiC+P049sZtF6RUFUxcKqD7kb7753H4WIo8OJuiOtLy7BnTagjkSl2btZUdbfqY
FzqWACcXJ7uJgKiqKF7lKZt/60ZS13gbh5QHTSspsIuoI+gBtrBCb7YDEeZSOKtigD4rSRbwWDiw
7cbMODb+gwlNYcVJkMAQKsNV40RHmM875D6oGDNpIfDAZjWhiw+D7AONjF0YRkx5hElnqgJ5rARq
pEBPNlRBPzptY+9cCCu9cCFUybc9arUDRpYP8ZhCPRD2VRa4AIUuKRW3a9uKsRAMeX/ZynKTkWik
ipG2iOU0O7TLHxDTXGou77S7b/1bck3OlBiBDuidIDyuMoG4Bw/0u9YAn/TDxFZ2FYb5TWOBREL0
Pq7snqcPuGXxodUfFf/3M8porLaiCBCzR+qBCLligxr/AqggS1LaO5uC7qfVW9MhN7tbeBDUSEY6
HpUJA1a4X2q/YiDEobi2afbuqWrpe03HIpv3h8GT112Uu/yK257MTew9YAno35ThvmiHetXSL/YM
Qfg73H7dU5j1fO/G7/GO9zge0+4uT8UXTSv2QF0KOjAOutoIU0z+zh+yTz5tptXUO+26nCCGtXwx
+KOCT7mC6qG69oOh28kno5FPXUmfme3yzjHa9xUN+VmEEK3pM+9GX6gNOT00n9KjAdxnRYMhPRWl
ZM80ijmMFArqzmbaYIslCs/bLU94uVie9HIzW/4yn5eWy52vHv5/vC/FGQE8NRxGQL5zTq4/72qs
ecY1lhjd5fZyEc6PvNzsrTmEd7ktWTPuyAK9xHhd0Ztgsbdcg9yMlByucBXLS4KQHYo8PGG5SOdn
vTz15b7lmpRzPvG/ffjln4nm4OLl5ngXdxybl39I10gxHgM42fOLvjxxufntBZarywVxP/Ny0ZaE
JS9vbbk3Z+W89whVnghr2E5F+e4l6g6VNgTSipj3H+LwlhC8l+csN5eLHwLufvcc1XnhKtOaDwgC
c1pVJBm9XLz8ez+k9b08HMzVhpfnkBcRTetvz/ztO2tdC2EiMsfvT1r+NHH0Zhf30W1hz1Fiea9u
jDlFOzNYaHdzrvDLhZyXYstNvOdkcc+p3OGy1uqWVOOXx7/d/v1jWI++/yvL84H1pOtmgBVIJqPH
mpx3J/VV2Om5sV62wglp3P31cnWyFZuKgaSOYU46E7Mxdrn2crGYaF9u6lASEgbTw8tdy7VM8+O1
pCsESwvX7cujy9//7j5+MVBYXv75l+forntLgX2CEGUZpyDtuKiyrxrSkm1baM7+vxKNpRD6lxKm
Q2nvTwqNzdfkqX+qvv5Yw/z2N99LmEq80VFmUCCc5Z6IMRBhfC9h8hCyCKZqiQqfB1BOfJdnWO4b
x+IOdny2UCiz+aN/KpjOG4ARBqt+KUyU+/p/FMBkK/VzAdN2dSENhGI6eNxZK/KqgBlHXRAxM5eH
joSDjUNs42TAH3KkA58EClKIqHbr2yPcoZXtojjUOrkl0jA7GF1PEwIbKhwEdrXCIAoh0kDERTYW
AaPNN2OsyrMgJHq1Izyj2RZ1458B828Ra7Eajju6DLnZnOu0gvmBkqJmNaL5Hx2JMLERCB5qKQF1
OuSlgr0lfKEMnnQY5/tayatejOkxxJsFrk2c6Xey77RXgkYNmrz8a5yn096uRbRz+IjrObmly+r3
9iCAX/OxDFQmbfLRnvnByCpm5GizoU2JciBQj6OlQ1AKPAx8FQbELkNbaOpq61UBYkxPj1eZ2LOr
FXcQNs+6T9VGa0WDQiOYznL09wDe9oUifqUyhIcX2V056XB0Wn2iZtGUgOTiG9P3P0ovMe6cENRM
7Fx49GpOFIQM0mfu25yakqaSANt3hfufgOy1HdHVHErUbJOvf5hwoDpZ7q4nU9zRBimQYMbxHST9
D8TyVMmlVUkKxE0dbCvb+Dplql9HqrgyktlNRRYdaXP1xkzpplZ1+LHNt6GvmdsopuOUp7ST6Oc0
W1IxEFsUOxIJIfo1O86h57mxuLYKQdhM1NyRBGDR/eW73+lm85iaxE4hk3AoUvgs8NCtOP4XoeFL
zjzEAUZg3ladeStixCyui2wdoF7H6JuvdtdBbF7h7Act4cfPxBBuEnWaOt3yV0aeXrYh5RNb3iO9
ZcVcS2iV1XgWkEN2blR+MXIhQGWD7I0l+ZAiSm8CXkharKXohl9SVyVEwoRMAZWOnuWF17WXhock
Ixiyu47QEhS+gA2rBm9iX0SYeDMILpCNoKLfmk4KOyi9EPqnqkhvijI+EQ2UkRnrISOK+FLi0f/o
QpTFAHxVaOBR4yMi0tt4jNkMQFnB7XrXxulWOVnyCANoPdsvm2FdWABqvVivNqnCU0s+1DoMs3Xh
zVKiayJQtp5iD4Pr6553jG2Odvy6bttVkRrGLu2gYJFRVNB799v1CJ3G14ptCtaroslPzwCKfspv
fFV0wwFiu72TpTq0BbZdV6Pl2ukATdKcau0A0hf2F5CTEoZPoY/HMPLvEZoOq6xhCxjo6XPkvEU+
eq6R72yxToDh1hArwzFqIedfjs5di+Tjms7ABaj3vZqKOzivzVsE6jt3ZocYVfBoFZSX+/CZPqOX
ptmRDvvBcyaHaO6mROLsHqIRJjoqgGQwGmxtzj0FYJVITO4xXPUBvH2TFJhH3TkGJY0upBerrW8R
BBul7EdVWZKRUpPvHjPUxFUXHotPyK28G3GFoas5uZZ2pRh0dsU8tmkkxkFmgXnkGe9GoAKYALq3
1K61jUkRuVNRukJpQ2X1VGcWmO05qg2ZCnukvt72srwtiVG9sKaB1XsDarFs4DkEFhqWLCxsyjR+
toK7J6YueeuUrn1ICS3V47HeeTFaWEWEGxlE+rXbTe4OmEmPPGPthcEdkjnqlEF2V8++16hJnwEm
G/tm8rPdGBifVXiidw5M6g4BEnZ2ShSAngGFwvm7USVgWHfsr7rx1rSic5OB9QFqLddF6oGj1D9H
QMGQHYnHyczuQp/0sM601XpOmaIbmqlzRJbaMZPjtnNS0vMKqJkJKIZzYU7pDs3wZ6uEQxC2ZnU2
e3rfjTZ96WIoiWA6rHF4jAy2qtJgb9sJZw9WuzmMbXgLFmUAI58TeevRWUeRKs8mcUPHoiUXJn2s
5oHfNIaWMO6B0lkyF8h1vTlMeYgiHLFWTNzCmrOF5IckWRv+GNAsJlkg7sW+RUjAoMM4OrrhtHHz
rFpnntmtUqt+NlWdrlCJa2fyU7UzbjTBFt+80TIhzhmKmHWsEdsQJGV6DtDM0v/m5TSpokPWT1cN
JO2DVuWX1jDqZ8cAYM6h2PQ+jKSgdElTy6x3bjtFe8tW7plac3GwXHmZR7qA/ozlJKjAqIT4gr+9
i2p+K8v7KafnQEXqtNxIaSEeONG+vcssiIdz3M42Up/fcmGeOhizaPyWq2Uoyad5FG4+nRCS3efE
Om60mcdrSHNX2SY5bBSFk36FB9cC84+0eLmWgdM72RrltyYSOvHD3XMqSn+Xj6jdzeh9l3CvR6U+
wXm+hr7BBna0b/zMJvjMnRCXjSb4mSyj++Kv21YN+16bLrFYWKv/LkD/NwtQ2EAWq79/HwW6S/Iq
/PKTQvj733xfgTq0w0ns/EcDzCrznwRQ9YZQAClclzY9nWyUvv9agBq00NEOz75AjDm2pPH+fQFq
0pOneY5EUJd02KX7H+mDF5/pDw10anfWrDM0BDpPaf1ig/L7QUfsmLcHEScNRpoqvNaiHIdHUV43
jD0bmWDjCFOwx0zNxro1S4j7pBRFxY1dTBTY2vZKa8CMOQU5KkpU2cU8O5YJ+RVum9XHxugua0Fe
BnnNENoDjFE/HO/fWJJf2S2whmJHJi7V1B0lpPnakVyW/sSwPUAe4KtiWg53sZaaK81j4ZuZZree
0JG0rvqici35y2sv8ukfjt+3F3cdgdzBtvlKXnk9KivqDMagZo+NipVuvi8Ta4J0EmxZ5KHn9Pzr
QhYg6jHieFbY/s3DNe8PXr8+X5sLqoVzzLZeWbgQHcUFiLtmnzr1jWX3YGB7WoR1hlJK+YT3wccO
Wc1RzNw6Igu/DQvfFCm/OfbGKwHG8vlx5+o2EnfTIraW9/eDhXVAQxAneOL3QjRQ5arurV+xNrRG
QdnRDhymu4YZxQk/V6RyzUJEmxUkyrNtxmSwsopK+8sh+f07YnCff1wGHMOf3xG+b8+ziqYhv5Qh
3ogGCqsGJIo/n3SvdfV8cGHyc1GOgwLQYh/588vUvmPRaPfYuKC92ozkOm4rSsP4nygvyMY/6X7m
XUGbXjsmWr221/obVVUDGYylSe6nHeyTQcozPtjvxYJ/+6XMx/znc0KYBuODycaVU9Kej9AP3wnd
JWIMjKbd1+UX5UGallrw2QYmDTbrHn/43BmKir+cCb8edkGOBV6GWQ5k/LKR9aDc9I6Vt3vmWcFs
D4yp0KEV/fmwMyT+8tFADxCdpPRZWjQ//sNHg1NKWCaScKZhYokmh49R5bJeJXBe/3Ie/e4o/vhS
r75grB4+yEtAF84IMKxNuo3fRl+KCBm5pWz22YSTQGe4/PMHtF4VBJbzylHkRc/GcE5gJp8fP+EY
xNJhi9DsTUWoEM3b7OCm+rkJFbTkwpzTkK6DaGwvi6K/bxSi5LHsDgwN7qrQVEzvGmdcH2l7rZcm
2lnl8b7NXScZd522A3M3xBelYEfWtah+PS18rnxr2mueeUlIVLfOKv+5RrF3ADxROflIEgkAJ2M0
wwvcuH5za7TaR7sU4eEvn3w+oK9OW0u3lY6WC7fKL6etU/vSpJ3a7BOziXfGgE+tyawVctJ4owXd
baMjh+i7mUXj3pOAi/7HHm/6rFObYRCAAbK7pGaTpGsuOYjKWBVO3m8gftQbPyTbrONkMbtOp+PI
Vj4R+ZWjpgMclFVZUtuYTOtCmDZNnfpzmLIC9TFJHrz3o6wj1mIt3e/o3Z8/sjEL6H79zMxd82Al
+P/VTzVyExlPgpTpvASV1oIX6svo65AD3637hykiq2pqHQ0ltRgO2cjh0MTz6NYEF4U7miwaYvUv
ME60C13/YIYy31SF8SHwJvQ3Fq5rV8CHbAXFgkbufKTf927rHVz9U6Q5AbSDhjazYp7UyjlulNGs
wbG9tj1dX+lNek5dWGytxmOoH27paN66efHQtBcGSDjEreXKsdSl2ejsUeC8DudoAuBJsA6BEn0J
yLi79Yv+wenO8UBsBEQvonvtO10XD45I7qpIiAOk5QJBbLttwC/RIjux6Q/WlU0I3qQKkJTmnGhn
h4/EFzsGNMk5QsjxH6wovGlVd02NhSxxdvfO2H8eCxNeObFiW8MvMdOxW1LxyXRu1AaiOnb6or23
UdPTTW6u/T48xzWZ10PxUIag2XA0AWDtkpOt0wGNpmbu3tAVSyDWGblCsu1+DirxmVbBjbDvyRsi
FaIUBJPKe3uy3xPFMtP2h2NKOXLlKUvS/+Mfqbr2QfpEA0aCjXOeUq5hvKIJUBFqFYx/Oat+Hbgc
Qa2T7RqaTfkLMmOofdGKnt9Razc7hDh7pyPFFy/2vTdQbPMDfe0ldOn/fC7/9lUFs67QhZongp/H
Lbfi7CAcj2lXf6yt/rbNk+cWqf9A6lNlx+9iV77/8yv+Zu3lUKLFluwarivRov78krXvdpClWtZe
NlaFLE4Z26K7SmvqbfUkVEdWqn7Wm1lNIKabP7/4rz9cRyA4ZXmOoBWb7asfrt9ST+o7utOElL4v
Koi2BGQf8XjgXGjMEztlpX3RehKa//y6BrraVyMGL2xLh3UuOnsO9c8fOtXhTTQ9x9luFYl/mF+t
NCX4h8CnY5yFTyl7BshCGHmTYLqqGTzxIiRPsnuM0NX/7d38OuvzbkA+ORTLQUeIV+8GaA9pXgUM
nmFgFYQoeKX7hHK7Pm6c1IH/kfS1cVUrnagDO7+OSapGFkJMUtDf59LM9iLRN38+Qq/t18ygs29S
Utgw0B5T2v/5CJUl6SVhp3DjWWjwcWttC4TIO4Shj4U/PsNDk6u6JD2NzbnPvJe8I7787Yho5aJO
jA/EO/irQ23PKdwaCM3WsFdKUozke900un9vROZlE+oYnCOj2w+Y4xsvvSyxrgc2EnsBIvUvh/k1
o+PbR1Jq3hFasMtfr2l9m/QrL8A5D+vH3Webxm+vDOWloGhbJuUZytFFEPw6CwJ/lAywomq7XCVi
/uETpLCpdflkTixdJEX4NazhviiajXRBCUyphaiDYFhdZPomJgwBtpBzr5vkXcN/AJqNU2BVuRfu
AGBb5Hxg3z7CvMXVkECT5xjlIf28P3+LKMF/Pc/ZGZM7p2jCsIP++Vv0jMrFa9PXexDW6yYIDgEC
KxVo42EqjYsOa7mPH+oY9CCu2gyQXh48R6G2EVgZt11rg4TvSpDhHjoCNoCUXiycTVM3ImmM4JGj
/EI/zGa2CeSuST5pTv9QBYlzSjKj3rb9vP4BRpMWlbUyEeGuhFlAmu7iE61SKIPYLFdBOD5NdSqo
U9u0UDziJU29vutz+eXPR2NZ9f28NuKc/uFovPqdYS/toQGNsK4IVqfEPMJKhcG3yhURQARUp1vG
hWLdowSXRhetXZMAdKXEQxc1139+L+J3Iz0LcCZpRiGsfK+GPmfsUM+Itt67qer25IuNZ5yG71oP
LAMpKRehIPwRMSFYVGBBiLGN65S0sGvlFkfXTg7IeKsLL6eHA9O8Yas6npWb0g6atAkUJGucCNwL
rZRPwuQfCcv8qTHa7uj6lL+8UjobDsY9/+x9hXVuMynyCIjHoMDrxBh9nPA5yZpx7SnzuqHivINI
/z4tIGw4JOKsrMkb9nGQsH7Xj4HJEOVYOPGxQLgAZ9sUYdE7y/aeDJU/oCJjbscW9z+Encdy3Egb
ZZ8IEfBmW96TJUqipA2CFCkgYRMJl8DTzwEVMz3dv6J7U1EsSSRVJvGZe8+FUvncd+3aaVJxEY2z
dlXyFlpZcfqP5/Z/3/QkvGCnoAb2TUYaf3/Ts3EMlrlquw/d/CWJu5qcAxOi20xN/+8/6Q/XL58W
ltWoG/BdzeVF/v8aqbbI/UohxdzLpPqVSaJAyGPj6HwM8SUjoGVXVLrpmqyDz//+g/9Q8jILs0PC
f13sxrhE/v6TmzjpZRB7HM+Vt+2HDAlPqN1j3rWk7+Gcm8N4E9g94uYq99F/miAgAV+v0BSCny7q
jQzCN9cjI3qW2l9PqcpQkO5iH0DDv/+qf3ijQ223fVy1FBc0tn//TbsE/HScme2+SpNlJQADOHsZ
zOJRG966FOJXG9T/Ncz6KFr+8Uln4mdHoWUzmmPJ/PcfGuEV1QKH+d4a+puJuJGzfxMEYjP7wYUA
mG6Nz3gJLXUOTBk+kXt9tNsKlGuELMqp3UftYK1K025AgEOhOYvps7DGM4uB/yiB/rdf44X0uHTi
pAxc85/ll+i7wUsHziRMlt3GlIHPORiQy2SSPOul2a9/fzX++I6lRQoji3Ebk76/PzE+madJieKL
Bdl17Oyr6/JT7cq/cTg7KMMCSVArwkfjv96w/9uRQylgSsrblRfEDf9x3mWtldSWK1u8f93zOLl3
i4hZgLtwSVKtHmhXWH/Qf+aaNA4/6UgM8NpNOhj04TFED3Jq/bVDjokZ5qd5ZjH670/MH0ZR/IIB
zSM8qyD0/nlqjFMPMRUL3t423BdOlSX0osvIbm2v9I3vqaA6HtwQhzr9WjA9SZc8aHx42wAAGxMy
8OTosP/jw+P+6fWiQuaVorsNAV38/fUCVhDbTmWq/dQnGT5XFkSseI5FC2aCxTcK1y7C0iNgpCSD
mbBwlkew6uDWs7AkKndf2Z54crR+77N0fMLnek/jtr0l1TkynPncEBw2c9JcmqjpN/6SIgLMyLxV
XBeizLp2Ics2EaXRdZZcJgANoDk1CShP/Wh4bptrBetxSyB5vz+2XfcCIebb3ENWNEBSfbWb5G3J
TUBnluKfT/W1sLisOWqWF/aObUMN8O8v4x+erxASl89hDI8t+CeMKzVCMXmV3+yHhPSOmXyG3p2R
HFak3dW991mk/d031C+8l5t//8nWH2qtiKtOEMF/g3/xzyG2yCzG/TDH9r4ugkNm9gSMGHG8B++Q
Axz1reOo1GkgtutUxMw3HQekejo5/3Gg/OEZoJfy0OIs24j/uTLISs6dDF0cK2KC4lUOqyY3TbBb
VU1IsvWiQyCEU11dMtf+L9Dkn5pJfjjTXJqYgFn+Pz7lBF8nGWjVZt8FcOtI397bYf0Ke5aoyKSx
t8KICOWdZ+jLCeZ0vFX//iL84ZTBGQktyrcw6sNk+/vHhUqp6qLUa/ZFP5drGR2xMmRhSxpiVtob
Zf7n/5hW6A+9JDUlUrUgWjyU/+wlw9yt+4Roi30xlNFrbQcZeaed/6gZ2uxEp56KaihwFDTRZ8ML
4Q738ZsTpOk5QC66T3QcPWbGC7Fm6baH4b0ahUiR3TvJI6C/S2s1LvDk3lh3QSoQkjjGlzDGZzIp
b0WdnF+MXAdfF9x/a8byyU6LZyIVcJO0KnvpdMQCuy3ubQFa23FqjyugSdtbafGl6iSkakxgB5w7
zjNW5NfBJ295tIFlLj3RNbGWb+Ra8UsOiAuyKnRO8xPTHBLGsBPHweh9BTUFhiXo42tM6gvsFdd4
9MxB3Wc7Lsj+de4sNpov3S+nDvuV0IP/HDpf+9nK3gfm+grPgurF54AO4l6PnnEdFXHckuDffIXX
LfqUBUimMZac0148zuiKvsI8A5s4OdE35AJoPYKaEZG98Ogi8q5V1h9JYZpv2jZR1fTWqeuiHzRB
+VVaOrvgLjFXXCGrr3rKPpt4ojfliGAhsrrpe0rdBl5Lv7g1PNCeknzTzQZQDJPA8Wnq66dMBD/t
VM4/zdy6V2HxvSuFsatsV4C37sW1190b2KtxnfZjMSOYwrNTou2h38MCJeqKDqwrcN6LHMNRZpVE
Yi65FtBpW2jnkqq+L547I+v31vLVx0NBOoeLXaXcYOQVN67s4tYh6z9NjEk+HrJCCW4PKkJBtPwl
W25q0x1+3/t4LEbQ0A6KTA4d7rLc8S6MHv3Lx72/bsYyGbZyZCYXIpLfTSiOUFPU4hqPeDgSVzPr
TKZmm8R5fU41OCSibzvQQYH6oX0k5ijXu5NI8Fl+3CMvtdgWBUThfEjmB6NW80Ofr2wShIjW5RE2
f9ODKDL3EM75Aa7FpYNGAXns/940Vb8W1Cq3oGzTjdfmGi8yzXk7VaRO2NL9onMnPXRBuR+7fibi
ArfPCvx2eEKq83XiFdilQZBsC0RsT25Y76ypsp6NFGB6m9LLGJTJeBKNT520jE+6bu4DBhC0DpXx
aOGZARxAUosmMgHebfyZgKjmlLYYQj6+LCnxrzgVNn2rj2owgLrpIB8fKRPUOBVQkjLRPwICCkhv
hLwS35si8ohc1MVxkE28tqAa7TLTz+4EE2d3BkwDUD4UH0RJMH73h/TsEAR6jmdCQTonALM2ZcVe
1jIAJ2rHX/2sJcDM7RaQEapCX89fJ9dihJEM87Uy4vmrnZcn0rCiO2gN9bX8USwPum1aHDWcIfaH
wb6hfflCAOP05HcwgQKr+dIA2Ni0ORodORPO49eLGpKW+AGEvfPwcY/SdcmjXQUh0CRr7KiRMjIC
L0EzB7ugyX/g5PZOQdj5RIUSyDGTw+12cX0bNEJL1mtq71nppuT/8mWZUWLmC4NV6kHjyCrHejIJ
zMPN+IgCrN1GBOnuga5EX4a08jcmrMW9k/ODsZhDm7BGeTUme8bh0u5a+2wprEdsz+N7Nwz9j0S7
34Z+PFsAeB780XZuC7cHfkioN4Yqu2uL28H1ZfqWIj9e2W6CHJGczV2dgNwbWvQ2WdWVT3PZ3wkA
9r+XWVhtWwTbR0Mb7TdPE+eI6MeB/OFIg8FxlSGFL5vwe5+eGnvyf7D/xUCq5u7QIqL+5vks2pfH
fYcqtyD0ck2iC4uxsG6/+Aha1rayp0NPEq6EnvO1msQPDpLiR4WWrpD5U2ZDcgyt3P+aYipLBKGX
/djfnVBc0+mrdBvrc6iimkRb/SXpVfyFIK/8lnXGz4+vCleIa9UW+PniGhVrZfBqMHu9c5GBRe3H
T9FyM3WYJ+t0ds8FK9CNzGx1cKq+28wMlw7StggGjklFE0I67Nvq6UtBSh/8EPNVj7pcQ1Vqn2CM
WdeIxA7VDu1Tt9xYmvmBrkOblABs+PXgMXauopF0J5sd1fJl1nfZk6jkxh/NH1GJtaAJdXAY/egb
Ir+cfm3JNLfhbhtucACsKV7bd17o8TAYY8/FJ3QfYz+gH4eKiUTqxlquXFU6D/dh07GmGFVDNMLg
XzyDIAYPR+VGk/f3kITN9PBxb0gpZGoAg95MvPukHfZ5GtmrLmX64BdfI2JtEC+SbzI4iX02B8dC
VsbEBprTDDrZt0++xbUXcyF8wqkEnMh8LZcQo6egPidWLs+uLDH2t1m0x6247nOvIhbJbu82SJeN
o93g3NihPJe+y7s0mNPf8NUaKg0Mo5FGPzbn28eNx94AiLm5N1uVXNyo2YaJBckojl9m0Z39tCu3
WfNeG8NPn0hRqEZP45LLEw3kXhapAhtnRRtsO1vhInO2TNJ4vcrKSBAvT/Y0HxRtxMojzxzj/N5x
5JvI8095HqNILSbYpOLdmNRe4UMD+uxuq9blt6DuGzS49CA8zPbM8jXOLm3aPncorqGwvWXDxeU6
TgOz1p37HRvzJ9OYCnxx/Z1ynsAmJCkB+QYEY3tEaFNDGqV7wdb1bE/dIwnZbGcleFBiGdOezVLs
oiQJMKrlz6EdH9zZ+2kD73Jbsdf2KR4wg+fGL2RyN+SQb3OnUYY69dpIYorWIBzXCrGcNjsi3jo2
TJi5yVDsZ7UmMuxEM5Sd4M5/7Sf/sfGHeWPBeMnVfHSm4o5T2u1pmdB1HnF4YdDS1o6k7H0rjO00
2NiGiR8rWDkG0zsd510SDL+ZAoVrGDzZlhbP4WmjZPX4b8mKWhlL79AN48WXX/K8GdZ+5n3KXHNe
9y1eGgsK1cbxmNcCTiLPMvwZLn5AIRApz0V3r6KYHIu52Rh6svZtRmVimOUyZAQtxTSuqcOHIuuh
b82EmVRReeza6lQ6oK7cyngQWr+I2d959QyVRi2OM8f6UUnzxqhkgHa0r0x7E8z0nlE7v6WjQIM6
2MeOcNA116RhDSK6WCmlQjJ4m6udk02JIqReN9J5NJWB7Y6M2/Vgwfa0SR8Jb7hVGT57vFXzEhOp
nWdYF9PmNgZGRYiepRADDsMqxmi/wWZ/8wz6iGqh7JEJg1jR50hwg3ejG+SmDp1fRuVgwPRqB3tU
dMuH+W62ER2y5dl4XP0tpvt6neNmPmBpIrJH42hK0iaBameQ+xOwtPDna5AO/UmnsJ5mB9fwWC8O
3C/dPHckhXgnJoG/KkbJxMmv2r58D7Psl9PWZDDMFRFFVBYY4dQuL3mN3aHFvOr8aCyJwEARl/7J
fRAGy+gkwoo6YkkgS1CRg2fwBEsTAYNnQDrqzlG4q/NWEk7TY3SOk91s+y+oOJJV13j5Tvlesmr6
gcuu5W+sbATANnUXJ3ML+ET6m2cZxh7v6YOSg0PIAXIHqxnPfc11SQ7BsbQFMEWg005izse26X9W
XAAzOYk7+CsshOj4e5HCC2skSs5x0uePey0IaEIn++PQcunRyt2PcyLPUjv1WWD0PzFn9Cwpz0Xo
GkhB0nO0sBAaM1DbSESkLJjMjEPyjIYyUeeQCDpUBm0yrGuPEfzHgwtI6yy75OLoMdyzu2nOlqGY
KEqz2ZhR3pxt+hu5KkcJZszsr8HyAxt3kufADzg9Le3xKQ1X6K4ZjNd4ID9+9xSE/c4Jsp+sBsT5
d0oivTtGYrzqAxJ/jqvE3BRm3oLhxrMJJxvZh9LEY4jwRq7bwU6wV7Rx+TokstoCxcSvPvSwq5cn
Ic9YLkQVdhIjNsh2At15APWxT1m2o24fj2WIYltzzVz9zrZW+HIdvzU2YdQfJolsZBxjcw2crD1/
3LAX3AWtHR0UCEXdluKoOs9FolbiESc5IF43KqzOwjOelQEdsl2++niIFvwiqiDbzqo8i7qpznOZ
VudQzz9Cj2LJ6RGWMYiS2973G7TkMyHD2fIsN21bbyw5VwSQI5SdYz7zXekcs5ALPz7bc5eo4pwv
96wx3c/QaQ551X8Lh7je8RU4keWmJqoKB6f1tSpIfjeVR77u8jjpoByVH3dHD/MtqSmHpppwIOd5
CpaUe1E6Hwzh0wUh/W9dC3qxHMiWaVy44ap5TmWrd7+/NJaQN95Si5XXm1FS0OWBFgJKn50/biYi
kc66fi6AXfx+OOzccFWRd70ZZ1lUu45EVXqNGAFgT5ydavJXiBwAypirYfYcCJiDOOEs6Ik0aK/4
aMNKhQu1c2TjyXXNCnj7QH40DqQGkFVfipxon9jd2iPS9LkwNiI0w2vBxOpaaJmvyDiWu8aQNh/y
HMFGG5Cpnr7PpAufGfItngGliKs5Zn5j7jzM9HA9Q4znUP/HPITyw+7BaOhVi9z8OfYkbUD3ydaT
Gb1NBC3qMIVtgGlyHLtqjfU2ndftYpsMP5gqH3dn4dbtmQ9xdfI/Ho0SAyP5sPglPx7tl3/gNVa2
dWJGFQb50rNppuQ08riTVkQlffw90+9DHAEfD3/cfHz7j3vmCLAzi/Lw95/+/jm/bz/+aW1Y1bok
+HH9+8GPfwSkgF/3r28ncWlskOrjavh/vxvgNH75j7/z+zfxpuLZs+fg96/0119MQUJutXafMVJD
p/n4qbnhHVpPc5lOZHeqFrjJx71iuffXlx/3Ph77x99DylHs+r768vH4x82YKDglf/1b0l1IItDp
w8dDsyjmrSrr17araJVD6PeAGMnBXb7862bOaKTrueHV/rjLmU4wWgSHOyycE0k96pA2rQcotgEP
WjeXwTTcKxpKH/e41+7yLiuJW7bijdQB4XnLLhDKjbtGHPdLZ2BydWJBUSj9n1yIEMZzOO9xlh6R
2s8kUPXOYwdefVfElb76GLwBhMAkLBnOqBZyhCsxAY8IrOx8fC9IQQRLT/CQH+Kz91Dvs+0V5mtI
6/KQMuqgz34qg+9UbOlGcZCvGigNWF9gXZouZ4+fF++t7m7Ks+8IVpB9algCZAo+10zsV4Y/Gztz
Dn5EwaNnmbtaN6+xTopTPDWQFWyL7j/uvhBMzI/GzZYNvsC2Io6pmv29GXlPVYe4qJqbA63V4zw5
OxEN06rF/bQaGZ44FqQsRYB5iH9pHaH2c3zir3NSoZyRJTDRGhs1YMQYAux+ZdG8iqdxaO7CJSVL
Og71U/Lo1PrRzupfHWkHZYlJi+vn+zAQHpZ2NB6hQzhdS0bJTMi6B58w1igsaOwYFjFjYSKmqJA6
mlJj2Fpwoy6lI7/r/qE3q09x3ox7lYThhmFk9BgM9etQQT3Iw+ZNJv1no2uwzpqjBMuoz0mWvpQZ
QCQV8MoussTe3dgwCrZl0++DuorOiUKbIKiNrGrEtWW/+1VsHdLhC1DJ5hM0TWwmIr4Y6FPO1nSc
hho1kmNeItx0SwQAZrO+hgrdkJrUQ4/m8nzL5FvtJmATaYF3lkdgQO7VxXoWlr8azCHYR4nCCYPN
qZiSem212DRalTPWsvKbQXz1oY3ndzSO+S1wsdC7KjyXA64kCFnj3UF4Jkr5DLOyPQdur9l19FQ7
blNfSdU6eINrHsnPOjB6+mrwK5w9Rh/YVAbWgHGot7NbuLs6yEDW2vKF7hbAg7LrfRLYw4MAndlT
8lUGa3nZw1epdADMiPUmgvSGjWIJSK2u6d0ZgZVbxXSAPxCfaWgmaBSA0zL2sud4uKNjAisUURsg
NTj7yv8y2GGLv241GQUSF3OT9SUkOgT1pEYSYFr6lbxgteJKVErq4JyRbewQQMokEVVU+h3/HFf4
2REbJ1Pq0jEfamF3rtwyVGvpJajTx/CbtmRxCl/zulcPTbzPYkWYrGff+iWMr9WGOORmfTMt1B+D
Z+WrNiUqJpuGcud7bbRH+xpt0tz9MRbmsG5dcs5TQb3fs8ClrVjPlnh2YEDD7O29TVbTOKU1RapK
qmINbWhnGEXL9EPITYBPjzFWNe1r2T96oMPAFzGTYc517Im5cs125F1ThNupqukgQ/tW2KyFc9Ol
tMc8DDyNg7kwXxYNmDSgoxs8O/R1TPSL+VfFKtmoBdmH8lc/avfUk56HyS/x96WPXAtj0S7xopKP
Ef8+0p29Naz0Zyrina68ZkvJXcMqhcOQjik0PaKSQZgj5/QUO2nmfhd0TiGJI7bHpXNhwio9gQGr
533WiXwT2+MbaI/pzgmIEGbAzKgaDWEuz5rdNA75Ws1EQxh0cx95THBPHxIfRqc1UIA5pv3VNcp4
V+JrOWI29iiBjOgwDfG5AYe6SaIsfeq08xZ711re2ow9jjHAEaeOyB7nmlTktHagL3jUZqrko718
ikhhH4+Nth4CAoeGFfG/7CiDve9MyDIplK/NcoOJNnUZzS3xf10QuXujUZc2kjkxb8uNzdnYOdGv
uEkpsFhCbE3S4gT9JrPUfdCkl7pCpuKJbB2wDgxYATIcxEjqjXl/bhHOn2koNc5D9hdlEqsaBd2S
28lJtVST9t5TyTGCILa2RYkewagwJiYj/Jbg4E8V5HZBLBqI05WuXlwrszCYSsGaPLU3XwGS+Tvs
dKyFdbzu0zDdkbuUIHPltDYmAi18wnFds3+Zqjk9BvHA9yrXRhy1W64r9pZHt6EkoVD2BIuHbSTW
JtzZs3DyelWlYueLpP05lsNP29RrgSd2VZlQDJSuLOrE6b22nePkO/spJ5VrMVVq6Ehw57L9QAX7
aNkJHs5EAdPhHUloHuoaNX8TduLuMlE9z112TWOWGgmIWkjGnsHbDaNH2dewvdk7o7xS0+c25pTF
6eltWTd/Z9jorSlu0e6AfDL0bLPNidS5Ahmu7H3V2YsdnE9mxPd0OB4fGp6+KX2gTB13EmPtCjdU
ti5zK9i12RdG3piPSBuESB7NYYSyloDAwBbFOpDjbUxgC5qILLZjufRYS2QtTCI4Zb1+TNtzh/ka
53v4kFMBJoWh7sqRP0VO0lPkDvkV/P+3vCFofmL4ApNs2HlMzbbUybAvYfRv1STDXZNb19SlC6kT
ombqMT8HLNO30CstYtJI5RvVgM9P22TAG8Q9on5+aKOFyTt8smZglTojzJaMZOZK5Itsp+9YOspP
AwukTZZX7jqoCHysGXntaoJaByA+F41G/Dgk+dtoJXIN9sDFg5uz4Cmc16KIiOEZFWcss64DIWbx
tgug4LBQOzKXmY5er/JzqwI8yTI+YlwFURnqVwM95bnpsuiioyjZFWgqUWPZLNs0UEbS6rsbowDz
khfN2urj7LFx6WFjMrOsqCb3yOjr7PFuCj2vctarh8QDa8BpawLO9LV9wLmlHp3406Cc8kkWcI2z
xH5Eo1A9oY3PdyHm5o3Vf1d9LD97WdZfdSq+83FrPndhT1nvpdUqin/ZQ1Z+E/3QnE1pEAW/fIky
rtx0vp2fnKHWx7RgxtAEyW7Uo/XLEMU5lESUwWseGi/4Vk74NxEBMiWBbupMBHjj4FfYGyDCGYyS
vDjLDrbdjJvAGucHh6cZJhco+6KihJz4RvvIKHZTk/7w9HAssnC4Sz9NbuxMb52WcLGKngCawUKO
VvyCojCsnV4lO7fEtt894ECtLs34ykCiveYZNi2SIy5RWkVEt8Lf83oHAoDQR9Nqez5dJvYNowfz
xjILf2+yLxH1sNui7JwaE+TcMLIkoXmpEuCajvQ52ilTPN64J9P+KcJ+602EyZhFYm1dEdPgxt0P
26lvvl3WN89iXBjjgT967XwklnmnBWalfJp3hkz9xwE0lTvB72Rpexi68RNhEIQFZgpbqm0NO1lP
9iopubqCYT+i3Uv3jmlGl6Khhh2rbwRRaiokwW7Pig6ltF+DznSOZNJftcMYwdEOgINe7c2pH04F
+yaIUSlNfOheSp28Y61jIBoE4xYKtr8tiHkqzAV1nYpqlxRdj8SfXEASx7jgxqR8qU67B6feAdmB
dKDG7GHg1LXIp7gL4XkQokgABvXp7uxq4Z6zAkNoMm194Tprc2z7w6yK+IiU5zinZJIXYYGsipNi
VP7OYVS18WpARypfWLAxka6N5ZE9iuWthMC4SXUZ7apQwQprhXyyinLb+oyUa9Qte7nQwlhUCczh
JecW43Fwr+20CVi8WeSGcCJppB/+wOBjSD+FLkQrZNWtF71bbjwcBxivXut4q24SFH2gt/A+h1xe
iGbbJSGXUbMEhG+7UBVy8gTKviE8nv6TGGeub5kdsyTwxA+bEevRDaMfyRgPV+VtrTRLHxONWaTo
Q+okH6xnKuDuOJLujo5WHUzE2o5uqss4nRBO0/hlLbmfqaf2jhB7RJgozn19jHOF+7MNpt0IIXMz
5o8k1wU3RfY54hP9xWzXQNyMZ0uzlQnUPSMEYmc4+udErXipahpPhmuXMIvnLezles8LEx+U+xzX
gDwMERs//PENNrH/bGU/5VQSYOHp6eKGQ3hU1cweLiGZQeTpNa1wwFhuBeZOt9e4y61Pw/hZ5mQq
x8gSrmkW5rey4yRhlL/PEZzcy7RnPFQI/zoUN48AmXsSoprGe99S2bbdHbB8/Iso0eBmCEJNBg/x
qu+gGg0N3r+S8cLgEYUTAK2/eMtN6ybdTgVzsKJsjG6ReWftdYH5cUgAbB7UPJPb3GUXVhTTJ+XO
a0D49Bp9xvrJc7817RzeP24Y2x2y3H6XtcPyziwCRKiBWFO7YwZKps+g7/WV68HwibDCU2qnP2D8
2kytBzY0Kaq0wIja69zHJX2BoTaogXhanepeOzn++qAfGQ337NjnwlnXBdrnUI7hwh6QTOVi9WjP
m97bRWgXt27lTNvAN6tdnwJ/cNJ22+XhfK4YFG+FbTorHOic0mRfmC2p7V7jpXtrisd7jm5kZEnZ
ZDq84B3VpyhBvC3k+C6asWFnNLvbDwi0R8NaC9FuBtDw+6YEjNqndrKzQsaK1jkvEvlUeYJnae1g
WiKQB/+HUwGXB7C2sgUBqHOcRuvOiJOLCKvHPHXEAazAMgGd1r4jv7F85xRxK7EDz1ZufMDtD049
kfoy+dnOLuIernKm1unEMsjyXtGiGkcvlcQsWOKE3kCdP24MNUZrqXliJCzTeznVW5hD1ueBT/wp
G9oeF4E5nCYRfq/i5N3AvPkImASpZCWPiKnq1RQ7IyVjRfxKXpabaXT6Ta1sNseNnxzLLtFrVTYE
a8492bVyFIz/mdwR4cHsNV12/ILds0e6AOm43Uh12IjwG0lM1wJs/2p2RnXWgZAsRapvGGM73hKR
2KaG9Tq5sAaniazpjp54n1khiQB+ebfnXt3KQeiHOCadYIIVMpWOR2KPE+zJLzA3gw8HBybQMyHD
FockrE0wQek6DjNKoYzcHMlE4sFLXiL7VxMMcBnqEV2fX3yvDfyh2tXZd+bqch3zFhtd/0hj7XN6
Y/gbU6dBMuCoHTFJn0srU1cAKbNXin3vd/4q5Bw9YoFhOrDPu0Ec8Nh/riDMbuLIdtZjMFJ7dCHR
5XnXH7MclGwXmc0NoEUZvIc9KMy0IfDb9qbPrl+6x77rCcEjMDK2ESGXVcUr2nX0HSE6gR7BG1Kb
zgPX5iesa+c330WFW7Mcp3uUNde4qdmTSrVmP4HwHTMI1Be5i7NCYVgIkKzTFeUdWRgdIjzmWrPN
qx/DFVJ9tcnJiWribWuBmMfpcXA7GcEZtUn0juqDdKcaoUEKsBud6b4g4W6opNxoieg9l5sxTNh+
yr1PXvOv0TziH1nlTPq9WDiPhmUNhPEYh9ostkCPx5Wtmf/4cX9VpfFdl/pnYjMLKXvYNRU5Nis5
u9axNqYHeNLRVRq5ulh1F25QU5UsNFmiNlBvKscWW673y0e3Wue6VDtHf8tqmzIlODVdyXnvAv/0
m4ZLfZBAr8ogcVBOiWmEOVdpUm5xyPuxjeSSkQy1BPo6Oa67mm1uWWfhKs/Sb0BumdQy46dJRc8j
CfRDBXQrSJQ8SRKH8ngKzom3syzSkWeDhOKgYvhle1FHpI8gnrWunH2sYqKeuEadaq97Yx5u7kPy
lFcYpQnrY8lW5PULazJ/PyUOYy0Daw1V0DaxwbEK3zyXHqhkTRr1p4bhEsk547rHvXA2Blj2uuo+
NXkKZSBPkEP0hvvUVS+B7RaQedj3dSVZxE0qIX4vfb3BYI3EUecwLWxmQ+BagO65xnNLEA2x80To
BM+pEYWMF2W1J/xZbxo554gddLBbgjJ4sTS+BkVvYjbOw0CSJva7YsVWdaSWRSSuMEmtMEK56zRt
nQuQnflYjuVjFHT1parg6ahWqVsQUHP6nb5wCJPaFufRQyGYgwhmayIj7QpI3mcqKMWb1UEsk7aQ
UO1s4+LlZ/mZbJNORfvZLJFT6FXY1MHGKBt164P5s8WmbJlIBSfLLsqN2xNtY4c8caOcaP99A4xn
bH1u8rk7ccKd3MnPMd2ML/1oW+ssq4116zDeA7QfR+nWbijfktp6JZWqYMtRvbU07Xstq3ht1O9V
3qYXJHbhLvCyt9FbRl2AsA4ZlnsvHOuNjYtw54bxK9Dhhzj7mNsyyJ5s9mRtivm3510dGaZ/tKoU
qnTE/qWsCU9KOgmrxssoZLEWEgVbuZyz5Tt7XpqskvIlnqEwEjk27UMjY7Ag9ZW0NGYYgHVE/hyM
x6lTwSm3OmtteRmvTgjOUKZls8XAf4pm50UFGZEAJDSdtPQ7hPzW1hZDf2yqrKdB5yihjrxX8S8r
UPXddL0JNUQI3khm2d5P+GSSSbNi5hjRUCNQjbCNJM5yYS0j0i/H712hxDkhmURWAdEwjbwUOAvW
mV+zIZzph8MWGdboOTzH1AOCJJjTlLs/YavWGzfveJWBRNXBOKx8T8PrHKIlJ8l4LTASm3had4wc
uR4MU3jWDv89V4c+/hGobmXsqk3CyvEhmtKDEyDpYkKbbNwlpi9g2ZKn/ikpQ+D5k1UfQwPgTcbY
bze4383JCM+E70UYWEdxDNxbzZDFMThxDOOeWB5MCTviHWC3fJAL9ewE8XjC2Ffv5Wz665r1k3Z9
FvpOI1GRSM59t4vOHzdgr94kszVmf6LZMbwQR3Yyj3Eo3UuqnFdqSvNnody7F5vpLZ2acGelgmjs
MeP6OlhbRkLDDqgan+fe5QVu44Je0z8wb/k/1J3HbuTYmq3fpeds0JtB9yC8UViF7IRIo6TZ9HvT
Pn1/VJ3ug1NAX9w7vKhCQMpMZUoRDO7frPWt5C0NyvPUg5fNGIKl1bweU9FDIWelYMrSg1nk+1rI
7AA1tdkXg3OzCgA+Zs1NaxI1670lR0YcdWRlqOGXolxrG/8tzBqK894S20HYYpkHwKxBdb2kXgGD
Xf4wyRJ5VIyEtqzLUHh0Vn3O2+ZBUTXuBz1HSgD9rKBGGmNl7bugIfOV8LfQE7RpVSy5I/X2shMM
TEcfg31NgGJM/tih0TlFW6KZN1rtYDCXglZgwoVhEKNUAzR4QjK3mYXs62KI/JuMy26pDZVO1Fjw
6SFcW+ou5Gd7wHuAdatdZqXaEXllHQcQuouAXkyljN8EWAQGDb2xaSx6mqnUT8FkcA561TaP2MWM
QoPmRqN7cgOxlWVAq4O/nNc4vJ8zorg3KZGCa3tOIpOVyYQmLsJTDl1dH+zgkFFL77sMl7kL53hB
5sqZhEltN0Qzype+XEvvY+kV6G3G+BxgGYxT/BNmZBAAxZ6SFdQg91Nl0ypr5GJIa+nosPIsY6r2
qiD43cfitfL1cIEdpGOk6b5nvFeuuTE2lArxvkBBdckr7ZyPTbdvXSGJ3I1AH1Rxdup5X8bWYByc
HMxfPYSAENDCxeIcK7tdSmIln0RY8fJ0ytw2RcbdqtDT5feN3yd4mFIfGH6pTIL24uGcjJSKel1d
yyi9WCZD38mGkKql3ZEXkwwKrksSpSt9V4n2xFS+XjZ14z5DUXdXUKGfy4IaJewRH3WCzVCXGD+L
tCoIh5frrqztD59ByxIrEN8S/o51QWbHq97tVPelKmU/aktXVz9Vj0Kin6IfNpfCirJXJ4u/Stft
vsqS+Z4zBoupQQ9LFPjeTKbxqdNcay/NQZx8095OwVB9cAwWaBBNQpzdMj60FjzwoB29cyzQlIRR
mS+HriWCsM72Gqv0MDEfMgnucT5xEel052NpgSbscAii5LTOquH8CFPlXLpq6pYxIIKSUd6lnh9G
Pc9wyzbD1R56k/mAbr9MqMYXcf+KTy6Ye1ywGn12HStr2Mmh+pNXgrC51Ktdmn4ERfY4XPvAiM6N
ruesG+5A1e0joxvv6DDnXPmYGRjfg8g0ddCcWtR6K1prZ1/LJsEEgLdtqqj7G7S0KUUtOrgShoKi
qTN7En2qSHwajnHBnaxtsW3GG5MA9DW3+0/PmBwq8lLtk7KPVippxHoyhYuDKiaoEK/Ts8inPxXX
d+J3xcMOWmtX00cvBO/lSe/0Sz9w+0k96J76BODdSkR5Is8MYYvtt6xWp/BI2B5blil5wtAozqbx
FDUst0tl5QhIgpvKovLSuyUA6I6rDseQPPpuqJ86u5BnU2Z7gkGfLUdj/IwzZ+83DQWNcpamR8Vl
BJH1MozBnWG/OnR+vLKxCCzGMgqf0Qi/2r0PhFDU4lhD8ryZkjd8SbzjyrNAVZIclp6CtGT4Z2LQ
HWIzf2JHS49Vdbs8MMZNmyrzVg7fpmBnVbeZ+zS4kTy3un4yuGesZFua62w+RbSM0a0bJSjv0Db1
LLCcbCqZC7bqHmmlfgvig3S3mK2yX4Lx1BIwv7zK7lqqLHvKMBfQeArjHWEiBm6jUXjBpv6NfrHr
T2Fl+x8WYYtsfzgUDcY/VIce2yXYq8ws2x/FkCJddCv7kBvyk45AP5oNZ0JAyAjYybPXj+VRoSfn
VeHmJLIuvpL8+ih9aj3biJmQzA8+CyqQG+0t5fy+YoO4GVaygPYHBj+VqIhSIzl2Y+AtVY3fSDo9
0NCo56rlIVL029pE/HbWttuuI4yiDpz0HiKMgwu+9rgvzok2IFgZYOxGN+oZyeSHXsMWWAVW9NqQ
xce8UIZPvOoFDsaaAbQtis8MnCNLVS+55UVrApi121d228j0bkz2XFtczBzBXa4Ole9Vr3k7d8/Q
BZpup2EbOtmR/kKmaP6ntGqOQM+5ui2Tvk7q/K2hb53ZCt1ETzFE4vG4HqFErco2P4PcS6ifaNFL
UeknnVn/IhLts0KgzPNaJG9xzXin9vGL9WOzsY3RoqM1lg5FaJd31akSGdxQVJnsoQJuwimQyyZ3
f/iRW25jt3s2tejSxAhuW1EM29CVNG0h/0xjZzdn9P0je3pCNlP49+R9hbsiA/zT2WN363GX9PgO
3t2GwSc5PjcDtyGLEtNd8J7E5RGSP0YspzTd3y0+BTdci5LZ1PdDOoew25Gtn6AxraKVxj7oPbPr
5kjoEucr8eXvqiE1oMtj/2j1yPtaGXtEIHf5qUpStNuO077EXNwMe8UrYipiL525pZoib1/JyFgE
fVD9HFkRjYmhP8Up6IPKD5yDaU0tjZyLvlOyqrdy65ePVOhFMsKhGnDqpef5DZqKfrgD/S2Pmgq/
BsZB9yRMp01VIFQIvudVBRrTgjBQdjeMr9xG5k/++MfztGFYWRbKTqAyxhLCXbut1ew6SFLrxZl6
MonNziLFrLNeakP/x6duxXkHLW4Ez9u1O71EFp4VQ74f+xGzQB59jq2VvGTVPSCP6rUzw+jeWz2a
izS9BX2sXQAfbKs4fDDVGZ9IV4yR5wXeTRRh/Gp87yLaoTp0YbEM8H0+4mx6UoHjMU4R40PAN9cw
mR2bDBEGbY517D0sUVHQ1O9TyAoLc0F1wJvZbZuGmUOAmg2wQBsQ50QL7SDCLmZ5+eQ0w1bmvY+/
JCvOzogPsrDY5I5IzdcdYEFiJThUa0eWZ7PM/zBq8Lc1COVtYPbWnoqctwTFxmLIWfCHo8Zthkp3
qath2pAcxVTfcMaTS8G/rMq+o77TjF1g2OrSTbS8FSj015Hdg2r99s439mdsmmA1IQ9ZtyLudwUy
tEWjRPiE7Fut2WqyYA0b9yJQFPsEkXRteOwiCt5ctn94ORkQRlJyIbXWpsjFfBQb1pVO177SVrZY
fpxjTrrlGnC8WNtvo5OLRx1pzYP6LVroWhZvnYr6qC/osftJTWcHxi2zcu+ttfT2BYktLa6XjzdW
O8YZjvyqFV56wsLhsIEcPxtXGafvB60zWPbggWR+wa+xJtuR2NptiQQ78lplB9R6xj10Dknbilsl
Q+tIiBD3NIO2xvWsx2Q8q0Az34xfmWzP/hBEr7FmRsSVjm+DG1SrzPFK/G1xf/nG9eb+9IQDNgwO
IG9SezExN9gUIyXqhPGVNXGhb2TdyG+iwVEXE6eyJUkHrhLz2trZjzRAezmklfWGTipGZPesOjqS
lDisTWl1zSmWxcWzO+1Cw4AIKAYrS75pczQi7SArXnmgKW+EmLY7u/NAKHrdB52Fscc4Zh0Z2UW7
YTDyDcks/qLJpmIdoANlcCJsl7BqlLVrMwprEKZmiNuseY2Zii9Zdv8gOzd+mdqrq2LIyyHxS5Ns
v7pK3cfK8FeDTVoJpIpDV1oO8LiIHPJaP7aE1i+cUZtWnBP+tjft7i/D5RzLSe7m9S9PPUGcfP4/
MZ1/+/Q/H2XO//+a3fmvX/GfJ8iEZOX8Uf/HP/X/UyooRkfMrf870ZSfpYmSfyWa/vU1/ySazsD6
AFabifiDnN5/Mk2df3cB83EfYesxIyn5rf+G6sPqk2Wr4v/4N0v/d8hFUE0dSG9wesz/lxRQE14F
3ti/Xt/97//4NyAWXuDyH1B+0Blw1P5GBQxMLpGw9LMd87KvMq1zdEcLfar/QIeEEW7CMAvES5LX
xENH23FWwvuzJj6bjNP4vcXKunUEgI5GGAV9NmvpfVOPdr2WVkSizdz5wFwYs/Ze9sbNb7Uzrsx5
VMI7oEKo34x6tcKd/0Xw5kF3teCYWl2yyWL24GVqIw1D8S9n7b8xuwCG2Q/QYAwgrwfG9uwV6GfX
ANn18drCSJCb7z22AiJ00qVMuSG4pXOtNNT+eGwotixJxsrob5rZocBXdsjxUsg2wHvw8moLMO6/
mShExClZOEZ2sU4EUgPbvSjtT2P2QrizK4Kd6mZM9R92Fl/DDAGKnA0UGCnG2VEhZm9FhcmiY+yV
CNdjg1cQvdXDefUcg80cA940jp+pg251SP6OH5R4BzFygCxkBIuzQ589Hmp2e7B/n/guMYDMThCn
emlnZ8gkjuXsFLGxjOSzd2SaXSTZ7CdhTmwvg6jtVwjIbkQaftmYT1JMKIljbQU4bJOjJMGk0s9u
lXj2rVgYWPjfxM4iXCbhU4223JhWPFdXHeOLPztgkFwe3NkTA9ihWzezT6afHTM1u/C2QVHmuTHq
adRh2GmHBRrH3+xBwOJrKBDCldIOpY5KBVuOgz0nwKYDTu2tiHyuBxdCj/NLeIw5NVWRYNKtwqm5
ehh+Qow/FQagRIUcErMnCH93Q39P0BF2oWn2DaW5f++V/aHBvbabcmvZT6Zqf1fI+thjwNhJn/AJ
IvHHkOTKOaUdi1LOdsqePUtYG0hpbLYaqk2Fqcn3YptLQdxN7E54h7Y2nWFXY6+xMESVGKNUYZPI
NSDJQDAQHftgXIP7ClZqdlT5WKu62WPlYrZyZlOMPv6ynK+ReLPVEOvEkU3JwqDCRGLGs54JfCCe
gdOrsqv9iHtqEfbZCQwjy7Q2hJRfMNSTjksYQzne0zjNN4kM41Orp3tbjC38xhW8vHrHjSW/AVxR
aJhBXw4PwryznZaSSigZmTOkCffkWb/PyapLf8QNMyD0rRHo+almH32y4rvOQhysQfZJZQQkCGGO
FSGGZaWo4c7G76YB513wYtagPLbQ/IO13nL5jqF8SL+N93Fcj6ui7T/BmIdRsRaq9pdpzZQ1dsuT
FPonMQbBns3YSzpYpGJ6LvMqJmH9ND2lWvJUlly7A2N9WC7TR9yh5ou75qlQ9riR4bB0tX5cKszf
pUAEibllDj5rd8TAauuQu9Sm9eSt8xN9Z/zWRpAASkQODqTBxcpSdzgb2X1DqToWav6hq+HqF2mP
R7jrlvyBXcRseqcR18GcJdj2hqGt9Fb6SzPuo6Ut6mpJhTU9GEZyGcU/E8R+bDHr52H0xQVOEWO/
IDsQSFZRMXUEjw84C1J2eyzCtAW1fr1xvXcBbvOMWX1FnNGG1tt5apzol1QCC2lpviJHcgk94ImN
2xr9XIRBhXcFlEibjaKPSHGTs+obSYxaoOzpUdKRmzeY1UfWes7G1uz2mLHrakpzOQ2/7ClPHs4g
VkCkMPb2XY50gjbYHtx6DRFulmR7T70GtQvFNT/PbNDUxFHzjpDg800+oR1omnVtuJjFu+CUqs7j
q8ns+t7VMeEhq4R2oRHuK1YKb5Vzo+nmPZ80xWYgC+ReRsY+Qpi21qtM0gK5ZMa53lHWqEhRzdSE
Lxg7GRUvSFnCDb301nKH8gi+a2/HyScHKEaqKbwnfb4AsDXcoE0SCWcFzLSG5qm3Jd6SCTmvNhX5
qypYJenDKcUcejEIU1n6QfgrTzX+/UasMG/EjCp+aimawk4yWXWdxln6hvFCTOZrjk1tI4vkSB2N
8ixBihPoPYmDenXxuQxMgHDQPWDnWI6xc5KO/LSuMNdyTjozxxaHTYQ9IAxJlq/1apHEHxpswuuI
mSQedcLpOkBqzJ3ybSSHj9hrS8h00Ws3qkMfED6MyoGA3dSPl47hJytlandnkilbUx31WH3Hdtcu
A1f277YppzOahntXOsVhUHyrRhyyWPb6eGX4s0tRJtNLqelXHyfTES8sUtuhzrdVMK3KdIoZcXXD
e1wZJw40SdNmJYexuhbllK3ZZRiYTEJ5dGkw5KxLEhPLcgZf8hKXezMkY4Y2HrweJu8sdX60xNBj
caLLtlTz4aBtn1sSHaIsr18x9k9tJOMLSsizGVXTWjnMHaVT/uSscd8mz34ZzUemuuHI5oXUZTN4
JsaGTbHfvIkp+9VZVPvoeb0V19KOsPKNi9sKPQ/c9NzZNrr3W5akgNiu+57GJn63Kj33WG0O7DfU
1G1jC7rEaENmj6S9JKl+Olbt2uq17g7rlm1VFlx8onBXVjCkhD2wUfA5jLO8FWemjifWTwGlv01C
QYyGZJ5kovTRHjpvaEp49UHYjdjYtV5sUapAePJHiycWXy2uVFpTbNLraIJ55AkLtWiFltapimCV
uw2D2TRGL672Y4oGZWiIjS21bchVtW8mzsBOy5KzCz6w7pp9Pc3CCY4TE8z2cUhCqpOP7323KKsP
Pcjaszk/jHr9w2c6YKCBhiHAUE/gfGbBXiEsW7p2E2M71wjvga3B6qJCd1PmPDOBOSynKidFwUg/
hUYQ40SMN+cSiIPBb0njCDyxtkRMchymSggD3C1hWW75GeK3qHlt4z9SfY4BPDY9kLTmXv2IPBPA
B77G2GLD1IBwKMvZcBsb0boRkwR1ToB45UbiYufb0fWQ0hQRhdxggR+hFNF1xowdZJJ8HLQDYrwT
kClCHjzyPETp/YgjFiRGPL/GIsMOiJ28yY5hhPfANhFamRGXpqdXxtqtsi/KoYBlc826RPgwJBqe
jCk1ODQn860xi26tLEetLE1rN0rxVrGByjSA+lXl7FGtHIDzd39Mu1gZ3q6TRfxuE+G8dfPEJrZm
osYqXUQnYYf7y+mGNXVluEts6mwz7InINKtmJQr5iyjxaGdVTrUzEQuh9Nkl6EDq1ulPWX/2DXc8
IsHzb/Mlw+TMASp872vW7fUkmpXmonN3MbmsEfMdgAVyTrWJewhMEphGsltay1UI8QXXbBSdBo9S
3xzCbV+5UCANSC+jKFHC+N6mGovi2hTpSvjyxjZMXnOzKS8KUxhNrrNDm/XwrfZBCCaZhWPFYteo
66Ude8POyGahXZBOizJTwZqVq4WMyFVb10W0LlvX4xKofqLwEEe6efaWCX8Mm4++tmOxrkgduATu
Zx4rbxVWZrbzcvD/sRze0YQ8jbn54cxibdXHxTLtBC4dFN6+HpFtOXJId+1kLP2wsNdVxVHAzu5A
AtClzOFzdqP3yXh2aVS52E5TeolUtuoMdthO01rLoNgPlC5anhJ8E9xF0f2AUrzX4hB3/hieQCN/
oRHc1fVrbQQ/vYbtV9FuWzZFovd/hn35FSsc8MlH4LeXMYG22dFuvDaBg6P1B7G1e4011RBZ+8QJ
ID+3F02392FIyFSoLsPQ75pYX0UekhgltJNFEdESiOAzDGhI22HgsVWJv6w1udWmZqM0tVXu9OqQ
5KmVqbnSkWShaA7gcU8723LulkQk43veT6edVn6kngZZgY9Y4TzpSA8yq5ufuw9OWoXD46uj8Maa
I99gcW6aNla46sPj7DxCW+nxjGMVLVrjREKpU7/Of8hkKgl7czeM5UGl/b22wyc/d5JVYRvPpdEc
pYkMMyFoABIlJ60VHLMR3s/oH7iy/7ROsI4i0nwFC/B5noYeZNnp7abKkkU92Ru/qZ5VGb31zS0K
WOTU+UNFV4dtPzIwnOvRsbbsL9e+SssCVsE/WFuScDf6jgAgCL/vdCwN8UG/1jaUGf5dGuqFMIC7
eZzx2oh3wH5uRvCfnVFsei0210A+EEb1ZBh7VrjQ/HCd99h+0HDPbxCWpvmskFq5Y3L0kmRfkmHm
x1GxHKtkB5dnReuxRz1AjtKcyDjZwdZBczWZySm3pfoFCiXx0ZcUInjtkLeTa/QxSPneNxKB+mYw
6h8IWF80bP7i7oWGSRpXtRmd4ZcWjPvJ/yQn7y2MY4bF+aNokzvijU9pD2eN6jrJJ5bv1dYe4l0l
y5/WqF8702T0S8GCKcB3Y3jsYOyKwX9gt7C2WmS+Y10+uaO1S412n3fPuZq9ZNWFgn5NxC+4DGtc
Voa3dors4XTZLr5UDYcrWbV4zKwRyxreca3Y05Fly0hjvZyWWFtxNPFuSNUG/aNm5lcZcqVUJuWh
XtE8eE69kENwyQ8ONaVXMoOn0zvakREs0R44vbbQ7l01vyHNa93OQA19AYVn3ZYC0Mm0roxsgRTi
ziiXJ0MNz0CTH/6UP3kyObii3bCf2jitc+4LNY+FLzp0j8b0clbn2k759bn26oVBG+YmCcwO54nR
wFuHORl8B1tKB9WvbR1ymXy0Qr+lZHOPs1bEVYfUse+u1r5Lgbocv0/XyS8Ag0dbK06BmyzTaTjz
kz7ZnNIDWeu6kX+OnnXWRv/s2PWXGB6NkV9rFAV4Yg7R9KJ0uW0YvFPfLWzfx9WHntMyroEbvWie
3CdeugoIVi9brjQE8tRumzQHtYXsbpvl+bUZ/F3Exj8qhL8M7fGD5MDvW2aB7U1m8kNq+t31CSGE
XRySf+20v/BerHXXes5x0I59+VNHojhq7arp5ANbZCyyS4A+TvfCBatDgsjzvW8nt7IQc8PIpkD+
Aa50c9vwk7D2wB8+PVW/RtzgJuGuS+U+msz9rWIcKJPpv3S5/YI0/3egtJ+oaQ6FxzY2JLopCJ5S
tNpuj5wu3+opqNn5YsEK8VGmePV8irfYRm7MNimP36ExFRIHmwUgsens/VBHJ7sEPND1BJ32IBQm
h7f9mEv0uT7pe+Mfs+ct59X6WzEwnxLOXAHPNFTjXSn/JRfOWmrBeaCYKCrnvbfqFfe0ZVR151ZY
6yr7aLX0R8FrEgbiuS3jNb7tp9Eu4VEExbbVSDvU6dGd9pkbRrSINGOlVcM6qIqD5g5XVyAbzOOt
tOqdrsZtSmNhpXCPgvA5TeN9ahvbyBxPrcOlzUzYaa8DM3+8uBVofS+lJTKBo2fJzuvqNSQqZgia
PGr2p3dm0HjxTaoRhmNY2BIixkeA/zWOuSqDcSXa+HeD9rfuoE1gZ6NtJ0cZYiOR29wws25n+Fgp
7Fbca+6uOUrtpROYy1EbfudZ+krye7qNIIsiKURtjA55hL2/qIX2aDg2F2FencbGPNS6tSkN73Wq
uKrHCq1qom8I88Hi5p4Via9pfRMOiw1ZFR+I0zZe2tC0TdfJtmcAFAIm/d4HDJ2sepO4zVswlLfa
gtrgpAWdqQ2zK8OrjBwvXWjsUSNtx0SO5IE5g47phJ4yIhyqHq68kp9G6d7APU9gDwmHv+Qq37ua
vjVUfynmSb6TL3E4rw1BazTUK0e82H35UrjVcfS6p9ZKVyPLg1QW78E4PdLceLYr7Dr1eKomjXx7
ZO8LC5vTIk9piUqHtShEubnQq8NpW9IG2u5OcTNx03Blss5knIOzaWmZ3lOdq/fYgvuOtGuw747V
XxuveI/zi5YUx9TmxKX706EMjD0yd9Q5rfVuANsEs4eaTlAauJvaAaAQN+84eR7VIoa+EXGP6Abv
xOjxjNGct30pXxXleUPWuO9GJwpgKq1eID+E9OfenCZU6/nvKvTxKWZKUYzusFSJdjNd4hzL31Dy
1qn1feHjhdpROPGqsLLtHftLp6ONwvaPNL1DAb1bTOXaDMY3YfRkylvbloPCKI6D2a19vf6KBFEz
owlX1JnemrpA2Eo44BRS4nRX1yU6HAoCvhDQUWkcLb1heJpfL7IEPzq3ew1M9ZnL7IyLZIsXfUvg
J8aNu1mxoUcrZHIeN6di/J3Z0Z+ExD6lZz9Cz0hQxWAqDawWDzWtsD2lySpE/THXiOybrVVMWvJi
pItybaI6lEVupeY9F314M0x1gOfiwfKpJyqs8lk1z1PI9no0FpmGv89D2mMOcifsItsZyUYyycZV
jrTbAYK+KWAsA6Ai8xLrCm7+DQOVWXPfnkKj19dB0TsrGvTn1P5EK3Chc6VgykoqtvGWTXsvKJ7R
o3G76qb3prNwk5XVFgnE2nGLi665HyzaxWJQ3Wq08t9Cjoeh/YoA53EDf8064FxWpplcstm2t7Dn
DQZzU8Lw4PymrFFD5gqtj7GxoavH9B+sbBe7MG45Q3UsiWR3KrmWD5lDgy4G1s5J5x9sVA0aCZAn
ps5UdeW47mt3501Mt0s8GWVKfQQq9E+mim/p204GkFhbjYSAifuna1AZOYXc2FYcXBUwKwYg3Ork
hEu0poUHvRuFi8DBWd+ORcRdbdzTASz8VacCj85Z+SwT5PNQms0a9Xa8dmS0a10sSzKOHnQEP6fY
Fptaps2+7RiZR3gyvIatrOUjQDRjiPwYWx+pG1xDoza3vW1d3d6+yKbEE2Zpr3WQQeqLosekIV4K
i9fQAZDsKND/1tBqq1jV9i6tIBJmoEQW32FlWRFAG50BIMhtXQMoiOglqoUMLzhLVMCHQAcKUIGc
W43tvjuaRflDq4etLF6ETaSt7fruaHqLCj5VK7PtGsQeiLkjPVs2kn7KN3FLw9RHMOkH27qWPEPJ
uGHMrs6LsPKCVRDXezCa1kuZ/WLJ8KPpzzbZh8grX5qKfMwi8XeFx0uI8Uc3UcqhM6VDxoTkuE+B
51AJzTscloj8WbyxDA0E9FiUKFGZ/oirnHdw3u4dAyiD8irA48AVl2le762sJh1F09dQ/sYnIpY8
Xg2CgQOJxihMw0+npzyNEoR3mmzA4Hj0nAOXkiWQcJVuh2iygy7hDBE5Q25+dErxnLXZV9oRM5QF
chO4fHtslDnU3GvcDH9y3+e4e0PmRwdQTsvMetFS+7WMsSgljvYs5yu5aViLKH/mhhoYmjO4c/jj
1GKIXIYbBSbLBlW44GJrkOguZtt93sYrOlXcaLMmFgeW9SCf4zVG0G5fQRgfvaq4VIW/FgaXrNPB
6JBh/4F6+vdkb10/3xH7B0VHC0eqf3z+2RdcInTC6aI1Ap5Bh0hbMRSvVQ+2SXPGfWvaII7qnxxx
Jx260tLQ6XDtppfEU+PdMPAFWL8M1Af2lcDBn7kpVwQb1ehTuTHBEULIL+/018j0FVIZbx4dVlAx
YJah5rN+z94qnp+ZKAhyMKFIwF0P+a7IvZUea1ubnDNW3ki2BdIucz+wdEDgvO0H74Hw7COUYO2T
cjFVYm+7zh7N9EtIYBKibvDGAVJ3rphz77fGgoXhzgQfFPbDb9qqOSkLR77AplGiJ+gzAJW6KD6M
oNv7U7/qdePep8lvvc+X8EWfo9T6aTbjKYV4sQI+8ksfnJ3w+1croSnxvDXToRe95/QJml9a+WZ1
drwPOXmlcuXS5p3MSBr4JgO7DVdjDN2LHxY7Kd1FLdKDw6mYhmQLpab204v0g0yrO7mLS4Ygi7gb
ziy53lymhYvJHb7iuLklTP16/84OZVXr4UbXGoAUU/McDdnDzNuLAUNET+Nb2WZHR4XVU6/0PRPm
ji4RrgDz6oLtvlpWmnvAMssqxG32DKd/uyrciSFCkwXPNEGZFPSKd4J5qrvsR0R9T5SUc+tFvx0I
NY/0nr/M2A8uwBVXfDihetd156K0pl3HefaMjVq46e+x+IpSBhoFdaNNHrHrOUcvN05a4K5NS1sg
+4kWIMTPDblA/CDjDkHvD0zLw0KOHj7/pF1VepotyTx7liCJ0Q3/QE/LnVGfqGNAGpMXOV+cp6jH
C4yg8RjoBkqUqvrC+nAY2Sk2k3m2y/iWKO8j6IKXOYWVpC5MGGUCbKanGGnkGqPI1dfsZpE36jWq
WSlCzqxf0ChfUq8jy7yJd+6UzbLp8isr6r0xFFeMAuvEUGxlbbzZysCqHiAh1lBcM+2FFBvqHp6d
+QHKQP/XR9+favOnf/u1v336ty/7/oq//r5EbsVosXrKZ2OJ+5ykpQGShqewqUGbhwYRtfAtikPB
roAV83QvUlwzdgaAypwfvj/658P/xa8NLE+yRchYxOsTAVkvKg9jPBF07/FqGEVRHXx0OH89fH8a
eJ7ae9NLo7edgmlmlgcMv/wF0DMBOsYEe8KKziYUqxZ9yfzt2gPqmfX3h1XukYDy/eGk5mhsf9iE
fsJNOciH/PD9gIX0vz+SQFTdEMdZFpAeWtV732n5fr+/zb8+FPO/8v15Nap5YIeNsgKsSwnXHAbA
DXA7+n88fP/a96ffv+H5Ucfr/j+/LeePiLzOlpwX/RKKW6kzs+QXq+IVOLFio5lUBzZo1UHZ8PPw
8qAwEHF9YJ1aH74/+ufD96/lULP2QfvTr7prqPW/swxvsttABgl98eRHjOMQwv6cWN+c8V2MFABo
sZIeBaq9EzA9FznDtwyNZOdLZlVm/yWU39Ol8gBPCVp/CbrOGMdVEACDmbhNWg6y2HyA6CWEEe4j
v7gQ2jweGnsEOaBzcx27s2hIjfYcb1gi3P0YnAqPAIcg3TIQO+dN78bs0NEEYPMoz0iyUD/LblxP
JXL+COxIJv7oXn2wBt8+BG0/IqGa7n7ai4Nph+oYl+RrjvXPJo3rXVeEoEPYpsu+OMu6as/KrgPu
qO6RLUOJe8Zbl0639+o58V0a/DMmunpN8GKWOZChiM0lNanHUeVr8kzG/MrN0RnasJ/3Wq/frP9i
7zyWI0e2bPsrz+4cZXBoDHoSWjCoRZITGJlJAg6t1df3cmR1sW7Za3uv5z2oKIQgMxjCcfycvdce
RHPd2/WFwOwOErBDUAHSX+rw1ROy4/Sio5IO89a87g3TvIYlwLffHE+B5tzMZvnlZonc8iPdNTay
TZZbl1pKRznZb2U7ekdXmMFVYgRUQJjPtPFNIDVce6Xx2RhtdskL6neIT5cuomTh/7E3BnQLJl7V
xKf9G9Ws1H7zPow13lizyG+0Zs5vZvlFcICN7HhGeE13Me51EsId3hX4cJS4eovHOsny68h1s2td
e2S6NF7sOaw3UZkyUqHdlhMxu+sFdn725+4Fybp7oUd6DGV+b4SVSyurmq6cA4FBXyYtgpkR28qp
fAIXjTnEPkDO1MSJiVI1mzf4MCkZDfr9omS7GWXTNUbw1ZT75AapZ8LsSWM6R3kjdKTCget1+0WR
XUAnX/tlVnMm8lNYmMYPznf6gTbdIwXIVldvIhMllCYMVDJmcjwqIu97nVSOuV1u+333cg9KSrzw
HQHo3nmWh7w0U/iL2Yvpe786Z74qcLGtSAR4gJtDC62+hrx2irXgaRxhz43vTmV+6l38OGXhJSHb
gn30eRjFo2zDbNVa4hlXdbXS/PLNNSBwiJmubDXfD3PfnbPU3FiaTk4ylaJwwJ0zgDlo7rqq0lNp
yqsmp86LK8zVUCulCWbTxTYj9d5eF27/YhXGoScvB7KjUeKhwyUcIZB1AupUVLL3VZiOazK5rHXu
9UxQRP/oc67SRu9uABFMs2G6rYh8oKF1YnsLhAGLsNfaz0MwXLwpeR00izKVjafuNLciQzoj6lN6
YLRNWTL628CGWzLEDQo9s7zJ3EvLGBUsZ+/DjqkT+QB3awNJgCrfJUgR3nEL8qD8OVQUYW6mv3Ul
Rh4387cD2sSNJs4e0U2rYDa/bPZ2q0oQymiH430gWfmnsaDTFzZrDAZH4dwGqEYJtpQ7zSjG85DM
3nrM+h+dY95b8/2swB5RHd52mpFexT6ajRTQjmEkq7JHZywlDlftWod5wUKIgWomA6zqtZegZPJq
RDmz3aQ41Pb8HoCfYuNa35N4S6TqvW1fs+I/+m1Od9jNnyaMWNpkXlWVQDptO3eeiI5lC49T3IKJ
m2iSM7MovPYtR/GRFM60m1y2ft34mZeFf0Qdq91qI1DSsmOkphvGWSAKdcLyMEPo2tjs89CAxDfz
rFvYj3kZ0gkFtnGlx1SUjXHsGISNuehWTQtOtMjLtSAkY2WyyTEleUhmgQi2hLcbyeFShGeXKm4j
Gx0UV5ag1x9x4phZ9Qk/48NFm7nqmFXqmGr2dew/4OcZD5Ft4BXNbXGuwvc+EsZLZ9NwsZtTBpn+
KLvR3GDHehHadUV9VhYoUKy6+pVWgmW6PxVl9CUI01q5Om7lOr31Kc56o2dnHKIV06TAyAVupmAD
rUXJOq05A0fNfFKlZGPq58lmZGe4Ek99jdK7JmQZC3HzHnstnXqU4qvAZltG3tQq/OU1Tn4Gm4NU
jc3PKnTM4maknbAyJu/gOtDz2O3m93VTPqGY+uit+DPufhFAZ+96Ywo2zhweWHet24wXC/bIyoDo
vRvZ8TMPGJ/gLk2b1J9cemdtu3snMq/bVbSXW8fCSlr5xMm1442Ixm5bOQwfqwBdYKISC+z3iNSa
nc2Okrf7pkRe/RrY4rOK5htHZgaghdrbxmOzzpnQr+rI17fzoPPdbukVOgZlM02PaCpDJpqdhhMi
sDaRWRJKGlkdz6cZNwQUeSsnrO4It022moH1FbeRsa3daetr5Gv1oKq1dH7U5hi8CZY+KHnXdtHK
faiLh8imZjaAZazR9vRrF9QAhjPqtzT/HLVkWDXxxHaYlY2WrnOJbSQ6BU4Oz8JmUKJ88wGy201t
MTtD+2VH3tY16rcOjufeKes72rL+wfTEjWQoVdvRfaqgniaTCoI6w3tm1gc6Q9516GKQbtpSP8ak
VUCd67KDDyRj69kQ44oUj1czDifT7L6can7OiADmdzsnwuGvumCKn9PuJrKaX+HYP1ZoDyjUwOAN
erCtA33fxcEtXRbwTWFF9xkfGKuNRcwgkLEgFB+1Ng6rTKjdQuV8FnSAVxSlw3ZUJFKIpLpCk/YK
UppAK8VZz58Av9TKLW8lW2UaTmlPKMipVLjTKj8m/GXrusVDNCkkqhZ+5g2IVNY8E3gYvlDJeXeX
KJRqEgFVjTzdu5C/sBEKuKor9GqhIKwEr06MigGz6m6Dx03BWluFbXUVwBXCGCUMvA9aruQnXNN9
Sfe2gr7qCv9awYHFtaOdLIWGbVDnb/qFF5spdKyrILKJoswmCiw7FC9knJGOu9yiLmaFoTWiR1Nh
aXMdQC1sjfTs1BWnqrAEYNtBsv19Fc3JvrbA3AL8sHZsshkuquIPFO6ooLjLkUMT+YCVYTspiq5c
KLrL4VzTcM4UZNdUtN0Z7O5y+3IB1ofECei8XGsPOrzeWIF7G4XwjdSRhOrrtOB9J/qpfAXzo67Q
v6WCAEuFA84XMnDrAAk2XHDBhgIHuwoh7MISnhRUOFJ4YRb3c6SAw7xBV6XiEMMBB0assMQRfOLl
pkQhi1GW5OuqVRzjoQFpXME2xpHjHzxox6iZm/Ny0SsU8lgCRXahI2ODI9atRrQfkJ9zGhREOaUN
skkVWDnswThCWg55x9EDAl/2FIYZSMlAqAtoZswrxRltCXxuBW6GbvAhQnCNOUznDrZzpyDPpcI9
Wwr8nCgENHJHfdMpLHSmANG2jhJPhqM8mwofTfjPT7at+S5DRXoe2J6AiWFwEdcqYBQANf1txlMK
Sk1voTy3cKrToTT2YmFX44qszv0CtFavMo41qNYKd13AvW4VALtTuJTcxjsoFB7bXUjZy40u9Gw+
UjTBJUBtrMv11lOQbRfadqKw29byD0o6bgC5C4Xm7tWLEI4MDDq43ZUCeNeQvJfnHiu493JEKIK7
6RT6u4EBjk9b3tU93zRR/zQUJtxn5psqcHgBQbxVKHEdpnhkARevFGZcm7ubNuMJSJxTBiP4DZb7
qzJvvBXuSDi18MorBS5vFoR5SDk3QTXnhd5h/E4vjLXLjQf4HJ1QqAFCdz26Sc4YbkQQKkw+lMGQ
Obysdbmz7qz7YKDWm/wKGqfzZsJajxV0XdObHQGW+AcVkN1QaHYXRvui8f9fO8TjVH7+x7/ef2Uy
p7Rpa/mz/df/+cxbYD7KPWBYhk8u1n9vh7hJ0veoyP7ND/HnD/3ph/CtPyyTGsY2TOGzAPrYK4bP
pv2Pf2lCN//Qdb4atmv8Nkt8+yFcdQ9Jb46HTYLgbBK//ssfYf7hkPJrew7/kPpZ739kkBD6P5LV
uIFwHYMAWZ6GMBdXxt/TPus+8XKKmOqkSfecKmbbMJUn5H3+JsW3NtQz4t4ZJEUyGogAHxKwfKR9
iRGaKqkjBE6fJx+aQq5ZYHumpFWAF1qGlnX0A0076VbXnCzrREhJbW47g1heJTk196VuJ+CZAqjN
dfsxVmqK3hScX6FXm968sSZMZZGPzNDxvdNsog5o6JvgKmDpMgrHPZWO/Vxi9WJ+4DN2YGR06pvR
BUbA0feFZq1HQzJs1OWG0HDtsNyFYx+35XJI7AGABjheu0JLnn0ckKdyCv+8CIEEnBQjZpPYJMgs
VxPinyDWsl59P3i5Y7mQ6ieWo+W3LEcT4RdMffKtGFnIs/oraga4IMDD1rOeZuflQhdddobM6Bzs
GK2b4vT5+NlPv49QGGZkaK6nGQNcKOiFBQw/4nmGY5j5OtWXr911hNXvKLwsDwtH3xA1j+gOFv5f
F+RSy7XjIKKYiJPNVoHsbTZnUbsybKM8S0deVQHhh8115tjDmilMvGfTI1dxnd0iM/jpIM3DsDEP
W0dPf6RzRuUpyzemFfGK6vcuGKgZ9MgB2UGU0LkpGL7Xoctap712HsMgs8cdW2nJWmAYO+ADvTI9
Zh9DjbvdGivjEraGuIykaaqKho4BeT36Lq7jg85s66h5xPgYpEOsyk5EV9r0RS2QX3o/TRhCZJeh
yQ+da53r2OyugokBb2t8hGyuoRGzPch1nRa0xlVs1sHGtAvzUrKjW2n9QJGW9g8T8tGRBtiVM6L7
r+1GQ+9gRxejr/l0tnO6GxjYHBirHRj1Z9dWhCIjUjE+5hD21kokPSPAepj2VqXtRws8sadHzH2A
e+RuYF2hU1wVw4jXfSzsKx2i3N715uflPr8cePVo7WcB+6DlAU7seEej1vaCP/0CdsO8wF0xL20T
PfeagV1VRrvlvlk9gA3DzWTY7ibS5yeQGvW+tVrGMngrr2pMHFeDI3k9bEKnDO2ni5twN0+VOA1i
jmFDdhc6O3znGyspTgyHQKo6zb/dNtSvNbwJuhkMpZIoO2sGuLhJq/HchO2JaCYo8/zjYGXV4XLj
90WOG1DLqIBZAJUQg46mYGoNeXg6L9eMsS5Pic50dZxdbwOuhaRuSZFK9p4dPo2SBj+fDeNc4E5h
z32yR74slencgrHcYOacTtDctd1fSQadPZcrv2XrofAp6cpBvXf0RphvDMBRnxvb3sveIvrZp8GY
+kPhO2u/NdhZFoOgHbwclkDsmW0Wh98d5p+wH/uT1bHVMNTFkL4zOK43nm+2NLeg62Pw5bXoWxxW
6XhYbsLIywBVWPiKTEHBn7P+sFdwUJIBjocagFOVCntbVwn4eR/IwykxYrorTvwzGft+G5lGdYrV
BU7YP4+W20av38coZveNQLvRBARDzcI5ZK0jDxgZ5q1VQiN3A//drP1014Tln/j/OQvfhazF9vcr
2Q0WULNRW9OMr085RY006RNjU6iwbM0IeoRFtokqwEgaaHFFRZAvWijo1ImEiuNk4411e1rVqn/f
6pVzdOBLS2M+0VnQUVGa2cGUw063w4PMVaKlH+0yDFy7Pm6fTMLhTpVHZx7b3qMT8KLLni5RpgGY
0FEVIILVIRwyjFo5cJw3A0Ia9u+mTzAkWoswvyLZHYur1H7lZu8jRF2LLrcPFFj4/f8KgFgOO5Xu
8J3gMFQeE3RJ8h8ugogAc4YCywdgsu0/j5qiuKe2Bd2m5iHLlIGpLaerZTQSdOrklWId9gOSqzO3
neBktcNpmbOwB4RfyjBqE7bmdIIs9dNwUcnbXWDtzLm5c9M+wB/UmIcOq3bzapP5JQhPhG44EZOg
cRZ114bNNzVHkr4eBW29yHO+pBfX2+WRcCRMwG9ojpdHJ1j5N/D5GgbUxAhkINa8wZAH20T8PkGP
mryjzAaCG1kOse5NGkWt9WKk98yy++M//vblai915iXJHGKNjLzfL0ODTN3Q4c4tL8pysQxZ7NG5
So3pY6AHhdzcMU9WD53SLrHTFLOvI2tnjhsTcpTqfDoS9QEFqA9YfXZXteF326BiphxpvX8i9dI1
i4Ojid0SIoGx5Wqgj7GHq052D9G0245c300gNDKiULqcUBEwJuY7IurxpOu7crTxe/hUAXofPbBP
13ZdVoZbPx4Qm48ufn+731TVzAuuLuaxZgFjgq42gGm0RbMZ++UxIlZhGflkCBbiRGLvczgXlDWi
YWMsTo4E7P99sdzWzN0dFKd2tyxv34Oc76u6WvLI2+wIBHXprxch59auPCzffrovrAbL4XIBQsFX
vlN7ZVstlscYHZxOp9YZFdxKXbSiI++5CX6vQdnMkh5hywdbKOmv9zcawU9bpClvy7+7rLfLc/nH
1TnQNYCMip/vURCiKw9aD4YrHGHO/+yMZy99aWzslcB/9dNy0WgpYR8ZrwhUW7iYblWhrra/iGAa
t2OkRWfDggmOcuhg5I9a4CDHyNUnk3HntvgOLvFxRyUMPGu071Tra119BwcaKseSrS6txh2d89e0
SrYxPyi9ijwgrP7zujITgp8aAFgqQWUZQ2bzxO/6nkgu93zfLbIDBj/zuAwvv29ejuIAs6Krgqew
1rgDndUhYK1T1zz1osRdyiDqr6u/j0wnOZoDSzt4TrFdbiuSEO3N8jqWtlMgqgVbauWujTSFlomR
jxBWUv0q7t35yu58IjQ1j5ZNxjC4zj9l1ouT0ExxqsoCj4vv301Ny/RTjUCXo2UYmssalvtyuNz4
/Zj/220ufbJ1QWIjDBl+1/cFiPH6ICpUV3/d/o+fX+4gB/XPn+pGkG6aZtIyUF+9klSggcQJDiua
GNgVRkMV7Fm8HlnQmXbvaH0iHCYi7m+n0O+ry1E/W4TWLmfY5fpymv2+ii9wk8HqOLUjggWsV+N2
OeUY6uRTM0Ik7Uudggb1PbIt1FVZM9A8Fn7NXIMLTx8b8tPazjv0FdxBs+yulovRRbY7cUZepw6E
2VIo46zhepyRWaJPpOUyf5+LoDnIPglgQjZbmqHWxKvhlOE4r5fD0VenwlQT5Hz8466/PUpCdtG3
Y8YTXR6VI0wvyuPssvpsc1V9NOqktRwtF12mK4aWuqdEW0rTRB2ya6myw3KI+wpHCCbU7LAcTubI
1/X7txiNHa1Ld+zTc1hEyaao2AvAKq5Z13//8r/f8v0rAzUZX37jctvIGO7YIQxQN//jUdEUedPv
e34fLv/67yeyPHS5LiuXRy3Xf/+L379Kj/Nqbfgktp5dd2KBUH/j8m//41n8ftrfd3//9v+P24oM
cHql1/2OjRDRX9OE8nQtQ2uNOLTaNqU500ScHokwwSImByTJorq2YmQi7cBkgYbLcwwbC3l3+ZyU
Jr51fwaBW+vWXgQu2bhj+YOt8Bcl+jsp19WWrjpd/xl7PzEL7D9Ik1lnBkJd2URPo42Dp4uT4OT4
SFuibgLpaWPQb5xpm0q/3bVF+2giMNmUHkgiBrHtyun7x3nwSBtB+u0osXAryL/soZ4SEKNFEnOI
Aa02UX8mXDrGex1maI0Tn+Pu2mFKthX16Xps45rvAmNDBMF4VOqSJN68/QwchUMYh2Ad6f2r0Y5y
6zg/vLh1kTrECSmCPVb0mgBR8WbChlv1O0D7HYX2QgrXzKPbOaeMrwsjqeQUabxuaWOdyXjuWPrk
a+S1TJijX8P0kfqEuph5sOoRF+3CPHppex1PghkdrYoNaV6Mp9A09ybWeVGiOJIhI0eaib8Ys9MZ
9O29QXQNw2S4zTU7t65uXzTX+UUIRY3fl17sxLmVHwXFOt0nY7AjXsCuGVs0ZYakInW2EUkJCaww
n9bEc5996IQWd5RcNxMqrwx4uV5hqzWlfltN9NsLiVCQo3qdEjO7S6yuXIfO28y8e2PlfnMsQG2B
17fCY2wyvWGXvadvyjvrYD4P0QjWKf4Z32vf9Rltz1iHz1hGaLRrSb6mcdJuSraP21z0e81KnNWY
EY1XW+lOltjDhOm9x3zSTzFnasRh/bzTI/k4j6jXXCOgItEus0MBmlGt5rYDWrgNWBHzcBXh1z4M
oXjwBvqkZloccXxa99LyHrwyxUoq2L2HJNC2IrzpiP9oqxFmtqFtfdoZm4CXfC8dn5zHqtyGGQQe
GQe/tL654j8QgSgH1s1Qk6EjWeAaS2Chw+N9kNRWq6ogXyee9zYMXHvWb3x6nMcEWuxJd+Mr9B8T
MFAtOWZael2SszI2fF6FCIq1xSSprxAGwl7dWsPEh7Obzd1ouHC5fdKpY1g1oVURNdZ+GGpv6enu
eBzKF83yWFZhaaUmbsSYDrad4bjM89a+eDNkYpho9E/h950t2FB7VE/3+dqMJ7xYKRlXuZ38qEz7
w27se8vT9R/Yj15KlijcKrguvQoowzDO9d4gBewCIU42FiHzI7tIC1wYj8o4HTBFCurxukBi43Qt
AXfizim65nbKv/RZPuACd5BIeyt9ZNTgPqKk1/3kvi6LY4WQngaW9msWDD5I+kmjiMGXD+kMUsQ6
C3EgJinej4no6HXeN79QVtmbwPIfbLdqDvTYmcnvLasgoNKBbsxwFoWolkJZJgEoJOtT0cUp88hF
0dAHZn1w1aQG/sWgQ5HnKzSnOeAPwfiY9TDd03gvO1dfM7g7ZV407go7vq4C0QLCS96KhKSxgGgN
4rjrtVmw8jHuR6NC38cocyJDST/Lgj6Gsxknaxsx/aA/lK4WnFKiXiIX7xwy5HOC1OdOGy2TTPkh
2RGR9Gto/WYfsEatddS6W9myx8Xiz4CtuYZxcBv2prOD1jwU3uPQAWQEf9RuPEP/JR3jbE+msTYG
+T4P6dryInj/RsgQgM/XLvf7C76HZ7NGuTvpUL+mnhfaeO779KvEHw/EpHYPuGJyW+PjW77TpuBv
6nVeHZG8+sF4wD78SJgQiu8i+dUVbrguCIvYxxa68Mgi4yRzvB2S8A0u/O42deGEZQ6Y0vS+n0S+
CS0HPQHGzW1bymLnT4wBY1JKIvChWzm+d+HwNnrV2p+HpzZMT/Sv4HQ16YMvMdVNnMUzIyE+Mzrj
byGTzyFIbdemLDU4rEiOR+5SET4Ougu8kv41RKW+GUT/5Yn8kEREFQMsgy7FWMyVpbuilTlfk/rD
7sGLcEUhYIlGv115iUXggsh8mDMlcxkzN1CBKUZZJz/KYeulmOvirt8TmwRhBzrVKmTr6XGqwmrt
Mx4ydQ+yRIhkV1rVWs8F0s6wXMXyB+SYnCQNmIhI9D+6BjCy7pd8LxIEL5FoNk0fbow35CMGcPjE
PdCHKqHJNk5nXYeN3AY68Wv6NKH9dtdOW4fg1hzEHFr0atmXOQuuRyVKjYZC7q2ge7XM5FSwG97V
g30GquZcQ3m+1EqTEBL5s0tSD04ab1uMMIQtGoMoBAoGSoPyDi7MgbNwxSge5a0LcNGI55ciistV
FbfOtneMnMn8xBS+J8ZVDsmdIwvk9/TYzWh8twyLwDTekaZJn+sI6SmWhk+juA1t2lDouKCEWDgE
tGeoMOfmvYziJ2vW3ltfVqeRHKm1mPvkyHb1egpy4MBhdGP2QA4Q74A8u8lycevNdbvJfURDPWCI
Gas63Go4FZPFYhxB6uiQ1LdVRJpHxHmZBsK9pZlPbsACmZCRdleG+IDxS5u0ebR7qyBSBqbuqu9L
8GNtRtBEYWG/iOEKIE3Yz21zi8hPCTPUB2K+knp2OxZITWLeMqQhxymcWB0IrMM/7Z61PMRFBWnt
YNUpWPy1H6TJDZVfuw5d96lM6jMpbbfIjZtz0VsfFokqoqxPBUnvEHMmYzsG9AKj2Ns6HTGNgdDz
AySdn2gtHruZ1xE/SAW6ibQuzmMRfckm26D+wT9h3AsbVnUYX88oig3NbLc6oIpt2RBhKGIcNX3+
kcIo2dlVTQ53DHEZmz9KR+89iOFD+gYloOk3NzpTYexZ5lplIBD9sw3tIvxkz0EX3wo7/6XWcsiB
qAGFJSdawuWtTlBEXuyH3E1PcPYpn3RIB4lh7spuuGeXy4mab10tNFY4WznIkDyN4CzXhpge2ew9
FEaTXA3kQw1YijMN/5pjwU9X25A5u0eJnzLf7TfCS+bLZJZ3QuoCnmK/KnO45THKIIFzYq27SKDm
uSrv/L6m1+yB1Q/NAZ55OcL7hU9SbohESKhuXXaK2g8iQbAFsPdaJ+BG10BqdnSb8ttQ+i7WcFgo
hf/GckSGAcX8rmyFD/t+FNdgTs+1rp98nzO4FOHImTYft10qmcAMW3eyyYwzpnuGyeOta+pEh2ui
hnqL67STpcUwoKgPlhPHO3B0RkjrK8+IoGiSL9fG6tpxTtroXf4TstYvqVFrpW6n7RgH0zVO9RFq
LXlBw2NOSbg3itLZOml3LAeoLiS/zQeTpYEFkSiWAfK9ciLeEDBwBCBBNOngI0Vnr2v3iBnZw64z
u7lOrKhm74UwpOhpUPrK3s5UVu7B+G9iadXHARwNmBfMw22KEsMdN05KWmxrSGdXMLnh3PHROVDS
Z5T4G2k0nsrovYqBZlFoRV+yucS5cl/G15SRwcHOynvTeXBVjEhQi80QDvhHQJ+iHt7YVfXa9DTO
u9Z4tgyKe98177LQfimVrEPqd8IDvYmMod2OJI1txsYPNvCv7gsDUT/YYw0dfr1Z8gcYReuruOwO
6XjuOxCStqvTTB7vO2fQIesTr+WOJ7eDUGzhYm4ZdK5bffxp59606b1BrtOOm4iIxkRQg9hy1b4g
MIhVyNGzBzg2Bq156whP2RDD3G7cUqeEYS4mUSJ0Y4Rjj7PN0KaIKVEsuTL7BQhdbIhqddiPeQ3x
TZq+ImuDtt2nEWWt8g2OmzYhrnDyD0Xt2JvaZTqYkOZ4EAHhpLFbkj7nx1t2OdYq7uIds8VL6vAv
p4UN7aaJFUP9RifKkaoLZoOcQUUozRwZVG8daz+xXXLGP+y81m3cseB526AgsUnU3bszto9J599Z
FV31aqbHIOBtkFhUN6gmzWkkvA+lemb4L32GSljHlTCXIKG7uWS7Fk0Zn+wBpLB1dj1ItoyYaOnT
AMo8aP21pv5KCJx2fBOADOj1PcISpHTnXsoPG84Ukl5FqICuFA9fNZSB2B7tnRP2n9Y0X5Oiwhvo
lEfeM7ZtllL71eQx+cWTV3H+mDIfAo3Yl27/2WXjkxGFxyIkR7Fv3oMkmo6hT7Gc+8693uSXSBsf
kzhYOanWnlq72+eFDRcLKVuCSdb2+EIWoyU3vTkiMRxORRAQUu6+GzPmgXII/e1cIguVIYPmEAnY
ij6ZuOqQrjKirMZza10zGoKIBtl7Fc3Zk55gqJyxqvOWoS1MyeSh0thktnZuqUlZhX3aNXrbPc+5
WVyzSzESha6beclKJEervLYATbQ/mdt+Rd2s7qLxGBp8tB3riVXiV8XwbFdmgJZ7/Hz4C/CC+aza
ge0BYhpDyOM9J9HQ28RM1ldwjzUGuz0iuurZCfV+t4m10LsHRTbYJTDSIUC24THQS7EBzRF258x+
LaZ1M82IcJMGz5/8cGubph+fyQbaKbMVQ65k79IfmSUSWJqJmPe+ohm7WhRNh0hOH4JcRLSpMXwN
9QT0Pj+IqEYcSOBKpf3owrHDrOdeUyO8mK35UBv9rZlr6FDljR/zLmVxSCs1G36a/gwel/MTG/mq
M8mFlNFTCJphhRB1Z4aJojkR3+BoBEwTdHoLU1HsI9RQG3ahVABpJ8DKZjkVuEWHmVVtgtE/5h6d
UhA1wqB678hBAUHIKdLCoD+QtEJEM7MbghNwbUxFhyDWElcJHQbMbQmr9vBuVs0rckaSQJ2RGVkT
wXSOnyfxHhniNcxwI7Y4DBFDcXZurbXsUeILb+WmyKUBoV0ME3NQiYlttMiHRk6BG04/033CEIsH
8pA2hP706KGtrnuSAMEv6AFTD/UXTImPosO6k3R9t9PYxnM03E+luwMopm/7JPnyMTWs4F6dyBsL
d40ZhdvIBUrjm8PEX4R8KGsx/U8TAT+Ya3edfT8W2lM3fPkRXW9HPA0Imtep571p9hPMTM5yZp9R
87mHAOwjnywG3YplDb+CWSoBeBgW82NUukq3W61nWGOQb3seRKWKlIvKAf/tWGBCFCReaHoLv99r
biONoWCVWCwP8a1PDFLY6UjCgno/8RRAX7Dy8Zwj0yu2FTNzQTla+zhg2aMivA5WAh8pX0j+pFEf
X7qu1lborXexZhjrMET0VyJ5B+6MY0EHRI4RvPPDcitm/ylp6i+o9F9KU0JAE3E0hVixUwl4j5tK
PkcDaCkD6ksiU6pz7YcpI3/VNfCFXfnTSrNbktIA3mNzRnhJDvtsTiujMi96oz01k2BKjJBv0yMT
Fs9Z0KGig9sIQwlYURv91PpQ7qrkMLK7h+9QPnLSvJjlfOeGfDyzraneJ5HE/nogC2PtpLyAAN0g
LIR8WvRIX2muNLZhVFKb+feYPSA2pP7OR/6ikg9jckcj032IaEADK78kNhIDUsVPMoxu6ccNK5uU
O1AgGwOZRdUMj84UP8p+vh9HeRfK6ShbsiGbbEfgjp0YrwV/AiL2tVv9LMGQhYN229gzHy/tapQl
epvZ3amN6Yz5lC8uBW0obswkfDcC82k2OpBoM8yeuPqKI7deWewSehw7O1t78vzpUNrA9TsfT7QE
JlAE/Ll25bxZcw+E2n8ykZOOlIOR9eARPlcRwnUQrwwVzJQCkV3p2o0JVG4zPjG1lRNkbteIDv2t
1Ou32XXfnKyihSAuAEG+iLR7M7vuI88/hiZwVzkDjkwPnhgj3VVatc6c/Avfyz6dyy+4Jw8Ikx8J
EJvXdCwzDGDuh8/ned8k3WtOgb2aJUtSXGFvNtviPcX+XNc42SUjIiulUTAerSknQ7Z8sO34XDf6
iyuah8HNdtHIqLjwgjucQnSW+/oLPNwd3OXB6m6MRruKWpKb9fRnqTNVql3tnILCQjKCwjaMrF0N
FxNbDGhmQ1QvmrwtZ/mKyeIzC6/NpkbKVJYgS1rvUhhQJDvIbwLBgmYSB2N/2SKD4g3WYe0ZuIB6
owAI5NBFotImzrJ15SloX0yrOUThj3oMNTLdpjstYCvo6ijQ5P0s9/8r6FtUe/8PQZ8wHRsp3X8v
6Du8D+9S/l0D+OeP/CnnE7b1hwdKGDmfxdnjW8vn6H8YtGaEJTyLItgUf2n5DOMPtH8Q32zdtSzH
8BDg/anlE94fPn1pTzdM3RXcI/4nWj5hoiX8G+vY8j2EUpaPlN3RUQ1a3j9Yx7rj48K2Q+NBL2Pt
kE6kzWoo+lbsHi6JxIiR0tih7srPou2sJ28mCMrw6wntW+nvezE/N6T1IfvLB+gTuiDYwxpRcUDp
paY46zBQsRCIet/7DXa5FmsLOXjHoTNZmCobHL6n5Vdm0jzCRtrpNOZcC4jqRK/vpAfpAMNNrGGf
Y/8zIHNAL9cO5Nc3WzYwh0mMzpuHWwlJseuuU1XI0S8y2clDnZjywT0wHYAtDsjyln4HKDCHfKEi
GpMdroe7CmE0WjqYSN2AFbdtYu/SduF2bpynKo82ht88VMXI3jEgSVFr7XMIFmfswsMcM+rxlccv
J5aQaeNZMI3FbGPXa10GIYRnUgcDam06eAqk0A8/m7pcwV0lgJbtEebgodsPmvPR2tMLcuyalGn3
zvhP9s5ju3E17c634uWx0Qs5DDwhCIABJEVSeYKlUpWQc8bV+4FO/13ntHsd23NPVJJKTAhfeN+9
n602FXzkxtxkpD6OdZpfZ6Ih4EjRvAckgdami7XbWJGZVhvdS2sGX1gUCdFKrdydFJ2dmAr+OQZD
CKl4m44p4Eqrx9CGdHFH6IebDGMPcSk8ERg+7OlnbaVMVw9lOX19J9WMPXt12hVtKS+3XCPbsk/b
kEETvJoBCyWq1eo0NKQ1yGyG9kmxlgTV8RhH4ifVAf3cGBme44k02VDsCGRaZwXctnbVRYVXlUaN
G4ZJ5E/33D/p6/+t6POHMi669n/+d13+3y9kXTcNbg4KHkhguZv+rEnNF1XFT9fq96LGoycGPaKV
XnOiKZsxmA0AfiVqorwuzvDkHafNVqtywCKZigU+ktvLYFGxEMD1bPWRAks6SFcD5vW2XQblocbZ
a4WPUkmBc5nN8GBUwzWmTuItUUKzDUwZHJfYG3vpnElptaf4QuJElx8m4AXhWBsexNE1Pt6ItwoR
I/5gjUxNBbWKFo9o3noR1de1soDUksgXo0o/jGFpX1rcNNZiPA8Zq8EIPOOwjO+4akKkmlyqCB3B
omFLSqT51qpmxz4TQircOhnSFJjcQoFDpXe5df/7Ay6LjIJ/HTpUkWoK7GR6F6pKQ/yvR7wydVIz
xaq4G3XaU7DsjEMHEgKrmnJSwpySnAbFOgovmT+lFQKGWXiYquG9EwWBvXFFCuGshEgym0+tLzAl
ZmxIFClvfKRqIOnkUyzFiZuYqH+y9UtY4+iXQjhnbbW2sKZRsxsWP0KfKA9SUrJBbcHoTT+I1EtJ
zx1eiFExcbnFDzXr540YY9JczPy5obYwYlV4kqtSQsBMDLEgK57ZhwZhXiMly3p60MzgOYTk60Hm
AZ5WUahJixGnQYyobTGqN9xUfpaRqJj3C6YC06fwjTm1bDqnBpFqD2b1FoutuZJUDpYOBUNclJ+F
jmigkaWdweA2KxR9UGrUNsF85fMcjr4aKFstFw3UNkK3xQyx6Yk6cakOG/SWqDmpYWmRn5rb/Sim
2zgi0jDLI/WQ4OliHjojjYKiPWvWVumgimD/QDRlS0MJTnoNE20T69VYSWdkLKURTuFKfcrbMr5r
6rBnhQKwnkKmHSqpF5XRrTMFE5YllFNhTFamdSgCxOjpThQQJhBVFWJLdywTzkNEt4NcbTZQ7FTA
bl56daxdka72dkakSxsXFZ8VmemOHF7gaJGRczXPR3GhTSrHvbmtqnpXZ6l67kPcLPNIP9pkJhm4
pZehmo817imlQsGC1YacrLDfqzDsA8sc7YFKnVsbgnkguIRIbKmi4a2p2t00ewSNSDznOQTjreUe
N/rPjto4krFB2PQ0/ciYTT9JsWp3edbIB6wfWdeJJ64rlqvpViZtxceiv40SsTr2DCYyLqDTOK7t
HmIeA6jmLqnK6WWar0qUqw9BT2JTEWjeFIMK6meNOFXKfKfvL0ZRbaoaNebMJ0OAmFa7IgetZ2kd
QNxg3tKffycPFcxc36SuVOk7bgKcOAUl6FlrPQGY56YY5WmXiOgYB9quB6XV7FEOFY+QznaLII7p
KQ39aGR2lM3qodPbT2j04+7vhwE4Nn8ZBjRRNNFVYExQYFUq8rf74c8DrxwOQRBCGLklWaNtxkjS
cTnWFtKXhIA3bdkvltoQ1GzCwaBW2Ri9RQqJHbFL2nOztI6IcBpM76JtloLbKy+G5xBHpS0xve+H
cPq5hKJ2j/MDPKOq7ye/1YJNptUHsxB0T2hwfkPa6A4C8e15pHTn2qxeJwvGVb1M/X4EjuoJIWvp
kbq/b4UZigTDiy7sddeUETrx3I4+zHxEhm3bObksQR5Sil9EZ/XHKOzNDdUD9NdVMBwXWdbtRi5m
G+FoHYEcLJsM+EcU8PxTnDiaKG+JgAPj/4PCaLjLRRWBfouIqZyyHX7wA1ltyMkHxn7YymymFG32
cWxTTuoE2Zm5sXylgvjYidgZkx4lX6lnRBkKRo4SqmMvRcwDUiVBO9aziOYgeh+q+IcOPd6T2Qfi
rAhJEUKjOCAm6zWCblpidyLAqLQra1yUqoYLIS7GQ9PSYKFZuFm4gY+6JVMlHJTBjYOOXFypU09j
AV/YnHOKUTTYDzPOtiMqCgvjNgnEqCgTBgAyExvOqByPO3Y86ambdHDAJT42KngrOCL9WRqS7tXz
LRYQ76oG5iVREdqbnIi9n9X6o1LQ3ClzXyKdpayr3O8XI3z4/sJOvP/DnfSXrJa/rBaw5Pxp7lov
WoXFsyGaui5jjDGMv85dI351IVya4AY4H0jUEFrHQK+s49LJ7U5U5eeqyXeCsEy3QftMFms+qWQC
4xAns26pP0RC1YQiwxQrZqyC5amlBl/KYJPkyc9H/OnCchPmNoE7rgte2phXQcvmN7OAJGgSpnoD
LUJ0gyXSTqS1Qpsqd+CwDnalNZZtmc2AGiSfTnXJWKYYzeIu8ZT5Mk0hlCBjsIoAf+jxKB07LV1o
3qLObJXTMJHpapj+FID+0QuQUwKizZtGyCeLaE6a3ojPFllldK6k3agsyOnVUPdJ0em4cx4SFMzw
JzPDM7R2W8e0Qf5+uFDX/cSfslXWA6+uextJl0XFkLX1xHx+3OIiZFEn/Y9iobojRaFxy/SFbkIi
Tee6YvR8hcoVPBRAaj1RjWDQEv05dt3GQv9ZtnHvV5qk2uDJk1tenknUFZx6zaSYCRIhd6l6FgNR
g8kfCnajDtaZtAwiW8D2l6aknVFYCTSCs6PEymAflGFmmwwZtly29ObljD2BNmCDnJX0UQIhlKXm
W1NE5WEZIhoKwNx97C8YCsX23oVBu8V7ExJrDM8D/+vh748RnaH/cJAM1ZAkWcZnpf77QRrzhsBk
ddRurBGZMZNUvsTStV1ERMo03D1e81WX0UDow9QfxH6Z2K6gqa4HSQVXy1An4Bvy0rYnh1VDszkH
YK10lTSpyqhqbJ2WtO0SCcuntZxEq0BmHuSo4otC32NKHw5Eb5yMOnkBQavuytaP8sEXaVO5bRXB
t5KhApgh6G89R4vUGj9Ab2jIc8FCGpRdGoon+wqz/WK2sT8MOZ0ak2Rzcc1iY8W4lc18osOYzOdM
ZZBL40EEpdDCp0IjXFqliiGsMCn9YCKCJNbvZyq2KAjOSRhHrwJmtx1ReoPQN37cU50nIuxk6EpI
kz1SH0VpXvtai37MkeRtWEgwkBzAKg92Eufsr2QY2dEwwpScgHrRM64xQdgWxg6avdorjSpW8ux1
nGkstE1jEnuiliD1xlwn5KbQpSOAf0mk3mrpwk5g0fQgqSNlTKsBOk4k72lsZlsmGGjblrqP9aC/
xQuyoI6aVt3V+hkxqEGnT4x8yBOvvdIybLQTopf0hwy87sNMCdHsTNgVWmDuctaEI0txWBXKz4FQ
M+SfBJGhYStyfLxSjyDrewZSo+KBULHaJ8f7HFfCJRsl89LUGG3MKIMPKSOkztozxpN9LeJ4K2Hz
l0YpoQuGL4z3XE4M4VBF+l7EfPespLm20eF2X4FVH5oVlRzP4gvVQUrR05oE3bTbYhKoXquQ8mc5
JsGVBAS3E/BxJabx0FVPuZwnF9h851LuiBPVLDACLSNPmHsxuqljOxWbvAZkMqoxusNs/GVIa0e2
1EO3QueFCZZoNrIXoliIfPAIpVu19K6/f8QU7eFT+FTKvNzPE6s4bim2vTLpFaYF6jvlsEPe8Vkt
UYseu7ui0C6LZgDJRhfC+5pC8cTBNTd/fxczmP37XWwpKttRydS074LNv+1IwUiSn5wO9U3TWRxM
uZVACe+NQ0tF5cykdENoB66vKdSLkQp3OQKYIdctjcZxqr05wOYgUSx2tBU6oWjNUUlUtEvBg5AX
V1VOiseVTih3y1WUk2gXEyRBsSGSnyzgSwCtdGVD4HThlXL12CWm5okt8/b3OKs0+C3jrB33UTBz
JsJ+vJhp8HMwh5uYKdYjoaL0mTvzjF4ZPLaUNKSS07pnzjTxY5QVJVFzIttCE7dUZ3ogWRImobFN
t4agBxg7qoiAVB3gnhB0NGEMt4H0fBQW0zwHdQmeMq/p5+l1wQuHxUXrlSM5Q5RALeRiWhH2b0a1
7ImHWR5xmg5OFoqRU0+yZhfVdUCDR0GmjLD/1PUuJTuajsmUPObBXbfWvxYX4TQFZra3VDJh+xiA
RB0wuolGeB2kXDwFK7wtFxU/CQDUjmaTXlgpvrS6lNnRLKe+Dt9pP0QqqstZTByrNz7zFfZBJ0S3
2yiG6IF+lYbXrqB/c5TW5UyY0ODJ8D7BJJnqjcaS6dZJi91RQ/BaosE3scbMFRf9XknZ0NFNZzWP
5sDNssEjmx3fkoHYSK5LC0WAriGiTaDhRDTBuk6ARzWl1DVG4Tke6FkUQSV6zSwxxhFA5fQsOspS
1o6F/CiKUQ0xcgDguFo+gzLRnF6PMGehWVxyHGTU9Ek4hn8JuVfHYx/VNUiMqk93mRXSOg2TlyhB
vFVPogJ9p4V1ENIqKzOLPSxagyHRZzK58ce26SfeQOle6l3qYTMMcdORggIeCTxrR+zYWOefknph
xg0+hLLFYtRxR4bSmO2xiSoUFINjoOYYBM34UMK4fAKi+YOCjXSq15+62jpa4XIDaKTAXtUJQim6
FAeTqrp6/JxjeL20YksALY0VG6Ba5pp4xzaBmJucQvSQpmwQ0FKy/VbTr6AZf+i1qV+TZ/h/4WH1
1brTDqNZecUFFneRaXdNYx6RQwKuNmDCzwOtXEksTZRUWe5RRawdIclKD6SpBh1UfxZg4IFBZa5M
Q0UH1EiyS8T8O7U53ac1ZgiPcGV3U5HsQ614qsKSpstqcKvEx0FpWPKUSvxmDvmubk5QGUrgsJq5
Srh/SkpiHuccdIzRwY1b0tgNSY4nZKWLryj/9pow6G4Iap3htZqf04DLjsVRFHXLaz3BZevSoaDl
LaE9ZRT3QUykIEbeqik3bFU3jJ2caP6gVuWDsdKbhGHKHiq1ufcdNJrMqgWkmlZ2WnpyoqyA8uQQ
T6zJBAC7YZ+8FLGsrWB8gqJMK/fyYhS5WoYITYEUveZ4euxxHIyHRKuoOTQ/qVPI5yisrO0U01ot
0mhxkQLqnjqoLbRlyY1pjTyS+qkp0PytvQA3zDfV6CkJOsGpwl2WdM2unkfwzq2WH3XiYpCvCPBf
BTXY5YLZulIDpwWk+HCTKjcXtdIR8b+SzxrFC4DF4GHSKJwi1sr2eYjrsleV4KCmOfG7GiEepHri
Emlp5aFjHrZdPd7RRmUn2ZwnTxlmJNKo17+XzbP2gUynwQ8UQEOescfMZNsWwiyfwejT0PaqPvnM
kjFzxcwUfblGvyEMqIaMABFRSa9HnwMfZfRyHgfYIVZFc3RQVRazomTuFkl5MwpjB+T3jRRueSfC
H9tbEouEtEt0GqHGeJaS+n2hWOyISr4C+MYbPQSLg2Y9cLOQRSP24zmr0JTXhfKV1SGwtkmaX+iA
XcIGyYJa1YxpatqAztHRmz6DZi1eSW3DvZBpImq5vt3prN3/mCn/Pyri/9RZUk2iKv+ms7QvfsYf
xV9IEeRjro/5r+RM9R+GpSpQGEjEElV9jcf8JynCNP9BJZzuEdeHpv3xXwWlR+IyVekfSKENkVBN
9kw6iZv/6i4pxj8wkJKHolOIsHB8/z+RIhRL/Wt7iZrwiofg6SzSanSCvP6tRtzLTBBLNAnwc5xF
pXGro38RWIVfgjlKN7pFtTHqjXObrD6RZKL9jAZXm6X8SmFe3ioTK9usGHGmc0sKXaEfaNVQcaWJ
3jYfdMEFhkP5BzCZmR2zdG1gYByGNP6oDRLvxhEzSklVHPsIJUVIWIC3mMXtUY9EvxViEJECtB1I
C/tueu0IG/BJw+V2VQbiH5jITJkgIoLvmJfXXVJe+lCpItaPgz/MgCbEEjMo9/QJ7S0pMnKRgt1L
fsxyV9sC9hnQUgGQIAwOVdffhAZSFSsSjKbwXgIGZGJ02JYrCgEVoIPQbgbbWTPeSzhu7kwDJ6xA
EdUA9PiT2qOcQimLFVk/SAQ8tU7TlPjR1eInKaZvSZZTPhMriMDV1/BiobfQWP1gbkzQCKrQOeRI
w76aG94sJImtC0AJUexyiCcdC4+EVxFfd2aNytoywdVc5Xtx+Ih661fKYF7D6c+z1BsK6SKGmezV
OppRarzPGvLrqqJCmXURJHfo22rS+w1KmFUZ9JDjP3HkUv0RqlEHS0sneCLV610ZinfhniNaJbgR
XZmSV5umK/qDGUnOTE//jDxevNb9V9JdKE6FL+NEmh8FFhw1hvwJxds4jHpvK6tPYLJiAt9yWmuL
cZtjMrzmXNUvNdmdCS84SCQPsbtw2rWy1GadQdNcuAmgIGzKLD/1GsLAsCCPxi0LqEgYQy828ls5
ADSPJISeEVngqAnY/kvoI1szxhqiJ4QoVdlnUJJtiEzQQ/KCrmTE+4UuC8OfKTzFBcGKRaNcoyjr
OXX57MYzhI1B500XNe2M53KCAipn861Dib3F5djuQfW30IUrX5rwz2PQ38BH7xHua1tZozQ+Izw4
FxYqWSBlvdOJ+n0k4OylZIvGctjMQsh4+LtdnD64b0MV12hHpWOJKntBi7s11XWz3Y+7Tohxo5V3
0v4KGnewzeWWvXhmtLi0NX2nWzOUpRRRbkxui6bSuVWE/kCdO3OTaDnr2rsxquimB2auVTGNEmbe
JyyOkWKJ21kWvJYWmJOX9cUwSV6eigpsIUhMWzYMXyrxVLWZZos5LZFRzCPU3+1HvOgvfYuXj76D
DePqXU6GSzLDejNXqnzaVTfBDDWqh1dstuY5TaIepBV9XA1zxXYwfqVhnOzHfI1MHQBLqQYIpi78
QbK3m5KMS1st/xTS9BwpwuxBp9oRMZFD8AK8IbClZculbUQi0dE2pTSwNtgvBFthT+ZM6OBpE87l
Uet1rDhitCtVJPoDAS8uEtaxM2A61d1rMtdHsicihGNrI2f5LDKIYnRnT2FSBWydK7LFw+7aa/2v
VAwtG1i4amdgASmRTnZggLHqUIlmuqHe6pPC4VK7EsNbAUt1UcB4dr4st+eQIMGC6MCuxuhQpJor
5ssuNQL0h+WSOgYsB1vVQtORzGU3dMlJUEgdUvQqcmB/HSQ6fJtKKvHk0nqis+SjWZj3U0GHIazi
jRASJogq+wrCbGZjneUbquVTr60JfgztMRkBmw7p+yApN7EyYHEjn0OeeRxREMh97JISiKFKBvEZ
R4MNMrSwl1S9ClZN7pEyh68piVDWVAGv7grGCL18JBH2NRonbfWyVRjJBnN1wn2EtXwe4mhEUVc+
m+jrdu2AXy9Ki10zxr8kmthX4hNolC3mYz4IsCSEzryX8QhsPx89pQwfgqW/TSRDQXQUSweqywgf
sqGQUtTbdEpUBKOUHs2vUIqDQyn3TxXcrqsW/zK7idi2fEQRoeFWESYyxtX+dVn1tov+SgnpVIrZ
TZhEqA/1T9VE/hAPSIwxz/hBxpQXz31HJ+QiQeEyJVzh6OXJzRQqMkFgtxAw5oWLmLqJjI1HPI9t
TOyUZDwV2HlOptTOKH/h0yv1G6CB+JhIAuoJCydhuXxMdVJ5ixT9UpZy8hPjC7G2vs+sPUvRektB
YE9GulMkUn81EMHa9XJRgmS5qQFjKKpXp59ovEp9Mu+ahfSGuo1LLx61S0LbCSH3jE42w/5FEaB1
WtjNoYp6bjLu4TjvZUEULxDc4b9qgI+ynm56LxDDQnK235rwT9UiOaRV+qwb4ni2CAoMsX1vtGqq
bvkU79LUzDzcZqmro5M341A70Xq9jnKk4xgTx01voZMvGiFzWrH6VVmF6DepzOgfwzqWdXTUjQ5t
XUtsM5eTUx0grAtMufe0HutBhu40gQ0Em4DwLimwyqMijj8WRTuLSS08o7Z3etX6QebbhI+MeomR
yJWr5UQaF2XxIGj6ASheeYit5Wc69D+IdFC9VoXbQbFyPjIoAUpUmMfz6FiY2n1O8LIR8lFt1Z6p
ol8kGr5d/SimLHGEnMBYjbyXSgLGD7QVuV+BUKJKBYeWz0OVMxfSQdDBmogBkQWPUUUCEYxttiLV
lJwaakeJLuj7qclTGpMRgWQpdZ8l6XJk7l8ro8EzK/1kEGcb9mjf1zpBtFAXT3Mm6HpnLdK8SxWi
pYtKZ/VFgdGjAhGtiWI42TvzUrDtog332jYhXVhM30lMLprGJipn/XQEjv8QzgpFw2VQz92QzXtj
kD+CmuRz3eiNU0jyLTFZguRpsMFwp7KVDbWJsJ+RsgFda8ItklPyWNYW7b6y+QlUoyQxqXyiVv3e
YZDGA8w0EqqK7nQWYQFddo+7hmgWFYou3cRKyF+iuFZdPPwoaDMa5QO9UTSnjNnVJDiysPzAK11S
SivOTanB6dFwh0mx+ix3kuzKVBg3wKWs5hlzTSB4pZmvvsCISb6SYJh3lLqTAVhIGKDuLJfPaCRM
QGalh/S/PyZyuhbVc0Z4gq3GKq29aibBJV8kUrc7IgrzhoEtDSlfZxlieZkGHV4ebpQaRj7jmoSO
vxQqu+wH8ZLRUMxI6MJrqff7QSNmXUdiP/Vo40nQgn21JM+mUouXJEdKb93jtBP2SkzgjQ6JXK0x
Dy3tMU/M5dDN8bBdYHXna96aNT8vDPSTBofHKkfXzEx3kMhzKoSE+MsyEVyzZBVoTPW+a2p53wUn
OHYVZhXxPVoZJTOr/I2Wj5adqHo8H4NIq71JEA+pUdxlYCuwg81V+NnAhjBWgoEli5XoVBSDnCmP
fuYr2kDPsPhOffAYq9FjHEwDQZx0uzKa1RAb1aZ0upKWtRnE/YG6aX/QKCsd6Aw0//z5+5essSWc
DahrLWTPjQpYo04ZTHls4oQGn1egsERAvArnxRwhKX7/d4EwzNV68VL3anVgFqkP39/9px//0++m
QTZsi+029Q8emzX01apcJ+t9fb7/9IjvvwtqSV5s2GC0nXocM7//WgNSDkznX4/uWMNvIzOjBPr7
f/707e+XCElU2MCPBCL5r0cLggx4bMUqiSaLqT+e9//2U0phxM6rGgkahG0117rk/H61Pz7B91Ol
lAg3WH6sP174+3cEC+vA1SHEfTPAaD7ZdVcqO+37UmiUEOfXCgcr1yvg+7s2qymsBkxnv/+jaRhu
jPUqoyuU21LXdbZOGCEMDkzWnOYVl/P9JUiKY8li3pNWkMo3jub3l+/fWcoUrcF/uGYKfOMd0Vvf
OJdvghN4LdIXohjS1jcBhrDayEU//ySvJxQuG9zlFaLxDXT65sh8f/dvv0NNuROTofdmg3XLUa5p
uakWARJzxgqQOpz9jf35RvvIWlovtrjabKKCGnaUlzbuG+Juy3DAa/pfaRLf3/2mR/3+D+RnbmYs
mveblhQug+AG9Ne/qVK/fz8Mk+XOpex/88l6A8kaeZEa3ivSLaxIv+HzxCaMLBR9dohF74+EC8Xo
twpC5933G67+iib6/aOMMdVd1CNXtP+NAFrfQbaq1IR/0ce+vzO5Zf+AkUUVkFgzImZMb+eaFiaQ
pYZq0+H7xz9+x3W3DfqNl+4fZnc5IAPcPCQNFxq6DtV9Ea2Nl40ssqIbEVdu6kN5OL1MB+y2+9mt
t+1W8wh8oJs79naiuQ/L4WV0vc4BoUO2C3GFmznxrQCDwT64Q2c+5H5m2l5wbxztSq6G61MRt/vt
YHfzxgMutQVB6LytL+YzOEMvw5+6fUlM25/sdP9SGNsXU3D1y/zJL/otLwjZ+q5R5ih/InIV0js3
tpf7L8G9yygf4M5BIoGU6hDvWQVfeW+SxxLg6vHcXNtfNNI2aDEPiw2UdzOM25rQpWZbWfd8wcPD
sZgVm083vsb1SSWTQXWX3EPYWmqfHJ45BfANg1Z7hTozvU/zpbBGZ4m7XYTRDaNT4JQzWT1u29tD
7ljzpV4edGOPVnVa9qKss8g589rBKetCJ2OlPj6MLqcEWfqo2HXiZ+mOAK7hCxcENQuM21JkI/g1
xxfeR+r3psfbULET0QLJNqOrMynsEYngvGo2BNIgXTBDh2/40VJdujvLTI+ICsGmI8H+gjpUHI8W
ATpYFGZqoLZunUw2zJ8KjTHBpQok6zvpfQgcfovrroItEG6b9D529aZWbLUF/OwaBfKA7xebzhId
UuQzr6ulbfXj2Lx6SXSBvo1JbNpisVayrXhZmNdOq5iSgHaf5UaPh9DRa8YnggZaB8DFhTAX85IF
D8xYDv+oLyT7eYx38hWjDV4NerELOIXnebbjZ+WibMTKhuWMyf9WnGTJHk4RtNR4cwCMPT6yw0Tz
R0Ky+CkiVOVYm170Q3zIug0HbPhF66+gmEuW93NwY1TcWPI5iz56Z3Gjx2EbU2H+sWsfRdehqdn6
5T6mZQBoI/9VlVsZN4Ct3GDf/yjyUzLqbp4+Sw0R17RA6pN46zfWNt7CIf8KPlksapyvxT5Xp0g+
dufiKat8Yf9FtPimHt+G/ZRdO3kHITTfa4wYVWDTt+KKHiIEnEiyc0UBlrLRAAt8TV8K73xT+skH
l0CvCa5o7FVp2SZOfx/O+U98Rs2zlOzNzssVuyLAytokzzom4pbzUz1KuRfW17Z44+EdiRnyejyQ
TwPjx03LxcgeO3em6V2A3zJfuB45Zb39shzET4//7F+plbxLyW6waX0RE5dCvK/gru6KL6JNoPK0
dAPsnLiy2UlmLsht9sXpr/CWct9UNiVE5M1cXGG0jSCQcqFxZs17sZyiZz4cT8kNEXFijfZGKnCt
rld0qpAN6nLhL8upUFFjr9pDtip0RI+q4DIYzPKXMLCX7z+4kltsHNLWwkRC2gd+LmOrEKanIiFG
wIBuC/hqe8i+j1KRHlLzqa4eybvolZ9YksAMOnWzL5u92AOaQ97g8pRx4gvND7QoKk+gmXeFmDzZ
H1jcDxkidcmTRvJ0+g8leFhjE7nl8/qazlAhpve6eBMRQWTlg1ydzPsCM6wjtowzMq7Ri+OLBFkz
SfYDe/FI8niKqPz5gl6xRPzvhA0LsS33HrVAxBLck6kLjsTYkx8O6ufTlDakVTT7fnmw3s0LZ1hu
dhzXwf7A3nLpNuc4umne/MkdrEsbhiduE4aFsdmt3VDEppdRdT6UK56ZzZzZDOWpv5D4QujleoYN
bzgMzjp2M8a+cSnxGp506D9X4iSbotnhQcuh+NL4weGt+MXzKr11ZVZjG5VPGlowEmz5LvwCbM/V
w2nDUfwJAdAhuxLrOBSL8jy76l2/GOQsr9dJDIyIggF2sAMXIe8EVvAruI4zx4C6G1UMb1Ffe2mr
4wW44JZFWffIyBn7nDhIUBwto3/iLaj8sWbYgwPz4hWK5exmMy/O6MNQin2Zz5WaTIvBDp6bt84c
KtJvJ7aJaiFb5JnBst+yuacFz/4sYtYKHMTmsa/TWGcm5aoXntTOK76Ed2zwuuAOMPtZn9vyBTUL
KLx8bxmsS0ltfX9T78Lp10QU4ueq+9/yLmaYwCzISLPm6ZMXKikMu1oM/Yo7n7zYLUP198sruYeJ
svTxlH8Y7w5HX3gyrjixX82N9W5cmf44j4bHAYo+xk++8cYtdzWzyBromblQUJmHmdhFTvQ6E6KZ
BDZwEJ4AqxFEgU+teED8uzGJQ9oymS1XbIQOlxbvFSepDRUYfo7H+TA5HQqHi6VkSsatO9ji5wdX
HtMFALJNd6h95i8TCahnXTmbCzNx6y526hvXnOdjPvBejHe2YT4ADjsat/w5g4LiiRfhJDyhl1n7
/JuX5HmyPzkI+h1LKGMJc8GJI863fH4+Fhc/U+hwWO9TdNHQoviQ0pXpRdMBljxnz/Kd01j6TM/B
3TjRvQMWyBjlWQlDFsfKODH7aVfuMhKkwi2Zk8VR5vzZcugIRNWx3/OYyiA6zrzp0eKa4WJhT8oj
GSqps7qMou3rGw9mjYL9hvCyI0NluC+WXexz4hl8smeGQenAnUe/xOeTMQa8Mrlrp7dVgPjOp4G7
whzKkdU2ndMKLi9lvL81rY/mR3jnCxVPGBXhNnzkss/3c+gYVwSEM7cR54UYGdWNPgrEqMyT+84h
WIG1QuDQ8+ENoDjMYFxvlSvjP4+a1otUn1wus+yLt8Xkz0uwFV92fbOryNz45LYODI+zUix7pmyS
6HljvLR1Ghwh3rOKEnweOeu7ybyvV6nqZJKHbZvrRPSCek/ReGKxoLrjQ/ZFLd5ktRfe4OEs3rxM
d+oHGIv0/ol5s2NMrd8bUKGaNtI4ZoqLHxIc2aPXD3a+H7ChO8Ux6PdrTZ+rviM6ljCcdlMl4Euw
c/cn4UZsTbzDl2xr0qGyWp/ix0CtBN05f9f0rjroxyyKd4vCFn7fGS5NrVq0q/aBxI9OfyS8moAB
Yl0kWzt9mHc26ZsKhcdOmtZBTpY2FiJkAk+eHub6tci9DDfn+8iJB6OLYllQCOUoiQKlbUwsXrD4
68EHIbQu0dx4vL+gbSBqmmVTBa7FNoejfJclX88vDFEGZYnxczpIMxWMtQhQgepK3phOR55mjAE6
gDppmNWm2gnc0jpV5bOG5P1QcRJpiEheADCpOFuTow7rZWCWcLTX2rD9FLaYKsxzBBhufmBlLiLO
K08RlysrYlLkt6LiwAyuWLlyfm7hiXa+QqRG/stkr//M1Go8JewouYBDB+SbCAHgUrOmWS8wH90T
L37/5JplOmedzbWb71D+jg+Y+9s3UhtJqOmQ0oleprn169zvxX3gcqL7fpeo7qS6zIEFYR4mcXDu
dJ3MsyQSaLsZLDzYjud5DHJdcxP+F3vntdu8umXZJ2KDOdwyKWfLsnVDODKJOevpe9CnTu+qAgqN
vm9swFsOvyxT5MdvrTXnmNfZEk/CyhvrFWfAKOICBc7ld9YuYzsUunG5A28As2VRQEthFWBZIRaV
Bpi8YihIhcFuZXTEbzNeKCIK45eh3/CCqTg4t/BkuA31DrdX9m5YsGzzJU9wa4CjxJTO7XOJA6m2
2Rs82KewER64QTnKbpxAn7jZtvkam98sZ/h3YrqHvPF5brW1/CLdK5eL0ligsocAEtUbctJNtsYs
yOpagRMINICIsPFY0ZEmLWiJ2baWKPij90rWveQD4MGcJxtblweWqvY1XfAPQ0pUP87OcCc5FOYq
u0Mmg7evai4M4qizo9aBZvjYYJ6IT4LH3tLTOLmWbGzJ7eg3bY0rPt6KbEiUXfPecrmTow6LbbLb
s75kZPHAAYWc3C73pt18cckVicdFnBggDnhuDb4f1yNjBjZylkuEC52v0bZu9Jsm+vGQOegOfbW/
3KaMjZV7CO6FHYsJb26E7D7dFQk5vsuH5KDr3NF8ZNjZnESoJNmd4W61ZtLC9CTyRRqIbF0AA8Ib
F3uYGR7o/ZqgKZBotGv11YTdZLAFByUdCXmmchTfARJyCo1cykTVdt+4Ge0jDHgsxJlAO/bbjI4t
PMvudWDSrZEZ95Zy2tTOqOyEasNXJirvVzDS2h43CkJRlZUfVtv4NqLyl1ungW3jNdaPrrMKvXfQ
rctFQkYm32F6lDhd7osKddupjQ6W+MFAnT9Fj4E5LkN2z7prEJUl+qljvpwtp/EjApS5yYCboDi6
W/s52ukMSTH7Ca/TkRse+j0z3qjiJqGzK1esjEsExSAx1hkC0y7fJgrbkIXgTN8hTfpzR6DMJuc2
aOc3PNQYuYOXYEnRjamui5TCxf6wFjEqMv/HYNCftHNDY1h1k2qRtVxJrQgX4G6w/lT3/omPM6Ry
ily29wJJALWjnYOTntmE/ipO9hrcVQDQ4A1QMSWXcEd/F6F1hxGN3EsGa6uyWmAsEy+kBZMmxzIm
3YOtdW4rpLItcL7a65dJQk7znbcZz1S8MOVt0LK+QJsEUWPTcOGZeK8fyrIyyOXb1wza682EZVA7
hsPL8/EG0b2IpkUUvSuzlprka1hOmVrZio7oYCs1Tn14fD0Vtzvl78O9elDKu9yBWSU3EJvceDu5
E6Hg62bLXVnOHQIE6k/+Hx0eB/naHhnENKhp52xhmJ8Hq98jeyDji6xQvGkhQUS7THZjvGp02hAe
fLBiNIOdECgz2GTYIV3IZa9xtC0RoItpzbEbKtgOd6RyW20bsbp5LRo+VsLeJYU7/DAXO4yxLyms
JGrLKPdCjki/glYC4BL1AqhsD2TTMinZK1PvgXf8aATSAA2uqXIFWvBu+VCaed8dCqtXcCnmTr/S
ZPHkOdEeCwYVBtQru721PSRxP2fSTuOOOarlw9ODdUC3w0ekOBK9Jtj1YxeDBfHTDYg32zoIG0R0
K8YY+incVIvwKnfLCkzPIk1cQqKiA6up+p7uxg1qJ2WZpZ6yVNzsbIlAR7YRyxl4L1vYaAfJpePN
qgBXYDluCwik4YdCoiKnj1O/5auc4Y8bvFcLEXy/uii8Rl+XC3XbrcgBq46XYK+50dY4INBGhnwo
vGIjgqW4xMtO8CJ2ofI2+x0p7w7V6I4vsffw9QHx7Zv+Ht67ayuSlrEGDHtVOeJLXnFDqMdWRI+A
lh2cwK68SWe0i8VuSpFdbwoTlNCFN7pxsMqhfnPg4eSEBJHvSbZJgRKDzdai2A3V35pYOBZr/r4k
4WNleM1bcmMVFd+ZkIULiaOsrOKE9XtTqOgwbPS2XXUv4xc9drmKpXOlHqfSlrDKqitT+mXXZdZL
9ghivYJIkrPrzpCo0Q0V7XdKJ25/7BAEsjPZmxWIPuoRaH/4Nv8f6gtHHENxsjW9fP2EHOo0K/LP
UtbMDbiLB30VXku4yma9M3kwugPYczu8GUgQ2NOat2yLx1IzYYFNi/qGRgFWOrkzvWiHXilsGGZR
VTHSYdRmIgwCpG93J/DP0062SAR0CgA0uk2GwNiu8m4JrqE2Fph3GQxe2W5SoU9vKcJ6fMadjU/d
Oj6lE61+cZXPNTtKEi/mlxBUL/h0M4Td5H9wFsg2S5yRLRjbTMkdXA+sLy/aR8vhm9EfVVNupwZz
Ezu8PiDxXnCE3ix9jcTCjl87A/7mUt2RKv4+r97htWU0ZMM1fUt/41v3CfyooP3uSl8a3RPXWqaT
HVhOMK1wrabTvfl9lKWtoJhgHbd2An8OLJNT+Ks3aOZt1AXsOLZS5TIWZwAlN5A9mfMtc0TY9mPF
mAl9EO0DFEDsEFjlUXSUgpu8lRdSF5vFwARjaa7Y5F+esFWd7AxUR0r8oPwoTjWAmhIxzgb9E80h
ax8dCKYHJ/m4mdyrBkyXIMjs4BsKgQfU1exAXmqKw2HMO3dcx++dK9ApUubqhUQTadHJLkyZ5Cwg
Y6J8tqr38pWW6lebnNhpCQssmZBxQ3VvFWupoSUMRKN4Llk6UgiXdiBg112hobyZ751gL6oF5f2W
S1Lx+0t7098jVlFG4n4Rag53JW1chskx7VCvaaC87O6HI0AV+EtQbPGjoctvyWw5j+wnroZhy/0u
/ZCpe0ELcIpgA/dB7zlB7TEkKBgv38rP8rP4snbauqayp69xQC6AWkCpLg8u6G50gCV6bFV+Emvu
jwzx0dorG84OwhnoYyy0w1ieQvoL63YtSr/Btv2Mr+UN0i67skPwkivLsD2ElR0otjSmrh78VA08
fhT6xMwPL4/Yz+WrGbf2Dwmr2G2X4YbWAAZJw5vdkDYl+vy2UDIu+k80yDYRxR7PGjF02yCeXo5o
EaAmOv2SlSQ8sb3dWfuqsl9Kv9inxtuTNppP8CgmTxvxxuVs7cM786oIiKL4Ll7osb1+MADS59X2
NbqxhUp4l/m1wNWrq3mEoYOfnSxHlv3+BtGocOmLHxRWcgK5aX7aiS9Txy+ynXYbv4ltKe7KubgG
K5LpjFu8Hl84E3+q5NgDC6+SVxUb//kFaGhsf1VOfJVsYw/v69k4wj5dC/uOOzKnQnB8AKxxqwUh
o2Aw7xmSRfuQRste9mTx7bnRHX3N5ozuRiqf2oEM+2HVWi9GIWxbIQRwyPA0zEZq/7+HA1G+T6ee
2EOKhuWHhNYSiNKnzIwAsU+dYCDw6hl9DDDM/75mVfEGij83qjk3PZpjCpBI0JCRa1qSyXOYsM38
+zvZ/OifT9UQS2givrRinjntPIT7+/d/H/5+tIWbwGwh1SLUlhXrwH/996lcS6twwBNNrEwr6NW/
PoTzp39fC8qBLXpkah8WmiFPpxyG7veffvS//cu/59AKkmr+ebaiJofxkTYXbDGI/+oIRK+4DCqm
RX8fwmr+HX8PNQb2EjkffMs00kbyDDHPF80Ybf758f7/vMx/vmaFQvUfT/H3xb+fwe0dL7nV4OD+
96/6+/o/n/7rEeQy0flv3wHiqKCQ4db0zzdMpeWX/H1eDOzLpBKJ+99T/Kdf//dnowgl2xjHiw1c
gw0k1zRAld5DGUXza+7hxjkBN6VFQ6/KVklfLTXNIPcmMcWFrFS7MGPmFSf0rp7Ki5QK7EeHSyNZ
y66k/EsVdSX0rUb6GnUUPpIWE4atR+Y5DoVPM213jSrfLaNdTDk6ylakjSZY6GqVW6TMBARGFpZA
6nak0v+ZIIk7aHkBjFtY+OLEXPSZJNEx7lW/76WlWCMrSAODPFYibO0ovYFdGx290VbtBM0yE1/K
P61P2o885XhVZlq4VCSXYXhusoDtmYgtsZ/cRMKKYHkkBW3DKsWQ+oZvz1fpcgwUbxo8Q6GZKdRJ
RlfuUftWDQ44ig8RPCxVMli7lPD4/CBEdm0QbGZrCRGlWX0tY+FD1J8noNx+EH6C7mIWlFM3s+BY
ADtryFRoVEympBo5al27MzqJBihU4yAw7iNyUYcs5CNSM5xyeM4pjlBHUgEwfeUuolnvuKhwNKk0
dIqhF3YRTPTA+JlaMvDSUv5GSUKwu/EWpkhY5e65wKwmSetweHzlA/6eYQbtNFGDfrX7jXLzkzFy
vulEpV/AwY0WURz7pbB8VkgTNdxgYysj023zm0EoudRK67qa1ohJVlnGnOUZAP+Sz03dHyfy+eKh
Rh2Vw9VhIgQHJxJbP2tJwRt09mIs90GNqlGVr5216M0XnXgtgM8y7vHnQtJN4iavUqvdOUyfDaI/
yXocJDn5VNltPUZrtJ9S6Mmk8pV0PTKOGbaLnzLpPptQDBg2qOz2uMfXiFw4YpNubFsDg7pAau8m
epp20Eqkts+0OKvCPFOOpyos1S+MLgA+tDNwq7esrOmDWh3dVOWBzij/kcIctHQnbAbCWEe1gEYN
ZmXEvm/DE0FLMs+p2VgmiTCtoir5LiDlyYbohtlwLU3urlOrwQLsGzADabIFToRoV4M/DlPAzsRH
uSfb+h3cJCQB2RRAUlJPZvLr2EnFqsmed+I0WFLgbiArA39qjIKLNvCdWp/pU+hIGMSNuE58jII/
nEkA6dvXYDA/2kk/BEylnwZSjac4kgLfb3q4BLVeodztMzjC4m4ywosR5etMIiCssmh/KIN8Hl/r
jIbOw+rlVcIss5RbiHqxelXghGAXlT+qL1GxfkEHgfMoOFwjnp3ImDayBq8cK1YIRGLi5tUHmMfj
HiAh4a6RRgSIsH+KATlbarBH/LqxkvZHGizZDSgeHqV+RU1eI8REfTtV4e7Zax86Lh/wgeyjmYg9
MwtXVC0ytZiK72TKvAmCwiHFNuWkzz3i54NUpew/6sny1TD4DZQh2Q7dmyaxzFXiuNYeuu5JCtPt
aML3MtTWDBv9rY0A+/rAXdw0T3XQsMkA5ZT3v2rzvKB2BvcRUhYGQTxnTScbXW9ucUd1kckD4HEU
vUysGXY8TNJ/yteHlGkLopX3pSC8RlybHF3tLdatEos/HRls3WY4MaucAcJdcp8G6dZHyL/kug0X
okDFHEca5oRJoT00QWrFSKk0+k4zsVTHMmnpk7jPogc71SE8Fj99XX4HLXMejQFktlaip+hWKlSW
CCwSXCun043Gk3vyrkkFnbeETFyCKV5bZncvnkw/NYG2p8Das6wfAR2zMT5Gj+qulQ3O72HPMd8D
UYGdEkDPTpiaCuItNGl6pdZLMFTH7PlcCGV5jFXgkALuSTgcT9EmwvZXHS8KxFU7VPQ5lTw6wt4k
ZFN/0JEXUyexZqAHClNH0HoUXbpIiFRKvFL/+BIKE9LTs/1VZydr9ahWoZp+pnPMW6tEnxCPkhXS
4HFjBJT8rN+PiiyBMlURIyKFM9pL08W/bSxPR6nl7H+GqNVVi3yB+S6I7KHwMxNERvzoEi9pqjfy
UQYH6sxBOSp0QgQirsPsR8uASn7rKuOCKnp/tJ863FdHFWX4yuAvHSl7egj1SQ8DkVfvwxEvMurq
WVVKQ10qJiqboF4Gw4NpTZu9ClH3Cc2tdA15HnXNvTpYzqQxPJyhyAVuz8M11p8Nu1PrgOxThrlM
Qg5zzxL2+iAD4i3XAqFAC7HAnp2ngg033sIBQhPERNsLcBKwKrMvpLg5TOPhJo5QT4nSWNUAFklK
liFdW9pNrIE3BWLOWYu5zdfr9EV8yl9FH3lF0yHmgYhKs7bU2D09EJcYUoqCYNK1rYJjd2qpPiM6
YuR9J+iNgke/ykGxO0PjKMpa6LaGMmdTiYwZwsBCawKhREqBmoa0HK0M0aehTHBv6U6JDS2jjMRj
nIYWI+l9Rla7G2Ei5dUyJ8nzEVtnJdFoL/Nz11SN36vi09YbWgCmDMvtyYIYj6MbB6BAaylxYsRh
XtOVX1Kq/4tK8/8tZf9XS5khQdT4n2GFq2/Ch/8LqxDMBP/i36xCSfpfogqnUJVUhZxhFc/6fxjK
CCQGSqhImgruxzTgevzbTmYRPDx7zUwLM5olS//ACnGaWZhldIyGswcexuH/C6wQvOF/t9TPTzHn
H4MtBJuomDM44+sfekgKjLvTjIC0hSmhBcyeDYNXuOrkJ9VeGT8UZN5zROffhxJVLBDr6KwLBnIK
KW7Y2M0P/z4kDZ2rJmnoC0F2Wv99eApRsx7nD3+fFiBumNdiF2F6FS8Vxn/rvw/dHHUZz6Ga/+lr
AnMJALmb/C+4LZ1j3uL5w98juRkJ3VBrE1WQgfIXT0+5LhOD8e3fw6CSM3iyQAzV4vasaNVHQo3O
Yw6iNzRzqbMuszKOZEZU+9EaYMJFGXoqgqCdxih5GtUiugZG3eC3JtLgJpuvS2K6rCzxlbYjKCpn
6S4tY9VM6aeFhRsnbNWvozl0bRqifi0gB/YruUHpzpf+fFiqYGCKCqvyPIVggQSD1xQm5hXT2spA
MhZXYrFSZIBoaaMh6dbMcj0+Z0nu38OmbngozxpNBfptGguIKebXSZwgIWfzozgu0KCBYH+Ez/Xf
B+lZRQjB4sPYN8UyridaLSSGpTUS3jFcV2HADJU6nw1J70vwStqPJE43EUwP/L0GaK6BtXgoV+Gs
uVbJ8iHe58LShbUDHl87R3iS8p6vpQGivgCTChEYJfM/H0KNKvmfT6e53nbzIaHVLXWExMIf+/tA
4Uns7PypMQfb/T2STTRqyFdta877/Hvlfx+M+dO/rwlP7qcjzrRZVt6RbsPraZOE/Kp0ITNmupAS
Ce+YtkdIVz1xqpPCOMClq11dZe0y53h+14RFjbS5GEjQBPe5+SIFRagBacEPFpEDALt0zOljxi8K
lwqtetedeQS3zZpnIGyfnux1oW6Lh7YfbMIAAh1K1CadHfd2ThNRckFf3xjBxh7oAIVyKcVK7xaj
7DTYRsaLWn4Xmg/MrVaJx4AAOE1UYq7UriMaPE61gTvTiNi8bMxjy6lfPT/Fa1RirXFUxm5nOmoG
ZnL0sOzTjI1OnlPsiBiPsVGyy6QJrm5DMM3dWs09/Sc5WhYdgLnVSL7TbPdDL3LJL0ri6686+WFs
XiS7moXTeBKdjhuNun4MiwRUCqShyFrSR3ukTssQm32y4dThvrQ+y28YdBy+Q/8Sn3Dxwy0LmWu0
lx6ZNvwCN4Qi3C3Im5HnmA2ylBmi2PGmOJW0Oc98vXwfbcP7SFcMIDbCPkMIwgjovWM+zTQUXvuc
yezKKKhUhzL76SCGVtdzD7JfTPGxZM4S2dNPpxNn/UVZa6B1a+B5rgp43V8iW+f2jEaXo9ui49Bt
AnTEjxINH0UBTpj9GC3qOa0csdyaMKfuzH4rP8pX5ZaR9KKxhthgW4gmaU7siEM4nJdg/Vz1tUdL
m5F+Gvo61+a5NEngRK4AF8QG30oG1+Oib0lfa2/5J/6jV+I4Doy99MEzuo1Vv1uxbSxJ8hB4F4lr
DRY0oOG2mKxI/ZeBVyW9mot495gcETmCy6guJ8LoRdkKb2yX+GM4bdUP9Yf5BmqUDROSVbsyn+ii
PUF2e9l9fBeNH3I5kPL2lbEHoQtJEDqQdlaKpfqabuhp0A/sTmlx6bfV63iU72AW6zeaAtgUONn6
rVnueVO7X2aIOCBRYFiNxwmlPXwk+diCKmPDztzUaezVGy9eibpXMMiwYUTPFb/bxbPKS/Lakwo8
8tdaMzlobBnABLPqdK3/Wl/RCxCbH/WbUJiP+Ns6se5MDE4vjBfY86NAf14Dsit7m+2kWGzKY6MQ
q+ZIt4ANsWOtNaCZGW0IGrX5EubIYcq9ktsBo4in3XzIHxkDosfS5HzIIOJ40Te7K/rypfvd7zrF
7Xcl5NCbusXsXGV+v0OSwMjMbTzCPQwq1Lc4sBPvsRuQ1DKu2bRu/VLBmNjEEPrmRO2l+UsCw/RK
0AMZH0r71ijvrB0BAkmUbfo3EJSHcdYijwf1VkxW8sf0dLBCcUlxy+XpRqYBT69+l+bJWfJNnaSz
3bPTZXGWIpdj3nw8Xwhg+Sx+LJZQGy7nhFVy5PfDu3CSt+mqbUPmqVwGC+Yzq8Ef+ftJSLzG7xC4
B79YsFoO957sjVV5TNqlhNgkIBLVw6sTBHtRXJUvwXoOXmuXj6PwVVXz+zsIQFXXXHv5C44AfqEc
w7uxx233GjwxT7l0+dm146Az+TsKplJMYmyBGeBsiYPtsuKCDBB8vWBH72uUAB6jzhRLAnWsRwCS
0i7EZIl5Tj9xeZ/or3xG5BF9hWeS87SDgdv7qfzAb4TNQR1OO+St6K9JtUsReV2Eyh0Fn6cJSidh
7ilsDeHeTIjESEdrtvWXdGnfgh34dWM6MsPB3hm+DuIiQ1rDJLOslwXdPhV17qKVXicCzsRTMx4M
kagK/nw3pDpltc28QN3oDxIlfrJkSbwP5ZN8Gt/wdpqRw59tXJ6XoL/LzU/DIsvVW02ubPgKl1AJ
uNMCVVvaenbkOdTQQtDipZ0/q2BhMkJmReYX2ollNxbvDDToe9TfVJxHyRomefH7WPEfEwwf9TR/
GOu/uGBvto6+GNVL9gsThlP4eEvVnbzHbUt673M3rJzgrV5jEou59W1EjFHEe8EwDr96naE3s+0V
IW0xkkEOLdmlIlY5T4qORQ1LzJPaXT8seHmkW0CcibMVjvmUkeSBFyt1q9atbIb+lM8r0mUpjwQ0
rCcjHSlgNuSyrZV1ctY301LdK4fnIbiaa85oZlgb4c1gas4Sk6IQQJ31xktokBM0ByEmLNLPGZw2
D/eReFKw7ON9joYKNRgNFhiH54c3vJAM5So+oduPlZQTzOjl8Wvc7tNxO6g7unnTJvdS/7VF2ons
8FuKvtTID+TlKNDetIvCpZNmormOgViFoETijQ4qjuS1TSA61WeLLRiqwey9FJYjYq8CvcKCbBnG
ozLihuTlOWdL7KR+2asYxXd64PDzMsOix4laM+yQiTFhtcszC9F1fipSyg8Rukp2tzZot5+icuur
cFQruoN0AHEiApyinWAnP3F6khOHhwxn84kGCS0qFIuoBzwNLSvETvQelYcYIFE2VvpqDEvK9zk4
TbLjL/VW7qz3zLTzE1+d6kWwiTajsDfZaTjmrSpdXtJZ3vRPe9qOC/MTJb4rbh/nCejpvJy2v8xP
KPKtFbxbfD9uvyBnbqF4+b09CYv+xAj5KKAPXjWHYaO8V8uTzkjpp76Pe3IzzUPJc9AP26jLHM6P
G3VuMuwwtL6Jyzh4wRokEk+84RhVOYF/tsH46EJIZBO4MttVXDrDKjcxJ78qR/QSJMl1MsA9l0CW
eiF+Wu8irvZbP3j1tU/d/pQx93Cby7Rhr8SroCsM/mJBFiHWycf6sct1Jzmpm8dpug23+srx55fF
3aY8CYwG9tw4+tFz6Ee+DC86kd6bCU9h6bd0mh77fG28StfnT0TUcbzM8t3zWq8pA4YSPLstklLx
1R3LD+IKUAwR10KjGLkQ7GVUCekyOner8CK8GN+cOPVCuopMoBEvvkrKQpojc2jwu7p4M5+Xlk0J
r+RDop55RXAeM8Rol3V/HiKIUAsNQgO4LGKonZT+e29vQYklaKRY4e0gvyenVoXPhTfFeyw70S86
qLDnWPeIA9QJ3Mn8Aeyp7isfD7rrdBA/vKY6FN/cpy2cPZmvvNYEyS2K76cnLNp915KM48jBlaqq
OrRX8TND+/Vm+jFCptyX2HqOTtPsCHYNnn6GdK459uf6XMs7iTSPs1IsrHSVvuMZ79CFbqojBITO
8qsLPXuSPhVvgBfuTDpXDGLIdXWUkQ+OyDxQnjq9sZdFV4jXHYK0A4F5/Giho2Rc5me1XT0MJ8eU
SB8aAPh9apxgnx6CG6+om5g+IpAID30BZcNNWp+yyfrV2J4LtK+cUj2lw6KOL0b5OWbL7rtiJD28
YVpLUQqtJihKa006DCuOOSICdTsgJXXzdjbgRSaM7Vp5ErZeg8nWusRcKwNjr7KjkSyZ678PNJyt
tSAklJb1PVBIr4af1a2fHRHWf4/+vvb3IVT5riWq7DBMotIesK82Zac7Shskbt3QfRv/Jp0q5TLs
Poagf48GCRff36NMEHhdyfydh0pgLMm3mxEkquj9fXvUlBaNw//0r9Wy7FxNR1jfaksD2WSVCm9V
HfaenLNT1Jo/nDt1Zjf/Qtmci02FQ23FTIilaZ33j3apPie3CfJ6beWM8mBN8lApqfOnRzY48hFN
CYEBbXELf4qfWN6kXP47SjTkWXPwM5iwhVYvMkZCuHIMQmhQFriki7FtpkoZfsxVvqmXDON6Y20y
a/hkPmJCzLWRJAp7oAuxyvBb407hAFeBIEuQmEnbcp3uejLK0MEwPdAXPKmq77sdwT2OfNEvym6S
fBrdAiktBm5nchO97Ce/TUfBa9mLMgvnd7D/vKGODbaRE+66d/n9Tz3GX79nsA7ky2mXWJNPU+Qi
PX7vdqjnUrQAHoSK6InJyM5MNIzYURi3o5NCe7QWj9Jdv7SfAh3DH/CsHGj1vVgYg8+QhPd+Qhyi
eTKT6Z/+OzlSpJaPs/ZJOt1pnGHfBIaeNaxM9viZ+zndThvcXrlttyreGa5Ckq+d9i1dTj/ouO4J
+75344SIhENHNOc++WZTTKWHSTV4b36KexU6Atqnlk76QiKd0K2gftiYR97RBEgoEy1bfq0vPW1x
bkilW7C6bpVPmfvfqcEeb7fsh3eZNyDnd5E9EknU2tNxQpOx1E7tOgTybSv7CV9K4hH1gLoUHbD4
PYDgISWWpN5Di1aVXAhCdVnyXKvwkGHyj3gqgHVu8xb4WKbawm1lw0a9iogZYeLgh1vOSsTh+WcS
zTVVf4s4nOiJb4L3NaKCFRbxNngxnBg9v756ina6C7AY4VOI18qyRrZPVb8gs5i34JtnxT6D/j5f
thuL2OjPHMHspY08ojbTJV84C+cKT/xORfVjcH8/Uz8rG/oo0kZiYbkkh1C1e4TlT7cYvARnzHsD
V/AsDg7nioEG6rtEn1MHVPjsqWx+IpX9Bzfya6GifUHqu1G9EP4wQYHs4atzxNYw9jmNTDAzDJ+Z
Ks+eGRZbayeumNeMy+6aHJBxGLdqLW3gST4OxT26pKggScH6NhzlFPQewk7kTQFnpsP7Ynn9J3I3
NLvRbRooLUEXyN8I2UoqKsTAnMGqzTgVvVWAQB7d2Y13o1pYfnlA3GG+yySUXsFgZDuqFyQepHnE
d7X0LQqBlDW48Mkgl2YHBgJprwGnQsJH4T7gpmkO2g5mynNPf6nijsAK0fjjZOvquaP9xI0TvTHV
A/ovMpkuRYQsGscQFgDzl6m1Iuy0egUt0/pi80d5qi/K1dwsmyeWNqoHNBhD9dcxmJX7DgXZr5kt
+i11pAi06v7cBuCYAkboiICgqPIiFno1K9QohqbG7z60z2xpZA6jZGRX9EaY4QbhJX+8aDdffB1X
5SGmzYS8XFrStY9I8oUAoIAhsnv6YLf8nflQ+Fx0KfAR91l54yeMAmkzwVSg39I4zX0+i+7mD10E
GPQXTgwiv7kM5wiIiFKcroDwRvGtfc5j5rdna4+CU92Vp6t9NtMpe+xJEXzQkHjrfljioveyQgnm
Fg/2apv+2Oxh+BnMWm+lvEwYEe95XTQnVvoJhzBdruQ43IHW0srQw3kMOGm3tKQzSZqMJ/48aq+5
T6XfcdAGIjDtJ7fv0GGQZ/429L+whyK0uANhjxwVwxJtnzBeDzuLYtpwm88AiRKn+g5hXPb6dIk5
OKApSLDz3bK7dZ400hC9oXNn8cPj9EhfAlamG9nBiN76ehEOu2ac2ywsoXpCkB73XppD4TYQfCJ2
NFRHNohOey4caDrQJ5h1v9vnrT8W634ZXCYXbhg/8DzR1iIuBxeqU3+nJy6SULkYGjfO3RNVquln
0yKL1hbaCN1W3OaKVvdk0ElbEtQ9XbMT0ZPVrhxe6XpxJwq0Y4R8avC45dSfhmfs6aDFG+XGtYt8
etqVB/04HaGO4jGwWJW2DZsFonvWiq8g2UJna1enuDzzPlbDarrOKwU5ZhfeeS454UY8s3liFmaz
wppcjJ/cNZppkcCWVwADd6y8m+Ka7oajcZ99Xc4jdMWfUV0ibevSjfDZaW6q+ICUpmhNrqlJJ5RM
WAMtBbyKI8wtLkPWLvqIhfDzd7x5Y1RPPPUsAua7K4pOhK7ULjQG3XawKA8N8BbJYSTM4oOa0GAT
Uizx3deyJ1F8kpKAYEKcFrSwzB9utShjUYgKjzc9QXBKn4jMLUwxO0OaZdTty3CWf5BM9BcuN53h
4eDREqd3lwiuLPsBWK7B4xeqqISxHnB/5UJhEou2el+sntT+Ou4MLms7/4gQijAJeGNynb1N92HH
lcaCzbws6XhW0Pu7R3IFaI7q+rGqV+ijJ4iUnE7FigqVY0XYMruFwfDIn73lghMkC1U4w4YmcY76
ltfO8VYvzbDkutCxdOEU2ih3bfQMAs+w1TxXJAniLKxG38wOHWfjd+xRHpPD6SPmSDNPl0ie84x6
OUH6ATVHyBvJ0qvyMv/NrCwAvXjvdlAo0PTwyVL7fLBPAVUn4abZReUyNI5pTMoFpwJVJbdtUJ+5
LQQOOBx06A/Zi3VnPlFU2ilEjp9aFpiG29owC7dr5OLUyQEEFN/as/wiG9Rfe1Yt9lDyBjkg193w
Q2CbZfoNVvpuL165KdIUhFDRfxenhiDSReIjuudNUW7qNTyFV/VbY/u/R3CBK+Q22g35OXa4tA7M
Li2EF1/JMdzA4u6LVZYuuEYRP3LiFTjGmPPa4rXgwkQxwylxG37Ye6FxbBkOOXgprLMaItyXPics
aKH9/Bw5FGznTu0LAinzdfLiwSVANzg1LCRzOxqpIO8pWUn+cG6u+jr7SM+ip2O4w+3jU9wDXqah
3w0r6QYR/9eq5+xyyUf25yv5Shi/ABA3i3BpfrD8qpyWV26S+N3FCwc26OZrt/lhL07SFXKAGu9z
uRM+uKWnqHLVtbkr3yQssL+6QbXtP80rSjE7IfcEJxSuNt5DJ1inNML4kjo3VkValh09nWxPzX9H
3cq1Iv/InVuXEEHc4Tp44WvGFcAGb+DG52fEjGpOBpXY1n8jVmALkxAcOZse6Wzz5SdteT1u5V9W
XfFhx09HOIQbzrL2kn+rUI5xUruEJwZ2uZ1OreEFP6QAs4LrMADoAyXrJ8OP4Yd013VyrM7hkrP1
ixdJTnnzv+k6z97E3ehNfyJL7uUt2NiUUEIgJG+slBn33v3p9zI/7X9Wq11pNAqhBIz9POecu7UH
hqUlHlrYNO38rUrp5mrJC8TT6NO8V0fVGfeRm26grTUQqGFlkzu87v6yLVvpOn2Tb5ReGlmBDnDC
QTppM4SqNfeKa8WmOIfkS1flydIGlrYAEUlbygxf2gfmAW5sGG2WMPriQGvXf1vfXJxwWvt3Thb5
Vya92Fitmpfh7u/yE1dvcxvfkQ5wQdkcvt/P9G0+1NfmxqIYMz9hfvMWUSY48lb9mL+td+yjp1sS
rLNP9iVNPaXdMUS5jEk25I6D8ulXdqjvzR+qE6jRECXreBu+ZpQPb9qlZKBzhbmOyi3ldDvIbwbn
5HvvdX9S+p5dekJZcBEfWr0qtljSZId8r0JJ98FOVhh0IJRCo8/VJG9Lx3oJzqhEQw9x36nIqcA1
B3/ljeJw7RwipBTWJj9bUIXH1+GBIuBQsyTRLB2ndqkc2hMjcYCKcMO3gS2lTCHlUF1gSiN9QzHv
4ZE7zbJurNJvqV5PvUf5HpB3tsyczWrV0I2x8lFNlk5duZzhOEpGB8213MXg+23Jix5tEUdm01aQ
lswbkwlvty7G/YQ5uZNAfzS3BdbRV0hmSPCVlQ5BUIBLuTYwKMI98zSvTQ8H90m5lSysCbMopg04
kmLbhz7MoUAsneEHKt6u/Rze+maj4VnxgAi5EJmpmDt5g7QkP9H1UZi+QvyVPjVH3xY3Or49gMCW
xsK4ofazXtJjGW5Tcc2cbzHMIPv0Q2TSyqIfeHh/c+4IX743PMa/SxYrauuX6iG0G2SBd19eWYOX
XiqUEKgIsNm6m3vxm8EVocPqu7CrCeN9He8D5ictnOk1bC0qJN4V03ydhkz0WmVHXEwM5wlFG4Mm
VHWRU5I4HToBonhgPFIBUYEdYIqgBzPGTy1ciwfmPtN1mg/KokG/Vg+kxxEQFMW4MUEfIaFi3b6q
yWfPJ0Ki+0Bziu8Bnh8Tpw6z+QOT9B+vEZh5oe6LmAmtMDBg8LbCT9CUcOwgZGClk7+3En7btfFX
uQN64GGSBa4GxCZ50VmZXxCwNpwWa2TBlXmDUlmi7ubMpw3GvyH2YNgbqMMSm9wub0jWImZeuY1x
MxPFH5Qr6+CBj6SImxqTaXk5/hE2sPgJvEqTHfpUGkiMaDtp8aZTemxx8OKCOZs/mBbwYPoCJNRG
6iQvrNop3Q793u+0UbmowRbP1RGjZQRnjrwpdxkXD6UyGwmiVgey/Fd3177bQ9yvMgStXyKjZNLi
MZn4W0yr7G/7YaJeDGywPt1tds0+fAFjDf4qb7FrvTU7HB9o+KdP9e+IMxsqxWjBRtlCQg87ca40
aIGvvnCeafuhwaMf93e1eJ7nI68Ydrvx4ef7ESNtnYtpxWIddwRO7cxkVyx+WgeVcc+M594q7RFv
bAA2o2XPuknfIg6jpidZLqClErgkXAyZLZju3DxIXcHnFKUCMFG9Gkn9Dlx5qSPARM1F8IVkonpV
KcrR4ILRPZR+B2qaBZti4WOiil81o21+URz7R50oEYITtsOOggC8kMbPRo0i/OQf2JnnAkH0u9y6
aJobpXfNq68SfkgooBC7/IRQ7Niy7MTLvpDIBZi/iXYCGpyeADgGi6E06KdH44KGmWvxGG8gg4ov
SBVYx6juHRl6n8e3RwWcEAGIgdvyDmZzlV1kdEVkV69CohgPkGdfwlOsvTQ9GqqaDRGXByYxLkv2
kY9LZRw/qJaz8pCPYESFR41mfRk3bBXye/Ib6FjgsuYma8sxP5gEGIukMPlkzJRdxkOA4R5FKakv
JnHgsHbf6OEBFK2PeuDM4MXfKwz1GUIVfAJH+DP8mB9scrJmLxtS76Elyj5Jamb7ZofDvJ7Ftb8O
R/VPdqkocbbGTwEr00nCzSQTGX5oaQ5c7YH5HtIgdliupAS7PUw2NhGqWdhsE+GSZDcAUrlAh+Gb
XaEqhz/yBSZsSKv2hw0UPdTvdEOQRl4IZVrxgnuheB+c8SSwHMkgUzO1TTWsLAV/zRWerQV9GFca
57WwCm/Rprkm+IsgDGr2Zu6Fnyn2TOfyVhSeQRiLymTbweq3xeKq30rxeRruhKT7BbUzCwXFBm9l
g0CKOY+rM96xgQU51/FxeZle8q22EjxGR5wLVHal3d+Yy06RXVIwXY0zxnLaSUYMuVLvygajkHds
70qBiJx1f5OldR0ztyWTBg01YylMPajFrsF9vkrkmSufEX7+vEFgCKAsz2ROnjlGi2HVOhKKBaky
9G0QbmaMCCCkhJ/6UXeaXcKRitEVRpAN4ht2gaoTfY24H6x9/inepOJ9dQYwBzAauo1u2IwsKTdU
QF/1AHg635lcOMBYjw6Y8iadcQg6VW/pK5u6VYMZINxylV8Ao5h+FEuALYBDhAg7uYrqKd4N+HrC
rl2nf/x38X1aiP9rAmQ+chdSpT07THWUL4bd7Sfz/xKXt3UnreV9/Zk76Pq27S268nFU25dw7uTV
w20EwYDlGiO0l+A0vuQuCk/wlHhB6CIsodiGMKV4q9+4NMc3TjIWPLnaaFflQZCQcBrhbW6tFp3C
oS8+0Ecrd51hTOsOhPbkm3QEk10brQ3cXf7JlX2dOCYzIbAytmiOPeVO5jWTF9JftWAuG0xsNZYX
jD6STZHsYnNrlC9SgAfQtivd0MAa1J1HsIwNLLLM3+gJZ/8KuTf4AxmRJi4+5MyieygpZYx9Lxyl
FzYWgnKBvjh6pH0th1ezRTi5Bnj0Svmo/0TX7HskKPAPgPCFl+eMWR61I7feGFjq1tF7s6//1CKn
CFv6yjjEt1Jdma+muHw6hQgQkCVGW9UKCLCPWZRWwhvfDp8RHcJMGfYu7zvbeNFP0ITW4t58BTvE
UNr41WIH7i5499oAKEQCCW96339NPwkG1DSif8E5tkiXx1VbrcbYHYZ70B0lxVEo0hInvwQP0gsL
JrvGC0xXsBGR2haBMYq4zlY6m3IjA7Mj8wQHoO/onabCz9w6tGFCIE3G+2mncZ1C6fk292WwDi/l
DWPhaCNsWR3EjRK7NXbrxWYevCpcSQ6XASJi4kLe1HPwR3rFhaz5MZFNrqFF3NI/2FuUBWMJW37n
7/UbPjszq5fmXfSUG5CiYBdX4UN/HT8CMsq3MiTwtfzTUKL8djY7BYO4mxBs27Xlgi3eDEyhwfWu
9S4cV+p7cGVR0HG7ZH9X4eMuTcrRfBk8cIYSW9ElJmeNRfZZcoef5IyT1k44d0jTYd3dlA8VkCe6
ptj93JB24CfC8GffvQGezNVyPGs8e1bTG6/RXuqL+K3ukxP6G7leo26gwoOPMt7nz9pVggVqbRg0
MBe9AjIji/Ad2G/yQ7aza/jJaRdcRYbNuCsB+UDuzQ5fX7TVCRMGb3QTarA/xrBqbxVDoXXIH+I9
RleVBe8a3+Yr3ICcqpYVHLvdDh0RRuqr6tviOdbhb8oBtQ6pS0QoCyfcBbDRa+bbwMoAt/CmnPTP
dNU34aXZLxXyyMYLEWAFheTGwBKLseykHwXs7UC/Si6sfbSpX3EA22pnhBbn0VW/FQDDYQUtZC97
2tlE4v+I3rl0w11k5xeENTbo4jTuxciB98JYnrLzYkvb3CXjS96gkJkMDx4eYxYG868EgxG9wofo
3tvP/qjzaYFvf5eRbcBXDUo52+Fe0FbIsSLadejMN9VLX/FuOmh/q3DP9aV7mFtE1Zbv+ZdZDFJO
oXE7bQW9A6Ibpy/EG6YOgIjGbr4o8havKAbK1Zu1E/cZyydbT3XgvCx36a2IbONL/+Z3Ha5Gf1gi
OFGkjxg6DZX9e/2CWQoVW0RFhPTkPLRODFIzrXCC6wjWZSw6ofl1FTrbas3YeQiXU0R8qy/wPgUI
dnTUGdPyL6r3UnnrKZJmR5LxdsH+diX+VAdeCbKsifKww5FtuOowX7gQ8gUJNvcq5q629tW9ZW/x
nvMT8BolicBkGyLmtX0Rdslbt4VFpT9RfrrGV+wmJ3vYUqmXLH28RXZMGsTQM9+BsCtI7S844uJt
N1JVHYJ7jsh9zapujp+Ikq1T9RXiI7aamac+4ISA25TrHhOTg8B2D33OKa2TDyMWPty9fjS04BjD
pXggOOMDK9GZ6dQuuMPoEA76halAywD+k53uLUl25gVi2QWa66X9qN5FG6O2LN2UX6zYAoln617h
9FFO7CDsNCRMMHyvoKExCF9TaEqI7ar1dKHKNs6Y3+BNVlAe15fpDcHiedjXbppsI3VtUNnea5cF
5kQonbC33tJgqx9FCCTszIw/5h8hcvFw2vl71HGsfNh2R2vGLFS9yEgU051cy2YleNSGPd7Buut7
fLduNKUt0l42m1tAG0T55RB1t3uk/gsp5QZ1LRNjfotOhOk9gPhf1AbWA/sNSIN8kYGL87DuVOf6
GFNz0NbgPdw4hUyl7GS/7RedatS78dH6xBCTUltmW8CQhNQNDw0d9aQ/7PPyGIue/qP/JHiEc6g4
iAfDsLXEA0aPHvRU3UOdgEMcHeBKPBkUu9k6OQ+/IuL0K35WR4ULs1sbX8KZnS5TTlnwUcFhUTi5
VPqpwROnAx4fVv4apZdB8fyQWF3oSWssEcH/3qkhiCCgzCgYY5FPuWlvwc+YODJSBHgStDlcQSZB
A95QOpW0HhO3q9/RwrNNsjVVjNMk2LIeZ1mNXbEB7srwCqwJP0YIUS/FvnXX6SevNVFW8XuWlt7R
9Z3xkUlO6Q7fUb5tMFHw9L2mr8NxaaiREao4k0o0i0tFE2ROxmYdLhtwcJ289s/oyvuIK6hfsAXt
rXlPoKgGXlgcTH+tMf1QbbxyC9wqYGYE6Dhh72CfRPFC07aWfqZdeCiZZcxLCUt3w9wyWDeVE7JX
EfB9IfyNIndsT8bWBDbtPUWBhooEZAUsvQlYcIgunF6D2VbGXQUJQt/JHT6ZyxvO0ofkQxnFbFyg
EO23XYHJBQNyz6e2lpfDX8lOciqHbSbsyRdti9coOcnZS1Z6CrbahBbSAwl3YdgO/TmfdiZoFxhk
ATCxG/sXJf2e9J1qQha7TybjmtyjLKEuoxaiSCDuqWYYQslO2S07Jm5QFOaULjFcvYMluD6kOrzq
Js/H4pqELYaHD/XVOkNP6lq4saSLkTxFVivSy1WOgqv4CtQteYraCIfjzsIc6dv+pn/35yew3y0Q
/z+c/3mTZGPIL5kk/McFeD4uNINlOlLDh+MJox4kmAnV/uBqcrh9/m7ydXzHW+Pc+5mFyIWI3I7B
WNxwJZQCQzl99ttdFAwYVy8/GSXJJsMkaduqPpiCSq/4/NXzTnkm3LlpGW0/fyfNOXdbyzOety1s
qsyqstx2sbrOYvRB4hj9os5jEvn83T8P7Goxwp4wWP7PEvvfHc/H/fcUxJGILYWob+2eqJbV80Eo
v5HDPn98PrQNChoTHM53vZbWpwAvUELbGxVnwKnzPYU3K+mR6dYIMBHVoiWGAyTHuDaPgz7Zeu5E
t6SbXupguox+g/+CybdWZIp20vPohGLpy1KyV0UVvmSxbzdqqqr4Ua66KJm2kRA7Nddr55+IoVDw
vUIyVKYPXyBg1IjTcZPCp0uCfsSAoQkQRhc0eUwQrByoMYUWOymxSBqhREtjGrTJHTzRVImPQpQ8
sr4Ytn1EfYrihK1PZ9/UuwjgqulGL9NBtqPhqxDxTiEcAd514E2m6vCtbGM8CmpN7DcNyUucg4xG
h3PWytKeECTQDUMj3gws3lQ2pQE+mTS2WU+fqEIafFYpOLoeMyIfSpoQUBilEZBlBL9Tg23REGDr
TB20xmZgI0xw950GcdymRfjoY3lXwE5dhCQkKIKhlaUnauRSR3GHvS19hEY+IZTvCuKlRVSMFkHy
mtUYMl3fvwS6/KcRoTPrGBHkjbSZZ/DyMhzEtTwbv3GmfeUW84w00nxsVxIscWAmkLfzHtSMb8hR
W6sG0F6vSJJNQjYLniCW+DIKQ07HespCyHYQAqf81xzz2EFkFo3Ra0n/0MAWq3vagHgKUOrOqOqq
5emhle6j8B7Vff7qFwmEp1C+SCIbxzMU2wiL3M2RAaI+S7Ndo31jYqblwm4WWAOnAkNpDrnTjFDc
pSidnSjrHr4Yltsy+yvGMB/8GsK6MS6RFYm2s8ACekQPkcTMoW6j+EhWAmkLy1qT5l9RhdpCOsZl
BUmhMCEtzC0deWJ8hgZCednXv61wfpnklKGUiRdnLmobIiuB+fhEgcpsUw718ZhpeIGkhe9pS3g9
eS/d1lA6p+hHbDKmGTZ3aDEPBlNU9OJecSY60iAxh6y2KKIgRyYsZrGZ/q0HXNhKczrNMzMRM5pY
oHOuD3/AjUCbCT8UU2pX45MlsPyrZsFvrNeM1nDY3yQSIyqZU7ZlhiZXQn+YzQmdisJVElMNEFvx
IZjsBSUTtKoFIKpVnbgEYgdWtZx+aVXGqKuOH0YkU8j5cJ2N8iomtAQ9+tF114OqIk88BzFbW6xY
107FfkQpE6SlLGVxmWknnHIFeTj7nEi23zOMkPF0Iu4Zdm4K+zv/OwhJd5ASVm5VVmyrq6jIoyxy
dQuou6Okif1gdP25IFUL0m0hq/AMiTQd21R0SbXU2FCLPi02k6bvdQ5AXzE9zDpOs35mCh4MoeqR
/bhv5zo+dBGFStZQ9eVlQm7iV9TgZkhCFkREzN9qzJRUfIImFRgiSobfjGgcvEmDR0ioJnJ45KGF
nLiTsnjU1sSEyZ2abxpz4jKBqRr0JLr/1LMa0QAn7/U839XkPJZAUy0Y4phMkJ87zuAQ57FUYIhV
AHxGlmBnySReDDVrT4VMC5OMP6IhfoyLsJ7YxQmfz8SBlv3dFPT2Oz+U+Won5WSqjBwF9U4gMXv1
kwI0AbjEImRbXO85PPUrbnRYWjFulBWwSoNZcBD2m1QVdgNFhDzqbDiN2e6SPvpMOzN2ENHtlSY0
YEVi0K3h19CMWA35PiyRaKouloSiuovTfaEAE8cVlUMrKYRgVUW9IWfmJOOKLOtGgG0t9tl+rVyJ
8FyCKZkZEi5pUDJE86aba+Q3RnjKpUA+ijLGzcTsFDXXSTeTATFi/iLjUEmj1YTHrKQB1QDtZ01c
qSIa8oJuzhhIT5I11jdZ8F8FP1i8MoQEi6S0arV9qFFfxBYguXXwWSIL8yEmjCn9LAbAR6EgxVPr
NeOAH3h6s8ZFrqB3n60Z+sTEUg4P+neqZzg46JZLinaPNQ0z+MwJdQNLBx9qiUzWi438TTp1BVRz
TC2Q76v0S93ASEsOdHcOOmgTTehYoXVXyQZi0sycgssMplwzQhQxZ8S3wcL0WzcB+h4Q5yGPie0h
nyOAb5iL+G6wG93F7nUamntTvC5vcecbISdViJOeghGcFCsa50l6R29NPF2Ow6gcgdHUBGcD48Dx
kCwmI+YS0pQWU7uxOorpHOCj14UOCrS4bqQJ58Iw8LH00E6JTzVqaGrhWPW87aSwdPQmvWAuMZG9
zXjUJHhZlWecyGaIDfOATWM2+RDt8Z3UjUnDdRw/dmAN1l+cc2JbyuoTMfCo+OOmt6dlTE3iGIQI
vlNLbDNkCXBXhFJCHsxwuZx73DgmZl+yLwJCtNp7KjI0yMzD3Aqzo1awJwhKwyufTKuy7ONdMZY7
XwtSp8gpIa0MaV8cMOUviaNa9T5Rpj5dWIIPOwgaLQzEkwHKQkBACBa1dbIx6osilViwaSIg4Uhj
H6tMPRqd3q9nh10ZAE+hYU0oEBdXMwEuNsyRauqRv+tN6QY5FD5Dx4txZGZMAgrBsZg3gu9HhrqW
Wfo3YY1QBhvWxianJCYgToRMnW4iZPoOMZzvksl0WeD8xteQzT2eIppE4WaljWn7Jh4+7aAx/lCz
q5zHd6EKcH9lQQ66ZmAOTzMi5rLdBYhe8iZGt8RmktXGe5No8j1Tj5NSa2zkpSd0DDCJqkGx1Ra/
HHFadtN6101teEyd+eOn2XUkXRqld9/sh2CrjOABsh4Ne00OYJpbNPU9Jmjr2jIPVp59aT5ppr0I
il/E5zE0jZ0yd7eJM5CTlbKG6q4cGhdlK6NXkMbYJ2sso/aCxzWjvQF/ynT1gR+JawmQ2GLDp/GN
mGEpxE7BRpN+lUS7F3Ul2WMpOuMwHSLcIOye/sXWegw+S0l18wTqQti8zoaxjXCwliJIDbJUuWYV
MCoM0PwoiyNhM1R0X0RERCNDLMKVSw1nxXpGMAZ4UGbyxhIk4dTx/u1WC+pjMdVHXwg/ppFAN1wS
edNTTC6Y2pKwNDFNymRrdisDN/Ia/o/YgGyrYuqOYxNv/WjG0ng4V2kRubmy+LkwvcJzA+wwrpAh
RR1ixaUFEurUCakFmp5tOsIla5CmrfE08omxvBJ6zA5LQPo0jO1cfdEF/Fv0AHhV0xEyYv6lDe2P
KbY8LDhDg8b5Y2acUJY3P5vNbXUgh1q9zrKO7lbCNBFJ2kxx4s53IjrUDQrw2bMwKI4Ac1Sfs1aa
tcMQaoApmJVKBlwhQ663kcaUfmzkxQPuXAYZgtsJKSlxyIbZTnBrsxBvIgPe1fAyWuwSA9hPU+kY
C02wIYfurihKvE3T7AwRYZRrBJcQ6iuJrzpqR8URhdrJUfuueqMytpNR7dVRDV7LOLEDwusavK8Y
YKn6Rq3aT8Mqh0NmWXtCOXe9pZVuP37m2gv5TjjXlfDyDWx38imijzbeQ0kjlWPM1h3vlcMUwybM
/IQCMnmbAvM70nrNw97D2jR5+yqR43LIVJayfEo+tET4k7QcUI05qaX121ArP2rCwqnpmkcmR+Aa
YnGM/EqDBDzuBq5cO9MxX21bjkKEi64hpEialKuYiXYZ9SeCkKeV5FaBKRLCRB5MS+VU5fNh0MJf
Y8h8VI7ffsJkx08mzaEY2+RtOR0VQ8JmRFAxRoWlsFGlEspxyVCto+tl8beqi2iBqLRR0bjlwuyN
qw6390pYBwr8LwSb2twzxAioPRsUIpU23dUxQ6y4OMEFMfZallbtKxGL8sb8IEken6JUcBOJ2VGR
JzCFGoZv0ySca6QFbyKg2RA1H9kYN+tQGeBNDonhahDzk73ey7TQcr/XFfaPNiS0zcgzfprgzomB
UttGBD9NU2oniqBq1ESWrvsfcZ7jNcmvfNJLW6GBHpCUhRL24rqGOHToI2iKU4C1oE+rNyvJ1Q8x
oiSxfHT4Nghe0xKnT8XGkTIQI7po5vlmYke0HVtF0M+SUTHvajaJOO0EeBNjBjxkAlIodKlQmHEP
YdPCZ2DYciVbr015qFMSYLtl4gZXkIsHjlOZ2VaIDUwhu6FfAytPYXthpnATMA4u1UzwFJ8vUJBq
ZiBj95l0RMUSzutQzQt4mogHDF8QA2gZLEjGjXjLKJp+0emGdpJ2GUQAsXi6x0HnPcOQjFBKN1kg
cMC42BdT8OFdkwR1HfoStFpr0cs2d8Td414u4Vud1Dy3SISfMYlROxixWuji+HLpe4nOu6aY8RUy
YfvKPCo6s9dAwOHHX4pliZOTuhRCTkMgX5/ZZmCB71r4u3S4HrXxXhL6cxzImG3XeP82NGzC0KBh
76ujIcafiZIkbqNxhLqMxa/IYQkayas8wh7vlRZqycTxFZfv3YdPqkj+Xvat9F3UfcaMQruP20Wn
mPUgkBMeORn+yGmL2f0ogruMFrNpvkqVjPO1lmD6Oi5zvqYUjnX43Y1YKk5tsrfMhrPDVIF16gCV
D5RWk7aC/DpAa+xihkExtmH8WqTQGIKw/QlFOBU1wwGyZWEkgKvja2OLBtr+fODolgxnNkEHYaeN
ALyFguZCr1BtTRNRouwCCKBrBZ4ufES90gfS1DB0t7RhGWWg8ZYhxRFc2Dn6iMO/P8v5tqvh13Xq
nNNtY6alwCYX/dJ0OzguNcRHrVB1RFX134mlV7PC6ZB1RLfEZLpDYoR9NFiab6u+PxybxZ+wn19m
UcZc2YT3N87l3uraxi5rH+6gHzla7F+SGvK1MMt7ZYF3NJWFSc2au55i+yiKtk64TxCIWO1p915V
IHP1jbHiTRH4wgLvqcIMK2YEcs9JYVfyDqFUC3d6wgx1wO9U0dA1THcl1ZGiijP2TM9wE7aDgLN+
mAuR0Dgyj+mC36FmlGIt/8zVNZQjjP1Y9Q2+UASm6yY6YpGHNliJLgXEjlKGYVhOldckBKBJgn8V
axQiM7gwHyyV0neSpjf9vNgyUd8r0Z6ykKSHcoZsMbi5KP9lofwN56paGwRygXMNmP8ome03GELW
LWbqMekcWm4Wjh5ZNLSm9ZZPmLXHOieqAVg40MOfZBYbxFnGzxxFcEIgvneNSLejDx8oqFq+xLo+
TBofNoRRXZX5uBGqGJxDaMPLpH+bwSsSh5KZFDEkneUYg/wptoApw4IeTQ9joHNJ9eZTFmnryk3j
qw+/QFuKBGsntvA80i78akWGQjGeAbhf2ZE8UFbFgJRNVT245Bgw+RJ6EVH9qJUOo1UF4qmo5zI0
d/Fb0YfrXINptPoxqQuoAI0JnU+CQDYkv6ER5ecZqj5BZTCllz5Wo4WTqOHKITgICCfMgRHImEoH
f47Mq1YDiAyAVxPDr0CJpKNRSHahIaNqcFkjAHTMr7MifpulFH7T2/xqPpe0pL/llsZUU2l+2d8+
Mp3Zi9YGVFmnoiLygXGmNgbjJqiiD1VU4WVtu4ENNVIR8zYdYzWWhkMGw4Vo2dFs8bZWssrVAooY
A6+GWhk2bF1AEyp+HQMRA8TKfvsyDooyTPHCpzqZ/JrcAszFQzWVNqPJ8pZP0lfqW7d8jtGvpM/F
CvDJH4/RmH6Qxzq4s541h2pUTfAuARPYSCwg5FRf/YDzM20GdoHa7Ex46u0ti5yamLqlwElv00v+
CwtdvDdlC/+tMme4YUpvpVXRG2ajANUTUZzWPdi8oksyttMaA8SraQSW489YveOydDPz3NanSrXH
okKWWihXtWX9yyW1ttOgdA1BFFw4qnKJ/MknuZd9jhnPyNqXj2KN60hPQFSt7uoi1z0D5oGSGp3r
k7JKDiFcJx/fUAoV9AhUSWJUoJOn1etJkeYo4zKpdtFawCY5yWPLU6gtdkGh/kSZsHhjledZRNQ5
yMqIsTvd3myieMlyCnnc8XWS2vxK3PRTC2Zp5e1R+R4gnmQs/Fii4kicUOxlRgPq4L8ree6YMy7A
Uw+eEcZfdVkYZzxHeTzyMb037hbkuwypH5oXrEi1Uvibq5076KZO5yacjK7+DRi8OUUNV2IolZmY
FUxwS4b1lU/ZvUztCzErNoGhJKshDAxv8KejOY4K8YZgpJo/UchVFAeGAKPYF+AgTDIrhsT8KsCC
DSrrKKyNrsMOUrjHhaHZqU6XHJb5Q57mzCMJEEfJRiQDGfmh0i0ky7a1swkdvzCwkBYSw2alOdeC
iRUDGcorIwi1TfPZCd2+bibQpHlA1KET/Vg3XcNmJTR2L6HlEXNMyTAOBdufGUeM7HDrGK9GL5ZF
w6lkjirJxD96p70qTaZ94CmI0isuP2N9/BJb4SjX+oG99jzwzd5LX9uNokIWRN7AWCEIiYhEgtTy
BwnJhufX+MgIsBnyQzIg5I+hvmcDi3+LLIuNZFzRj7A/69VPGpC9G0km9OJicd75f/8YTvVlaBdB
1eKDO1paEZ+eDw8qw5wAqpcmoh+IRFle478HLY/8dzOrdDwRnrf/+/H59P/n/f+ePvc17+vfbcME
YRxcSRj+8idDNBIK73j57/nT879nlGLdo2v9d/P50/N3z3v/Pfj/+t3/dfP5OB+3mbL/kYjDIcZG
x8uYQEg/Kfk0zzDI/378Fw45KyN3CRluH7JVXJ85k8//OLvwFv53W5j9/31bXXS26Giih5HNmpfM
Ag6vYiOvVUaZuzRpSSY0hXZL9OYqLSfT80cFtxwT9DTrK20XinhEziGR4pZJSfO82VYY8j9/SpaH
GLoK8iAo3r8nPO983hQYCrn6gOHn8kKRpqq7UTZRsnVioqJfxrfn+bjnPc//iqzmj9N0vsaRgnBb
zxF0xf/z7FbWtG0h/0yqrEEYtnocAXW4AhEuYnsKB1y2FrciowLM91P24qoE/VXj9trGADR9PdVr
fQmXff4njy2EiLCoZ/iNMwwRXGeMov0dlyh44pyZfsZStE/YwNUaxCxsGuBCQcB5OZS9aHFxihej
qPx5gi83n7/LyMsFqTTq2quD1i6kHnnD854+yKXZ8cv8Tzowlf/3vLQJ2VCnTt/5JbK45PkKz9cu
A2FxHhH6PR8ncv/9vf/+yvNl/3vM866xBUmRhhxV6P+8qeR/3tnz0c87/o/X/v/e/e8VSjNuXKtr
tv8e+3/8zSIyvSip96lEAYxnFsufmWGkoFmxHQbWdVAhLsoSOjtjag8Jo2fspHDP6E2c3ckHYXT5
lahS5RmVDypQhFsjmXJSleL6IHQDqFICjt8SKRL2TtymWyGAt1IVWHlhsWL7lvDV1+JfXQ2zXV8B
xNe46BJJWaBzCzW6bJwKBF1nJgZmKft0nlaujDjA4EHUW43rg30IOqOApiWZCPdMCjDsyweWNKsS
oc6KohO0iW+XQV8hVgKs7/Ma4qdJL6KOmBo0eHjk2Z8+iASnJhc2oRawu2Q6d4zobOTysIv04q3V
ARCqEGcQCSZFz5TMpugG727RK0apGmyrUbrKRn6ivG1IXCRQRo9iL2UL9npdqldtjgePRF9G6gx0
KhM9V9GdU4mcjyryu+MoASx1IJiSAkzXLWzwNLB2fbE4NSaItmIBLrE2lzOXFqY4BlxlfD8miJJm
KdTkijK+j08Yn6brbLag0Ejtr4Z9sTPHFR7llrQvwqGDfupDRid6MDARgIiG9Z5Aq2zBQWy8m1EQ
dTB6cnLXZ+Gr6wh6q/PmWzQ2Sfq/2DuP5ea1q9u+isvtCxdyaLhDIjCKlEQqdVAKFHLOePp/gMe+
x/bfcN3+rfKhFT5JJAhsrL3WnGOSVkExz0Q/Sc5NxWY71ko01CF+XR81qMxwba9qH4amfMpJh3m2
oZmmTtJG09GOhwXCgOLUJ8gNjbR6xWWQrSwTzkndBgHZyPRJpYSwq1hqZoAcrA+CWozbymDvEDCD
Tdqo3huD8MCcoO7bSyVSF0vsTNschglY2TXD4IchkQ6DAvp+yqCQtmRWCS0ZWYPmnwRZ/cqrpW/L
0xE4hWmOyMJKiDuQgZCm4Wjkv0Ya7VN/wDgeVFChc3po3M5gCkUCxySVHwIoI4oI07duaAdUSGCm
MpDXeSK9ia1y0xNhkweYK/jRI+0ALphwPmeC/tzr9Xim9ygHFGuJhgJM10BwG/BoKpohBOeKE66p
JNlKJrug3BIAsT4naq89tqn8q8m4+KP0GlCg4KjP0e2q730jgktp59dwIwQS2wRwvwQgLrpevf1m
GLhs/AbBMSv2ei0JVqnSpU4Zs6opGVkOfkbNquSMtJHANjm0ZcZYslMkxnfQ1+FLQXvL963SDofI
rQbAbT59XdfP/J2YEMoqZFe5Uv1txRGCP05iVlloV6loD2kGJNgyWURVyPhQ2LRNr4Tmpi39YxNG
9U5V4UH3RbajJXAUMWGNTf9epfWHWPIMshIRbOY/loV0bsKRrR/HuxecXqMUVLrpBwqpcKwjfAJy
QwtPCCXUNOiwkggZeKz5b2GEqHrORZg6YUbRiQe4Df1jsWQoiFwf0COEb7ZrKCqI/rAw+AbdXkVh
N2DsaWqQSiznLgxn9rlCFqCpzaovwsMDgFNiaSs68D0VfZtEaw/xS9K4xqwOz1lbozKMEcpwbBEw
t2CaqekB+EmIbqd83xpRcDY67skBYyFVjQJ3VKQPM7ZE1DA5+ks5uU4qiZVNwjZcCg3tAZzxd0sL
rZM0kBgy8q6x43lVXXyO2hJ84KzgnvUJP5vGvkcWM62sns6UFiCa6gff1eZRdkqjHS5dMTC2HC5V
04hoS8ObrICdrWgWuK2G5neUZOIADX4pU2I0Lt3iRBwsa13jmU6brIV3EsvEv5x4irItN2TK1h2t
D3VsKi+HUckYHyXsOBX7PBha0HmoSRFyeLMgaM4QY6qABpQlKI0BzmdbWQEspAnhqUipRMNxISEw
vXP92Gy3bUD4+4wujGHVtZthbpf949A081o26X1MpYS9UAzU3WB23zGk1BVElJ8xBkk41GFOlSa+
CGLVcNRrPEgapMyqnfaiZmJsI5Wljzta+IVCg0cxlsjhHLNFNT5Da0cPrkZ0iwUQ2uW8bxHXpFqQ
wfkG5UCVX/TRISlJNq2z7ECf9CSIdwF6RJpcrBPMUxm117Xo/4dxJnSm5o225uZBDSLgNCWxyKUw
vhsJGpB0HE8JffvdUDJYyUxsXGOsYBourK04Ju9Q921jHN9TnWG6qMfHbhbQR09YLXQZC5NYK+tA
Qwo/9dOhq+N0V7nTkD2mpcSamlufZd7QzG+x+Or1S2KKEZqZ8llnqJXPERRRnTtzJhg/4NCltS4z
wkmyQz1wAdGzo9qbxy9frB4GcSqB5vDqYxzvkogl28ywIFfhRbIaTUKqa1VbdDlZhRABCugfmRg6
cDvGzNiglq/dvzGbsPEqQ70UTRvsrRCedwrZMK7FbtctBJtheZCGBDNFkF9DIQx3YVZbu0kd30IB
UEWTK/DzqfaQl/BQC1rgaBlyghgd1D6pcmlbWbMtL91Dv5G9cYlTFw32BRX7SLMpJE9cIJ/3B/n/
fnT/9I+nuPxAE0UM5sDC88T7VqacG5dnbg7SRUhSID/GINom3nJ0ka/Z2O7LfMo9ykdI88OUtDtT
NvmQQXqxKvRcsSVLAEBSW14OEzGr35UA7b9kofO8l/T3B9XkVJCXh/unoWDSQWfDZqtt3e0S/yNQ
Oxjw9yelNM0wOy3pJOFyhidgtO02TiA5c7WwuWQTUcmgS4rl4f7Rf3ytN0mJ63QMRrUc05xcdk6C
AB2bK6JDfZloD0HXsaHLB/JN/nxolhq1i+Dmi0ycyXJj2LmRFjLrHZEaECOXsPp6Y9PCSlgeYkND
ynT/PFoorHNFN8YidE0XelK5Z6Mv/yCzZvVT35rSVjcgFpnLw5wi5BUI61gP4rCQqoDF7roS11ld
aMfQKFggdFkmjaVQdvePalGQd6TUFzQzaMUGCyO2UpSlFtPYcvDZ/TncP9LZ6tq6ioQrJEBWq6Rd
25jSDh17H+r+VqugmcgJot+gDDHBp5JKQIHyxFik2OWSWXlhTPKZ37zPA3Ueez2Suxb4sGwWIpHn
ApYdo1F2pSwpuwbSt91xD121OuoDQ2apXNDJsC4tI4cWAPEm9aEpkESil0zrJpI/1krPXoY55rkE
mu9JmcHpZLHlddpI+B2Wfcz9oVs+koix2OizQmPon5hcI49Mu05piNS1me/zXsK+JHBDg+pVkt44
xhEKZx7or26Ldpa8kfnobl4e7sf//qlCSzHNaOZwuAMAest7QOX2jwdrhKFiohVYz5aAAjdlQySH
xOPRvy06FC8VBa+1gIT/PAHvn04xnvJimn27a8xnRRneyxJPXT8vWsl4jokwFMcvBXs8676xHcZy
/38ytW9CtRXGBxkY4Wxtae4A3wy489KzBj5JnBHBdo6BO0z8mH9CNhAxbUIHeTU8R8e6VF/Cpdgz
mhIRqaLUXmpBmMsxBTFpAWvjEF7nd/BiP+OJiYV/DS8ZWg/PmCCcrrNfIIrLRTl6tD2ZIJb4khgF
EEClOgxBoFvHgCOZhr/lC3AMBInLoj4/w5OuB0Cvbid6UB3DfiM+zaf2u+DTCdngSkUMAeKIGeC7
zOUr2QhzWnKmcbIs3vyIULYnzGgMCTPc4Ahv9EP0Rcod4uXS4odm5Az4jYU93qkWAjxm99HDESIT
5qt9I4YBb1sCGr1I748ArJzo3DGOW2EzRmhxEeiUCkS+evECmjIP03dwlg+o0wAXOPhjIRKkjF5/
Sm5n6Vp/1n+0B/lZ+FB2/jP9eGq9BjuWAnt35YcHagaWFfk9fp1O/s+IN/x1gIHdesFBirbqEn66
Hli0dTaSrlrZ5KsFyMkPwGdnEruxfb1xHuCAX6LamBod0n38heOSSFHfkVQXID+5cBWBgRHGXgAP
Haz/iBHWGnkcoCjCYnGnTuyueDEH1Bbe+BWQCPx0s1q3nZDKHyZ83mbFzXCjVhvLeBZS719w7Wcq
kqDI/5J32bmI8rb5+19lEzo7deHy9e3P3/+K8ETURMoJzTCRpkqapvP9f2Ggl9VIspAiYdQUd6WA
ZMVJfoV9sUm+ul3wBOU0Rbfgiv45Muwp82grGgfzOH9zhlDXotFLF7bLpNuSW/uUTVshXTipceCF
5tbPzzA7hxKGqq2Q0WnJzNipGzwZyd8bRBOUgS/zL3Q/N3OzdygcRzygm/Klf4yfskv50tJxWMt2
fYt3EGvf0k8Vg4vXP6Q77v3oMEVOWIz1G8WbmEh4xiOLGVqDDbIZ7NTIp/HtEz8WTJ48rFVS2uEV
dzbK0lnFHdW+GEcwzCPd7IPeO1bn3ur+R79kB3C84S/GBAwNxi8OKNLg9D27NBtg2nv8hRhS/KFv
jfx1eGawcKl407HawCrmO1zV8BoEZP1IybYYZv2D9sgp2zJ+fEJsVr0isTAfCvcBowReXXrDKcdv
hyTq3YgosjfpF1p9V3hUXqBgupYT3OYvHWO34kWXdOE0ym+m4kQEQIqb0FMf8IWqH025xj7lYL1v
H8EAInjOXgvIIrheUDY5yJ0xR3KdGrgBvmJnHS1xvXQnucKm04IAuCji+gaYLDIcqgO7XUf2Bpgl
sE8m2CEGwn23GC+ISVyDU3ekJ4aVBGY2+YEWOXTxhd7AaYuM72GyqTJsodpAZNjyEgNXOUs/Wbat
NuMnW3CeKjdwT9tV79Peemdf6VG5udTmG0JxaLoBWnh41z5QEqIQdXaxZzr/5cxf4P7/68TXZVFS
dUO3LFn99xMfkH2DokseHmSzf8CzFJKwvXjalKthvcmLwpQwXzv/wDaDsgmj0RVHUrMQvxet8n95
MgQh/K8nI6kqimdRJfvgP69CLW5Hvbb64SGS6RXyXytuiTydOEQg2nDYcP+w8dnF0DGYg51KwvcY
4GKzvOIfiU73p/P/8y7+a96FKZr/8s7Zn+3nX255G7XTw2d2+/tfkQ9FeRE1/x55cf+hf0RemMbf
VEtXFOIrRF0m1uIfeReW9DdN1DWdL5u6Jaki6+w/Ey/k5Vt8XZV0Q+UEMP76l6bo2vDvf1X0v1m6
QQyRbuny/Tf+vyRekA/0H6s9lblsKBYrvqXS5qJk+/eTnggiNU6lJgT8dW0Ky9pO/gI9a9DEvE1q
jXQuU2Vmjmwi2R6qWCb0huaMaLoEt/3oY/k7V62waI4rxJR4DQIQwUNknaemz3YM+Cy2lEgoBXZC
qFQOptzA+o06SHrBvpRi7UVkzid9B8pgPI+VdpiFEWCDZsxPQzMjYc5Y4OlE+GetIxd+BMKaVWnr
6hUssLqemCLPxHAoDeLp9G0oyoqCi/qmlw9jmohOXqeeNMSv1gT3PyF2yU7TkjJWUysnEOnFIkZn
zYoQWJSadmji9MWcgnkvKlsjz2V3ZBTYyrAZkQC9DeQwLqFvU57XZ5mQ80lTLDxq8zbzuf0w9QUt
oLB6ByPsiLRb6CWNcm5z0we2ArDRR8+pTX3uBdhAEyuuCebBnlSMjPvR7ImeUjJp7DSFfTxck9mI
HRNh9sP9odXlLeqiyUlEZBxAgqxUHtyJsLBNQu8KfEGsOFnMbRUSK/bdSHhS0eQ+aPy9pi5nT5OG
fVnDAokm9n/S7DuWTsy9UZIHwHS0hJvRoRWAAjPls7RJ1OlWD9NWtJTBSRtKATMtPL0YT+oyKk7h
2yOzGc912hureCB1vC8YgvQCO/cYN3uCDpmugLWb6e9EAW0i4D5l2VyyYQFEjsB+cgaNBJihdtIx
FypDQXKAdWIrI9e5AhiJ0W5W0ENRNX0TFxki2HY2eQepjrU4e43C4GSmISHaQQnE2XgT4SIlQ6M+
CgOYCArupWHnK2ddZvHODfPD18IBgLYAmCctwdMbkVMVlJ4ZHpedYg2gdPQyxQ4qNES0I71Bq0Qm
rGK3pN2tjK6FUTTq6R8PvDRtCtPnPkpprLAhbuqCvn15CuT8nRksYRY+vEaZ0AjBZK47+OUmq8xo
Y0YMRpWQ2ieXu+Jc9BQCRoMkWIO60+ASGpMEU6goPRl6jeljbk8mFERJkaNjghCvCRQJKwVzhVag
MWZMwQOjuq2QJIBhlMIknRc0QR4fslJvIFfT70OwFXAft5VK3mJiiG+6GR5zX/pSwwLFn78ET+Pi
OVU1ntYlZonG3mTPIqSJlv7mutMj3xZHxKK6tcvJaWKKHDtjR9+ob6VvcwlzEpg6i0u8U0HOk2AR
+MQQmzu5hbd8BhQR7MdmXahLQNQSFVUuoVHREh81L0FSKolSyRItZS4hU9kSN1WBQ5iWAKoQ/ZTV
7waiG+ZZ/tbq5MJ6KcDUBCc+14RYTaX5GvdUadUScBWq5taMQxBN1UzJs4RgLXFYE7lY4gBUK1fA
4i+RWUVCM2MJ0Qom4rQQmTIzdMjfQtSbAZOPUNBlvO+JcAqXQK6SZK5+ieiaayzAQsNL1Mnvomig
r7UEeknDl6wULzKNLGRk7Ya9OaJKFf+pvgSChWPVPLC/flBArFTpLkRlrGpwpIYEvS9TJlInza86
fDdUwsZu+hI8Nsg/OUogvE0r9dySTZaO5bBOSCubzJnUhSXALF2izFCqlCu/CMdV3+Rsn5gmaDmt
fDFPf6tgeKaxV6GKsLMlJK1i+2qSmhYp3UjziU1LR6JaigSNg5d81UvWWokMQW6HX6YPkS0mxXeb
AkFF3oX8rR5pe1EOKYgIV32FknKOcq+zDGQfGYS7gp1qHErITvznLEh/+17hp9SJXoYEAnIu6nO+
ZMaRHZdal3CJkgu1+dVSBSTDpMxNtbypON+mpnvQy+YakUaXk0rXLPF0gU5Qnb5E1pVLeJ1Pil22
xNmVUCzMJeBO6ZHx9UvonUn6XUQKXjTmZB+Fs2jn/a4FZJuxs+rIzctvIRl66RKmJ5Oqp7caF/Ko
7OPMPMqE+4QZWmAVtWQcajIw+x4LYonLzhBpluum8ir76Uea+hF5Okumn7gth+l9KulvV71CGmcJ
QLqKXkdRegjDTvOkt1IcEgD/AQk5KrbsLEKHX0UGGDi9eY3ALvudP7DTxAtQiSgTlWZ+JtX4F8Vt
tYQTKr7/qEkislwZ2Zf8W8xhsbS8CVhp4+JkNYFBJsVMYyWEb2m+yYTTHQqDmRXXuuWOITAptKQn
0XowW4zfuoxGWCAUpC/rHySM4zqP49ohdJIFsHMiGeFjH5mfURQde4nmuOSjcWdtuQp18yzfExyJ
clS1em/WMeMuQ3BHKzgFGum69P3KnJU7xva3D4V5M+Q1uATZ9AHaiXt0anyP66O850lOPMnoN2q0
T3WJmwzJnayWAMqEJMpsiaRslnBK6y0W1acpqNRjF4Lp7KdiNwnRM0uP2fDbmyXmEqGPgwZ7n1vz
dTIIwrRwjjckY1okZGpC/6KLeNVIzjSXCE2ZLM2B3iCzH1STE7ZxRbDLZKptQZa26RLE2TD0oIwo
tl38akTsJsloIKK6MhJ83PJ75vflA08PmpMy2ZbBjQORABF4+CsRpKAtWdbwoZuuKheGjTmgDbIf
LtV5K4QD92LyRHXe4imTKWUqw7PqgTQK6BxUS3vm2+z8SSUdSCe1Kja3XdQj69TFt4YEU2ZbQPNK
9bsaH/2KiNN5CTvtMjYEEVVU0BCE2hk0+2bdOJRLSKpGeE94mpboVGYWYJoUli5SVbuMW2mJbQuG
qiKFThkxPlY7siSr7Esml7XVlCNiyC+ZvNageRmJ+URN6eWQgFH2w602L36yYRh+7THhOd1Ce9UN
NvwAzUmFTag/ZlJiDdJiaaR9zhPu12o8W6n6JFXBkR7kj0zKbAM8VW5papJX0WnlqzSxwdU5xcQl
oLYSNpyNbrkE1+II6T0mLTkmePMr737bECJb0bAvyoYadFlafI8+0bTfqKG8cInHlQLjrcmZ6wXa
D2YrEIUk6UYQ8YZeILemBz8Y0/9JNeud/rLP+JQjxjiprEttM2hE9E5mfp6W0F6B9N4oL/e5wqyR
AuEYlBoTmiXql6NE6C/pvyG254bSjxN2LfdfM5hghnqPRh18BX171ckQNpe6UqyUHURKBVuFxGkd
kUtQheysIbfwmtDSYVqZY1ldS42wLVjBCwGclBC6UfZGViWMtQ6FIqZIc1OQdSwBffUxMY1kIDPa
fmYADxo4EK+ttMw2MpaWkeTkjgTlytS3ybBAI8bXOYNkRnHqb0zcueDMZAaS9ONmXQN321oe3X+4
bNaQg92weFfZCQDG0alvTRHBAFROP5Re0yXw2e+hFloqDIXea1USoUmGjgPhyyApWiOJDR0hqPVh
ac7OSDkWkP0SL90U5mZOnuVkiZ3WtYtU5+V6IPnF75uj3MSS16a8/QyoN7kK5j1hoVMj+GARikId
ixXUs3gABkWjI24Cj1MmIgdiucmI5Ip3S353eM/8vn+omR0BKvgSUP/wbfMe5X3/zv3zqKpC2+yw
Td2/9uc3ZI49LM/lt/35cP+RPz81ZKJVpCna/MfX/+XP3//x/Yn9x79JknivyF3uMeZrJef+77jD
4pq4f8i6j7f0zz9VadLGVIaQYp1koKJ7LgwIw/dffH+QLBHW0PIK/3xgpPavn3aYXnYV7l/fn2h/
mZ/Z/W/c/5X67//0j6+pO5E6lW0yrftmSX/vloc563DZRQvkxRdp7Ny/eP839weNZE6QB3W2bvRL
EZLc+R8//+enfUJDtGsRGlUpdQQAyX/+IanQE6/iCN1FeHd9XVgxjZCW2cH9a0Y/EnqforVOxsh3
G2ZOfyRG3MMiwmxkunP/sBOCcw6OJOu8aggPwrFRH7hbzdqR/UQcXzE/6KAgVr7DnXoHgGJ8Hx6V
ZxpRp2JdAY7bU7kwZr9mXu6vy9f5lYoUAH3xjZ4Mj9GaSnoXXSTo3NjqzAOeypiJA7ugNUCgW3yy
HmABzkCux9J4TC/mWRnn1Td9SoIE6umAJTZbM1kXVz0sqMHtbly/7FXg28mQSj7QnpEYp8MG2ESf
AwtP5oiZpxNDsQMMw4ftd05MD0CVCcOhXfQf0CVphIbcWmzlqzn6cKjWjae8spTgPnBJwkIStPJf
ykuyx3tIxBaoRfxz9PjJ+8MtyS3tmHqYm6QLQruQAQyOGtXRaZ2RVnFOT+YZcGFUrRKv7VwR50zA
ZjY8ZbviKWjd4mnh0QHfQfJ6yPE/4EDfyvIbNOERnYk5QXU/8igZKxPU2A3/9Kwzk+DX9OOWfY++
i7zMo7nfCBva9mxZ8VJC46qTHesoIXyoWhSiCwrKuo5sA+7qa/Xiwxi4jE+xeBU+zwi0Wt+eNxq0
/336nH2wQKfnaCVtinVK8l/1SNDhCgUx/m3TZoq0IkybTLpV9mm5b4Z1AtUD/sOHmgi/ErNMZ8M8
bEVyO8DzySjNQOSt2WLaOFPiT+ghm9qZ3tRT6XyzMQ0O1rEd7Oktx4b6wSj/AMxUe3wFenoCUnyg
eTrSAUb0oyo220MSm9dnuIX1xrTPGJf48krF3sprJG5jrZ79H3NLFqCN7Beco7mF5uvp5+iob/Wf
/Iv/J8HpVr/i/P2KrtgV/R+hc9tXFSM02dbnwGHgs6L84gAA0204r0KssTsyqXT7Jp7zVxAWZ+6K
BeETW8HBO85m1I4+/Pdv62qezTMKskVkSc771g92Fl5CGRzkmSYSqWSGiz48XXmMUWiWB05xJUrj
oxXWrpjYiv1RPJyCpzcNUTGDv/XegP1xIk0vJQlK2+hA1mlZ+ys6sibsqvW4Zv7qSU8TTvor3fSH
m/L0FPVbYX1rwZ1+lRDxCjs+RVC01gDWu+sltsGaS/uZEMnVUos8jqGXYliwM66lfE03pxlAYSaQ
PivhRtDEaSKoscQdsCJW5DogxNuTbVB5xNqNHKnimNojSWAudN2WZtIH6qR/fpWGhhvsAG70cCSI
Ky64AtxKiW3oSKtgNwO5v/J741PlVTe8PpzLhKUgJcsHe1yXL82BHYqModujz0Kvh6BGTrbvIyHy
LknRLoaSiLiW+oTWVGEJmU7mcYR4TszXBgHaOnRvKtEUsOzACkdQoJ0/zpRbsvasdcoedWVMdv36
nXj1hrnEhZ4P92/CBIjJydYZVD17ghRxFB7w+wgrxnl07ZbLmTeTs2yPmTwgUoP4wNtW4tvDlekl
M6/8VOZHP9ga9Dh2QbYXd9o3I6uRjJH5EXOfv+nADeubsdpGD+E5gP9qrIvjuAo+aJIwm3hlcLBi
QvYROckODWG0Y59TPFIwceQKD6Fhnz2SMr8yvhDJJo54nLdhuHcL0rjA0z18FOVZfux+cxAK06kW
XJIjqw0ccB3di8VRK6x19dk8RE+MX7ExwpWrP+SfhMmR9EKlSyur6p3Ioz8521IJgxWGLgE58wGe
qKV+9j/aEnh0rDC1EZ20+sCgDrX5NxJPsbL6YqaoM7uEOq1VbnIlFuYVZjnkY1tY/FX5FsMqnah2
FZ4ATxMzUNrZrfBqYU1thTnhlmvbGbIrg3JzFTlAa4+cLIXHUXGCHYLJ6Rq+dY+D1xsnjs68B1i7
TpbMBdM25hV7IzmH8+WifOT3c6bj4VL79+Io8RZBDH1LejsHoIhZZ5XtuArxI4C0mg9cI5Ej5k/K
BurcVbLRSqjmoUU39RTTrwEIj94fuzgafA9+wshbP9zwAq3A3xPToXxxs+QWWK3HPU4sFgcM3cUH
IAp4HYHDMai84JFAo9QdvyYqVXR7pOVw+8Pevrz3tGqKz2w3E9oCqkb8UcCUcKIcQ7ffqMu5VzLA
6l4IK/GXtz2ixIvlJxqX6eWDuEygTI/3ZNvTE09RvMHkXQ3Liz6y9Iz+Ngo3XG/bmOnZlmzLwIZG
vIFve/8vGMiOZaizDxy3uY7ikrSE9dpJHtB9rv3H/Aw/+0qyaagS4r7iSJAyMBRrqBmj7qXfIjxv
8zarJ41ilzwAngHaWwR7FOBAb7F94jEm6V7wYPsO1+zGnYFl5BVEw0LIwTfEEPLEec7tzd9VK9FB
A7zhtIp/zF8dyDcC5Jp7lMsp1HCtVB43KJc7KS9wXBHFQdYRDlIYV1/yDb0Sy3lqfRsAHeW1T3+O
sWj8jF171k7RbqtyI3IRx5JgteNxp1ce2akrcB5ocOARE08rElv2OG+jm9ZBPWtKRvwPJWoztGnh
xUJBwDnwkFzYeH+1r+KVC/UW2uQRBDtlX30QkrRm8WTNQMWPq/PL2A/QbYOVG+y7zyWGlcvgLfj0
P4Q9LuF94ALO5Aiue5db7K5ozhD16cqnZ/kz2DNQHemAEGvt3Bcmm8XJHg0XR1n6coYVgiFnhcGW
YdkDb05zhZzDIQT/ubyJMP15vbFNNCjXktfTNSKnwlzE9g6r4+IFWbUIGT6RR8+sdST1ueQ2xRj9
14hX9igV12wahIW+Tzk0Fx8oLih4Ft1Ftpmys9qne7IfbIGohdTW/QOsZpkgOlJyumfD9MrhGd8J
zFmEEOI24K3V462m7mPGuk/QodY3z9TXwmZvix7TYGiElgXCmrxNBx4yECXecgXlwKr7qE+hG1vn
cmM4nu/SzbJ9F0nimrP8SbEjNCnO8DiSDnAKqi9C4LLvSrjUabAefxR2k7JiHQXkXuIOmaFADp8R
nKWuRNWUOTiJ5oK8Bc7ljKQHjNmIQdBhbFrjM0X3SL1Hop+EIWm+qGXqiFuU2NyuaFONxjMtTs0/
MDtW4U54Qv4tX+ppDbQcqZ2MvNJc9L/+0d9YPdksdBKQN+1YdqQNsQinmNH7RvlibeN+QiEtAeVn
aePy73jnskdsl7XlUq5UV2y+1UhjbEuhyoV3YuUJcVHtuhug8Stmc5zQJQsHXG8CSxgCsXg8Naqt
PVX48li3NdD6VJDO97zvfcYxS3RUk9iS5vVLookzE2vMpc3tikwTKu6WlEhQeOv6eS43pave1JtQ
bgDu3gZPMSkj3ssT17nxmjjtViSIb0vHRAbxw/OZV3RXVtmTBBwHmWjr0CSu4bVJXlLTgV6NtKAD
rHWsFWtyiCNWMa542HzoVFAmUe/IkDCYRdAJYlifb2WuVnncjeqJlsqcoiV2hSc/fgiIGjwmH8ab
T9im+jD2Loev/8Eq+MfxYO1DBNYljspz9rgnlMWWo52eBDYeZJqRuELpQvtRHLaVit2AA7dGF5QI
Dpd/l7yAK45drucpXTF44t57UYeNFhw01Axr/TjtRKfvSHw5FMl53GMJIxSVuJVql6WYcW6Ceogj
J8vtj0hcC5IjUhaRGgWgYkVeC/fnN3Rd3UN9nq6gqgbZFYunntwv2IqJTVNFvDbRBgJBxzPQKdK2
in5UmudJePHHdzNaFxCPqRkgwH604oqK8LWlw0wJjg2yWcvolbAmWK5BdGblUGBMXtCdKFDnPeoV
znntRKPRIGVhCUEjz8Umw6c6+svR41QqrumzkFwY6uymCnjOlpgp7gTDOXUJ9imITWAThia7tKVN
X27q7FEPdyPsQv+SxmAU2MKtc3tk6AbDn9WMfPElr6b4WjTHYoo/wE2VcyedKGeWwD+i7MEr3cwb
UcK440kEjifXMrxKdRMoMWlxCYGjhIJbkvbkr8XSUTk0J4a0AUghg7VtTViDAsEhASW8MbJ9FYDH
tcful30CxATzmV4IJnNajcgKmNEBwx00mt92HttiCWvU9S2HoGB4SiMeX8OGpX9aTj8ybEC/5JbH
OCbJbO27DJ/ibW5sJFdHrBIfJsD5FGHcRzSbSc/0GBCqGx5oR5PMDT8jwVaONRF2wVOWQJFgQyKA
9xD7NTUi/4tTjJjU2rwB8xfVIFFfOtkw3Jer5ExYDjFP0OR7jN3JnvgfQ/00jXONSl3cccuWZDgI
X8OHSm/rq8R9xl7mxl1J1tY3GZwgyXndRjyTh8Hw6wCMi9Ur4K3a0fkmHx02AjaN2B0Ul9s0o2PI
Kmq0maiXhavmtplLxrsONe+1lpws/PERb924JaHfK7bReOFJs+ag8VbKXUAvhFsRBRNr3Zw+joBp
L9weuD+t2hPXDdGYjLDdE7FX1K8V/XCXuqN9BhrOik4E/UPwmXy2h49yW6w+yh+FmLlvFGM6nsp1
+1OqrOCE4hEt9xmxME1H3oRXg5qGU/SFtkCzqs/sZTfRMXuMYW/SY6czy/buU3gmqn181jlIn4rd
n0bdib8puwjD4zZmHC4lvHkbo0p1Nbf1V//KWprbZHNx7kmcxGPtNSSIO0yTmCJTpfKYn7JjsuMF
rdpnbbM0D2A2usuNl677Vyy4LDfs9BIyaPJyMzyNP129pqSJ5J584Q2+e41mBGd15WTNx8hZWcJa
dC2ZvofpjLg+ODOb5YDSleAz1HLqNjIPCfPcMwTj4bjcSMZnri3+Ejt3r7qyjBWPnccFBzvgBPbB
ZM065M9cvFyRqcusnH4Ba/rIGrSSKZ+GDUnVDMG30gFAG2fZdEO9/4OTAu0PkWa+jReUaCeXXtSv
eJUeudz5KxmbhnOLA+sHZVJ2ix6zR2NfeIZDeacf788n6E/xt+jMByLSlm0zRX5J2OHJ7055/D4b
u4Z8r4G9N/5DMjnM+KGghUBZvAxMu6tCQWW9xm/syQ2XID5tI99oMAlfieNn30Zpd4+yQ6XDApkT
Y2zzPuTjmVOrPbFTlV4pL/V1+w5EDceb4p7ELe+44dUneiX3NLU5cpd0OypaDg726GgtfdM4ipqG
WpRmNRP91GfjgnfbdBenG5KkD/29IQePAR/rHwLPI0WTZl1uBkRYR76Og8umvVdAZdmAXTzJRota
bNlmiAmx8adaP0XZL4CbV/54O7gWZzS342qRhcSts2hNA0e8CG6BPo1btUasSUAA6tNAuqdLXkQd
rqhmVeUMCFF81+l96GfQZs2NE2jre7wGGarDmiWLFJ5529vJZ32o5VV5AUwifC9x6Mo6Q7jQO9gc
zmQlT+rap/NS2cGBRLDX6hsCyGG4hHv/tb4O3DDZdMJOwxBtrsLHNayn59p4RTENLfhz3AFdoJ24
yly7mGygN7DJia6zudlXuBM+/V+C3awD/jCphFC7SqLnAS+xbnMlFvolsmwDinF/KPu34ZP7GX/m
I/M0aqH2/bX8zYjq0+g3sWdThd+yYai6Tj7S50tBFMqheaQa6T5IjeuKtSzvFygzEa3FBsUFbcb/
Ye/MliNXku36RWjDFADilTkgR87zC6xYrMI8AwEgvl4L7Htv35ZkkuldZsfykKwkE0MgItx9+9oD
+1iyA/2fpb9J0Kvd0LmmQSH+cc6hfGRvfi53RJjURbcjOUx7tXLdcyPN/Da+XaYjtkKLfUYWmekL
UhF7TzDB8lw9sRcoP+0lfPaphjFSsYJYAzo2Yes8jUszeZA12fEng2G9xzTnuuQhPzXts8EYmo8G
BY3+ampyzbvs0uc9g7v0X5poN7n34IOaN3K+DeAUJh72oUF/Ll+D4W7uHrnrV5MC8HjOFad6Jzt2
AsVXzULQkoPL4gbd8Ln0L+byToau8uiluEQVjUVf/EdGRiLBWf9360RnkLG0679I/2Huz966D/XS
ewA9B8zPnmn0DZLvotwq48xnjGT8w+hvdceo/01uRLrhfMCDJcCEJdoyoV2I8df8CMSAQwQMmYmV
dk5c1B796Eyfn0N0Rbv/B3k6tvBQkt/Y8RItkbBsTpjXoamn3HPTvkQD6fPN8Da88b8143YQb/Kx
rR7hVZ/ptfc+RuNA4HXLuMdzJQ8VvSe74U0x/ehmxzaMWeOOSCOofpkT+DA8CCtOYDsXV2ZUPob0
NVEbD3PCrM72F1L+IduvNDn6VvFj2A1fBJdIHJHwjHfY4a0JXfuMMyN2YASfb8Yty1C9ZVL1UJxQ
+GEThe1QfCjJ2oQ2BjGQUNV+PqwX5JMj6icmUgphdH6uUTQrIuowIEp0ff7MgOWV6faJWL15gtz7
Y3L5xdVSb+y1mNZQCwPIW0cfkx770uhjfEl+E7qwLyaXywRJo02z9w92diawOP8Bvxd9pO4TW8yM
pB81oZ764xez2/xeWqHiPR4UqTOSfuy66ct7IqnBo7U66BTHPr5Cmhmng8Uq/WbRU/dlUcQGQ0pq
JrL2eXgktL+ZU7QioeniKmqiKiYKO+e+vMme6eVLcyy773ocJ265yGmL98wudmmG2I3X6cXdLSdo
HOyr9zxkztfwhJbsQsKjJVvDBjT4YHcPTpUvyf4TCrGlsMhZsUfAii9/jYkVUXXs2IxYzsHK7sbV
Tg5a+F/sC9lR5d6GlDvdZtMOck8bsi1BGQF4TZFV+jOJN5piUVrFp+z4bjyRE2XKCPPkREqJw+IG
Yf0y/YlJ5/xdqaUtsul6j08T2yp87riiCFNyQqT8RJAUfSzT1Xmr7vIda9sHl83M3iL2WcTfARma
HEoF5tVfMy65KcDiI1PDilt6mb/4S0wrEMTIS7HCT+NdgXrq2SOo3QQgQeqL8+XaZ5sJDgNfVLHz
OgLzV2wpCWyia5bf+SLkjxU9ENlbmytDbPHkHNRT+UolWSwXvJ5fIcZ/8v4mvkBsGb6gccgn+FU8
xFTZd+jsrgxwMk0Bi0/dkFHccUGYuzAMJdlDoL6GI2g3pp0MbkB/4kBq5q+ie8MtlVIbxVDi1/yZ
95LYadlcgI4XEBlD7oYSFJd2MykhwmqsJ/17iBp8we9NcES384EOECKJicvUhfwpWR0xR6zFG9UZ
fL7lR238HVDHQOMkw5SeyLXP3mcl9158aNwjO+feOZfizWDq55gN3Dy7cIkPRRfO5rIOnnSNPJiy
Ca1XD8vtxKisqP3uuA8YZQ13WhG27RIDYtOWpb14YmMCdsP50aBz9Bwrf5kvHIvxTD6du9uSIG3X
a8P5Ds4LH8hMxvVomFLmZ/61xGJEbCt7RzaRrwm56hdz3rjWc4ZhlwsNJ8eSdlMn3838zUUdpw9+
nc9ZwxVgEDeguNhnOWcuK2fEedHEjTXqAljKOXBIFvV6SmD8s0Zes9ZzfHXPWsgV53q5tDfLfUbX
G5J94isIglsfCtVIsoe4uOEukqL8ZHTyNwGWse7RzlSb75x1QbKxzV9J+/MNh09mHVO4CPL1vrDJ
WzNTsvIRUlvwIalmCgzkyGquXcfU5ei4Lh9o9WfnyE1lneeqwhAwSGigKueJp+KNtAXGLB0IADrs
HWOLPl4ZQaKHcrjeImYFhlIkmOEejP6Jlp+w/ZR4dOzxGtujT1D1wTT+uqTtrwGoTnJoak+ehFTl
GOzWQRvsPOudscK3pFyx51p3CT+fzCfQdc8hYOtJTsO94cwYk4QnjbO6ozJXc6Cc64IiCBZ+jk/8
kcvPx7PwV/jwnbis/D6V8fWGYk2KFyxjOV2xuJwOg97ZcVQ8RPwLb+F2TOGcUBpeT5uzxSmaQwNg
yKXjEnCMcBI4fw3CLV79tvkljpdBsN4kUEojFncJJSRuIDEoppNr+cZc+kt0ItgAzcpkxGkyHIJx
u1ynTz5YPVElMIiY9nwup8N/un/iD3qkecQtt4e8cE7U7LpYIN/xVAj3yCNfOudBHEeqAgIqMEVg
c4v+jZvIH1sfjHTDg9oKbO4o1j37Z5f4J9hzY3lA+AzeyG3nDDnNFQK0VV7YPsQ2XgJkh3YaGzRk
kmv9ABkou98t4E08py15KJuNjvYzVV25tZ694kzyxMhJJjwx5vnwCNWzgZRzt/j32bDBYQ5QEecz
MZTYDx58feE28F76SdexiDCF9DOoEoJTpK9k3NnuMFaRdb5Mf0QHBGp1HOYoeB+3wQrgp9AADkH2
plv9xffSeeEXEvMyyQv1OsYHt3KmO6MMWyvkk6i5JwUb7hNuxfydcifP0/r0+YR9HBWHrS8UNngs
8mYzjGcG2XA/PlIgjTsMHreg0YdnGifJejQDeFK2Lah0QkpssKxx4q22TvKLZmKOjudYJDt2jvO4
pznFlJumtGhiOT5quWU6keODGj4yZGI9Paz0CbtXJG2mvYfS1NtXiKyJ3tP0WptHSuPYwKEYy61d
LPameOMec5gqeubZ8/snvuV0VwUX/j7pgX15ZB18ddMZW0sxbilzrReWjmAkOvaO4AmFo8ZNfL38
N9i7Vzu41ozJoH1x5+M/rzCCbWM4oKnk+gClJxbOu80EfOp1PqJ148wW7ELJBkO9dqEihjxw1Vp1
2nT32MIFUIC3ECfq/GDZW0YhmgKA0bax44Lh2Y47ILeOC7Uyhmn/0fsCwScXlhmI7zuxWwOpatdw
3BkycchaJ64pREAe5X8+kD30wZs9Oblvzo/7yrCMqNu5a35yKs7yq32IOCcCJwZjeuLCEuZxSJz/
KgjyERdtEm8Xkcy/ies1NkUfmcIAK1+0PvPx6yBQpDI3gIkC2NQ0VEWhS5aTqOyGyoWNr5OkLZmU
2s2olptJtpuQ2XMDwbmEHjk9pt47D6M8J79RqZaP63iFOkqQGhxBv2fV5wofZcnLCTNuXKK2enrO
JU3/F3MGfmq8mWg8fx67wN17ar3SMF6Yycjy0YjehWwtnB4p3LZhjFXgaENwAbi0rBfcgxGxaTCh
f02IHZjLkXdRYUQ9tV14KJazch6Q9LfP5NlQcsgAhCXOCRUZoge/iEIeg/X5cXEPRV+4bZDf3dMp
XY8XfsCtbttzB3tQbSWFczQst9ErV9S0ryi7MjL39pYnoGYOwYi1P3iC/odDF3yt49p54F6SaDUp
iFL2bGn+IlEPpMnAkWjYjf0ewSWZXGagijQpcq5SrtdtWYIT87BtS2Z/QnzQmuj7YXVILAC3pToI
NyyHbR7vmJ5r98Qw5CwAUxJAG2zUeUC7HfY0WEuzI82OMrkdYgTg+9jk4dkNWUgrBU8aiswgO9bT
L+M3ihWmMfdPCxYVIuxjWe96rinbG/kOKbvpt2gQ15EEgA835LW9aWNe4dn3XB59duJbKntxe1bJ
eangM7/DWFmrXqQSkl2CJTBPaHdirrJJOQ3rQsOziM2K+4s0gqRMEzbtgYHJrWDIovgnJVWluGfy
BApyfWyyfCC18CNeWIxgnTHaKeJNwZl/Ympf9xx4tTwYX3wfJCCYYaU9e5xCA1Vow0pemaz2JyN/
LKiZLetZ8M4a50G+9bYNVggIIyFWIbb2saGHtLJZn3sD7ecHGRE+3u+3PHn8ZSpOrNsFy+mmthmN
FP2XdQJZ1+yCTNqRmQSBssbADDtzkkHigccScXrUv7ZM9Fh5qZPNn6L5PoU+9JsBTw0kch54dAf8
wmhX0DsApTMnhNiBpwLsm263Hvzw4URvyY1W3DA0MOPZEYd4OhjL3iR1Hm8bGhMpxMBpUWfgziRy
uNxG9RCx42Ji+ZmMeFib++KDMcMjxZExE2l4qhzBz3TOZMTMwS2K6Swujtw0Zp4S0YoHIobyEkKt
bf8LQQgTFOudIY68HfQecTP7ZQBCaNbKTW3dMY2N6bUL0BmzNwcKumHbwIfxqax9JMv4lmvI5oyn
xZyJUe+p4AhJ2n4tMnBb+a0ypjEHzfhVWix2tORkM6BI9xUyD/XMdb/Hn2ILkodMIYWGKr9CE7Kc
7LBi9McTNLkjzwz5tML59YgmgJIMOzHO3v/NJH9PbpRgnXh1Xb5RnpD+RFkED3SVGQw9qr8jSguS
ySzOHRkm4M8aB3jDCvbBDOhw00OjgWrP5CEklm9xS5+60w4zF3P93ugqqkVKeBl/ngm2bXV/GrvW
RiWcsUPyplsdFDRRVoN/ErBfYifD1SVHyYkhTBo2noutwOycADw5J7m6XpgZIqrKLY80rH1mA20U
5bDYpxzAOKiN/GhOCYVug6aW1Oswru5ysOz4HJziMYrBOtsYoVWTY24UeBMGO4mzzrMmOCO4P6We
sbc0dwS61cvkTcUmjnqfxop5xcu5DmCD59YNCKRWEEOgIxibWnx3ZfxrilhkGofVOdFlOPq7jH1N
HAewCRBN30yDBF7kW09zgJUqXkj/8euR5y37KA/ufn7U5U7JJsd8+vnTJYYZh5nMTbW2BVX2PJzK
HpDb1KZcslFdUhsRZf5fL3asEWL+fD8kPmJQuwGz0/Lgdm7TnuI8+c8Xpw+FqFlKpqVlu2E+/usN
mZf9DhZvxO+rogi0vnRqoaf4X9//fKVAaEL/KI/LyqhIfxgVP18WZo2gEU5wBtVGn40WZaeRdwuO
OHNH95PPM5Ki998OEd5PP0cbGChCuzYfsOpbv/z54T9/cf1tlJ38y79+2OTRUXXEYAPU202HWw+0
Bw7i5wVAM7jCn8P5+fLnh6Jp36RJJXF26FaKSxNUmctKB/z9P16m9dv/6Wc///rzMxtXaSfz0tDx
wa/jkLKvVNwidWkxQgf+5iexwQzQvnam3YPyS3xgIrQXxP20NZUQG9tDZS4vYxZ42EP7ddiDlMRK
0tSIxUSwprczMgPV/BdIUkfkF32B3ijYEbSnOpLDbmoFhRGNpi0jhZb5wAwaVcV31WrP6Lia0G9t
pEt6cp6g69iS93Q2rcZM4L4g7I4r92a6bwYWZGUKDNOLBk3zQkhUYH66dhMGbg67FpMJOQdfZf/U
CRKCorOqZ5NSCMx4sKglDt9Bm+EO1lAIIUnidt7DYlv38Lzq0HERvrZTdDPMbE8WNIeh6KBnwLjw
CAnIz9XL3knA+qYuS1qtxsceXWVD1irIcflryvEIad5MLYciXNduo3mkahgQa0GgP/TFRB6qcXeS
5r5dOXOl44U2b7iiHQCibedf8hho/JK33/NosECD6gcBPuHlTjE9M3Kq9SxC9B76G6oKCRZwRIV4
S1DHxjodKA8XVQXbSZEflSbOVhOKkNIiwoDo/VqbwxE9feqBf68z4ufa99OjpdEg1WSZAxKE3gQz
DxeWT1Vz0bp2csm8vjqS2KGa2W2awL1oVtyqko62+ZP+QOAevkLx79wkTvLeLoAkkjGJYavWbljU
kBvIAAkrF4fZwbquKdg8JhUFmJFklRdRj9LkdswU99jRy2JamsbqWrb2EyYNW49WiGNAChGpFx20
PsojCZcDzF+nDD80k+mjHjliw8gRBRrBZRxmcWuydvkj5uIzXnpuitizSfIPf2A3aoovmUlxiUcW
uFLQaNqk8ZvlERmiY8ZE1cbtNVEzHoRVdZaOolECMy/li3pbWOv23qqjXTxVxZV2sKmeFJQG5Vwr
u3nQ04hCikIvLSj6bPnivbUdpATKCJsxhYMz4aoU4PEYxw9Tddc7nnxL1xSi2EnIdedyBiie1gNO
xgIkXVOfhdFdfV9MhxzrBC8W1n6aWrQqPLyb1vAfRitl3UvxvS7iIF0HEXFO6iuyOf531egJrj+9
bZnrfrcg540YNNjgsR8xVFXhVOUjZsBoCXKTeU58HO8gP20zjadJ7eO4bWXjB54mVIH0kO8zi/V3
cb/92J8OU0djH20ft47K7ZMDmTSuC3b/S/RLOBgiGvmEoXoMi/q5bP29ci156Zr2Qj/NcKZvBdSe
9ddZehpoGhJnLAHUGhAk4QckhJWFRqaA/dN5VFrtydSPg0fzbA+d7VQhjqDN7xgoHxWbvRAkNdlq
1+P1Jzqk8BeNxDds4DIsay+MrIKVoOtfpq76nLyClrbRCrVT3K4jnU5dae6EUdgXP1m+grzBeClN
dkFCy9tEi0pr9eHM/tuVB8OxDlMKEMz0aLWpJFqPTk/wc1hH5KDSrY5o9sYCFu6baJGB+C0dsK3w
j8bIfkvYMNTt2D+VOODQ5RMt23xMcAqP+6NlGvo4OdXy4CbJIWvEmSFSfhWRfQ3wh7KHen7BFCH0
R9rcvInK2tSTNky6D7efD24wGGedItMAm0gD2KyBQgT9y2IW89ExnUvLrSHliPo7TvBzHp0/YiK+
oeMK1IdkV2RZy+1MfXcC8AarS+g74TpvnbR6Mh86PXYgukktkogC0U9MSBOW10DtMjo1H2sLt5k6
oYoMQQY697Z2aNMxW+9pof/1tMTuFKYRgN7FrqqTZiPjFfXq8eU8jG32HFmy3TMZ50c7e/Hi2rwd
ouYiY+2cbepZXp7az8OiKOogxeo7ACAYqc2L/AZNBM1sSv8uCQ5ttpO81NuYltNjHXwaqVYX2dTX
qF2KEAZESveA+QuMGtF8RD0raLqL2eA5klsJvlyKOI9KxlJYV8vQTJuBmvZG7ic7q2xeGaWbpjUa
uIQD4bmC/GVIUezS3qAKGIsnFweUQgtvR0vpn2yOLllvO8hpy2KjG7ad9ZTCRSTaLXLKLq1LGSjI
Le88Rup5wCPyGNOhQ+FhTZHQOxx3WXpN83bv+uXf3rfoD7Cw+QFuE0fTtBqA5MBz7LehjKdd4oo5
nFQDHNxXx1YsLLWu7e3FRHjkY0dZmsWrpRw0Gv3yYPgxRTEHl+ESzztZ1xWNj/jt2TMowJapZXSV
vZ9Me7zgIXIPf+5jroe7ruzJEeSzA3JOXSAUx+GQJooc9IQd9dLfZf6Gi1eHhl1iDjTE/tb3BLaP
+YLExcDyKrKjoz2rgtDC6E6DoCGp90gqtINdPNP+czct8wUc2K2RedD1dUkXBBv6tgFMJWiWxDiL
DEpmVN8VBpJFJnbs391fkUnvM4P9sXItUuV+cEzZoR/w21j9E8cL3O9HizbkuOrw8jODCgH3Fk+n
7NCo/kWueFYFHRR/TIItHQe/U81usw5GpDIeearOjo+eSUozr3xxxL9vkft8Jji0FFKTIUFpWg/k
5oKWZ8a0xtD1a1TmmbrS9Tjn1V8a96EKe+JXo9/bTgWbOAWjXynO36PjRWuZXpfkLhAl2obxA8od
YtaFaMA+Lzo7D203Xzpg4OiGv2PhsTGPu+E1MR4nXCO3uexbeInqOwXu+iSpLJl1OoITCIJrHKvf
ce9HoXF0RHPA0gAu1zCTBtD1sS3Z0udWeU46jJFE3v+2BhV2NtuNNiAJ3gX6HcfE1VSDuG9ZeIw/
/b7fubEedsJSlJutiCVI57fWfF2cNLmMDSXUIHP2kyUpEPoEOYTh0BMJeFfQLCQ8mEOJ/9Gl8jjZ
4wcLzqMHDBjTEogSmPbynO7gnIlLg9/kbOmBbvM1x2TWT7NM62OGDm4pZk7SpsFXkKB3pEt5sHfo
f/agu7YXgQviHWDV9gqYgLQ+OHJJhiBIFLYyc3PnWICzcknpdaYRJ0/AvkyZjpib8q+gjrJLF42o
g7I89DxBynUWEB4mE59if5vYW2IkcbZmgLD+Yr1BAr3T4+RdraJ7pW2ddTJAvZnRkG7bTDnzQnJv
qeR97nErAUWgarIdUD4JdU5zarae9UDGbChKSDMD/jzarK6V22dkwAdydV4jdkXcnzKl2tce2eK+
ob4O3eHR8zrSF27DLSvY0CmTKn1rYUSkO5wO0wLUeDYSDgNoxP9IHAF22kdXSui9ICBHAD3r5pvM
md+rZ0LTJuxpw0YOzLdlUOC1lYvPBZIPnsfdeaLJmKSl9dm57V25MjNHrYfN+vB4+QIGM+biCs9d
NblsSY1yX3nzsgdaKOjHZhthMDMVmDRMNXmQKHM/a/a+O6c0/5QdTMnZnMBqgu08p/CkJQ9pY8dM
Yw4DfDXJKabROkaqxLayBjjvMU1WE50WTkCvbNQ/4zoWXHEMxXbZrg91urYhIPisLGGd50jfmqay
DjZwiAPxtDPpdVeAdD2PMTVxNXJGBGEE1Ccr7/KHMZVZmIwU1zFc6A517QMZ8xbnYkY5AD7lkTVL
I+zZ56M30X4U+CNBHzSEU1GohPUqJycFRNG1tMP2JAycYqH1e4lfAwi2G52D+c5q6z1+L3xa8DM2
9VvP1/mlh5lLE1zFmmeb0e3i52u/AOWTSBQvpklexHMt674JaIZ12dpgLI/j0dwHdMo7sCBcP94j
A8zCJtLYTA71mT7GP+3ipyep65TMCdYEXnPUBoznciimva6tU9Sh3JZ+X5060mhVzMmaQXw3ONzc
1SCoNTWBoQD7NQUmMrIFbYaRYahaV/27YYDAc2wl2bNk3bFbkKMTRZBySlH9D3o4afpf+uHWsFV8
DczsznYn45lw12Ht/K27vt24/Vl5KRmbgFrjaDzWlQ/djEDBH6lqmhHLdzFQRa/8W4KhbZU7v6c8
8dA143uYuWVF2QE8ezm8q2h+Je0gCJ8CZjnRH2q/a2mgkM0lGp2JgkRxzAnuT37TMbe0yamn0m90
ZhTmba7oieR20tIcGrqsbrDvW6NQUxGWOwgnY2qGI1vnqkAZajl0n1hTefTLwbl3J3VUpEcULmjX
ZDGQtuMNcsv4ZDrNHA2WGFsr9mlstz3j26az4BxY6fucsqyaCU8jo4UHmi3sakVW7Tur3vfIXnuL
aXTxMMxsYjfgDd1H7UwO2M/u05wEWLA05RFtGio5+t1KzZcko1SoFWX5QIL/tQtK/dGCk6FRtZ9J
CnTbmWOKlGjN+wb5f9JS/UgSRdhV5rdz6jwZ/qRCUy4+dQ9cor6mGPn1kjRINQxg3IOD/0aXPBR6
edV6oYVMkgAe6/K26vsXnVQHo4jjp0K89Ur9njOJiDYhlGxIc4AlxVHMJndr9+apn0u6Q1CQgP9H
rxCcVJBfk+7iWOZnp0EylI48+9AGcG/zArS36rGXpXrIzemPM9FGEmCaB1BBipvez/MnfO7evem1
qWvxrd2nKs0fyrkDS1tpykDZvBadqQT1knRr7l5nFiSYtsNf1Up1GCS1PLg1ipVeyxCCEmgyC0Uj
/JZfhqayYIHmVnhVbw00fDsrf2PCUvsxwzyVNFF2blT6O62L78aPW7K67X1nReOlQkupWFV9HXzL
3rRwkXKpRw769dcYWPOtORq4SHCR4FbUYetE6AB2sPDte6tTBz8viWmmYV8xg29Ga74ohSOcHTts
+JOrLqHLSeVTumj0YYausZmXhbaDEXBE6h1Le825rI2JU0cSYxkaEuJjC3JOs5mymzt6fCld4HOE
dtZ9r6T845RGvc/G/qvyuON2GjXhor07p7DISGf+vjfYFfnEdk1AK41r0A04Vi0t+gjGZxcSiKRv
i7vO4+Mm23720XrkglSBSmwmbFoFjHyJbpVsvlPKlMNQ/hURMMjRowcVa0GDmSaS5i+jRE5kxRAg
l4I6ckoxznCBU/bdV2XRBYUxwdK39bFza6ZXl1AuUsnb2Pfvs9L6rhD3sqTTGBp9EcL8qNAuAlUy
DHbMPbl0yd8wiv5hyDucPqd+vPn/oLcfXNv/DfTmwVn7P4HezlDfxt/58m+gt3/+0n+C3qx/SF9a
tgDtQRTzL9JbIP8hfNv3LAELx3Wxbfwv0psj/2G5GBmYpul4nm2Z8r+T3lwZSNhsFhg4k33I/wvp
zbH/nSfoBnANPTsQ0nGIDmx7hR/+N6qn4zm4Qmu6HqaZKmvRkppscY4evRmSBIT7SMYnoGvdqYBx
XTbFAMyhSg7m/JAaBUX9ieL10ClcrLNob7IDIAKv5908SNT+zCgIi0t3O+D2CRwcLUCePeXGAD4d
qsLWRBxYRESqE0Dt49ROfzobl/RR//pvt+R/By91zf/1PLlSAoip7dmuhS/hv5/n3ItF5DY0C6wC
LcRTAxNKXh6iNZ0dAX5enXZYDCSRHu40pLgtfhbjxr7x236L10NxqCzztYqckxZ0QzQdaiqdr7zh
Tt5AV6aL1CFhLa0Xb/D7DZvQpwpNG34g7v3PS1GyyntyNmHARnvXQ21vT8eU3WXhN0BfMJnZlZ7C
BGrR+XQ2ivq4aGM8pLpcBR2k6s2Izh/Zk6iYU/dX7jTttssXiWFe9xzgG3Dy1hcJtvpEQ/9g0tL1
89IPkwnmpPbZKz3868dy5WzrMq4QvOPpJW19cAg3Tj8vmA5Q27ckjIQRC7SfF0UcclohQ3NaY50g
sMhlFSlpbIycj/rQ+PYfVSPaWlxEdnU3DKd4ad9rM5VoTu3hBOUIRa5EVxN75gqRJZ1WefI2rXMU
hfMYiJMz4iYYi0L/ttySPms6fCFJn/SUwAwui0evUNGpqXFtcD3EluCvAeSt3+rBBCj3Xy8/PzMa
fyUp+YemrJIwdfr7eX1Dz/DrYwxE7BlFW1YsqxqEbuncXjDYs3jzDQ4f8THv/E00SvfUFgpi0frV
orV16t9yo0UQZ41okEQ0IEJB4VKAMI2pnVEnS9QpwoD5RLA6bCeDNZgNJC4tjoZJNbSrpwjdTpgC
nxLL6Wk9sx7MgR/hmbgvi3i8gHrsbuxEsWCtL41nkhGK6/SsDJGex7qf93mDj+36o5+XOJ75x1JD
PhPOgzYTA8Uju7vTz0sT/LWA5KGplMgu3M8mh7JWTxdPMKiAafnbVK9+So0GRDwJxCfsHWwq6amD
/Fq1zrmru0tBRYfcvf0ZeB/miCp4TnDxXrAjOxm451G6YYtdO8ZrbRAuQCzPjkPjAmxL7fqmgX3L
poLK1fkH8B37rNi1CixkLPIVN1OoalXGHoqwYCg1mJ9sSM64aXvExOlznGEMUIhi3Mz3Y2mlpy7N
r8VYpmGL6yz0tOBgS0EKBli7n8FhMwri4RtT8tGUECWaZqyBjaG4FKbRQWZpnY3RkVuros/RhQ6v
o2C5SYWityyuu5OzUs9nk/Kk1dI4Xc/1g7ESvwnk1x4rb6YN8I3f94/cLvukPYL4TowzAqViPgwL
AsNEuKdM8ohiWWeRxlixRe0+GDN378oZ2UwPXq0mPdsMr106/IIkZZzm8TBrgPERpdlq9NV5nJKC
hrj2iaSFOrP7aRTOh8ZUvbR4Km8bQEc3/eCuYHao+jTFYKkrb7yi+YD3QsMSvgB+i1IoihMK2/gw
bFaePaNYhrZjMeNZbfVaDV65n/OCboj4d714/qldXwr5yMSxUC7VzUYW9Mz9TJQsmO3BLdUOo2G6
lefyofdHf1uaOGa6LommsqK7FDlpnwiffAmbRbIhFKnnWSBdVsbeaegx7HE9qEkfHGX8kqwVZbJL
Z2/I/8qYevICkj+P2Oba6k9GonnSGO0GNq0AwMv2RiHfE3zNKzK9ezMuXp16qo/JhM3fErXbIPCR
6whMSQAqYkGReb+GHvrmD2c/aQ0brXX+PJFjCFrnpbILAPGBEQ5je1uPLYCLIPqz+E9uXH1GA5Nv
E29/hjlGj6ci7frQC8rPyjQxjS5iCgXSRfhV+TCf4zUM6Lx3w9McpY1TlO8OjAdyMApC3XZMqIVS
I7BJ+Ozj3n7FjKc7ME88+s5rbyGDUQXJGCpMRMe6eFQ5rZS2L87aXjATG0qYaWaCYJYY3UB8xO73
kCW5iR7I9BFljOLWgjzk4hGzzSr8IBeEctycSVCuShtq5qMYd4XhUMKWmqL/YuMY22G+NjK8KucR
0N+8rTzzWibOh4tLYab2fdr88Zbk1g1oHY37zNtSnjxKC5drD19S7IkwpBpGGmwDhUqa33CWwb+1
HNQ2TloAZ8o1Nicd1O+asNGxrQaxgu9jKm23obnIrzmDUmjk9JbHIKYAB6ElFeqOyONMDvnY2jmy
Vq/YibVKT9G8OvQ20JRljxHncsjKkphL0qMT0VdTp+2bbYF4FBJTLAc7ny5l+5Ko7svvkoEuC2fB
MoBOstKgoYhNu8ZRDIxo3Bxwjl52ARE1DQUjuJdIX+cORRDRdLcV7bZ3FO1wDQbP2qD9T+gC26y0
xkG1STeFJP8pRxf315LDWIwXP60XjHsM48Gj46iQmXdbl/bJbgBDGABzvN8R1sxbZhaBbpR2ZI/3
48ID/UKlC05kDd25c7UrhI10WTJvQVpFYlt9pCY7M8RLPMw3Xu0QCQbR/eTZ7ROU0qvrjxDuqEt2
gdvtOsyM1qls7wz13Wx75QudT2Tf3mBds9vzqF6nNrl+1XX3uoZZX+enRCu6CvL4qhvE1r5FX/88
PlA4LEJjpI43qk8xiNe0cGgddIH4i5Rhabm5sTUHq0ACp8Oa5vQ+hViBD4OmKkljXTrA6mlp1nBN
Ca5g6XN0bab9VtR3InmMhmG6m+Lgo636DtVgOe5oYsjraW9J/72QKIXcisrE2DtuaAO5RGrjv2e2
jHfR6qKblJ51v/SFfV8mU+jWq3NSSWNzAwp1yjJk3O7fwmdnsqT9Be8YmubZkbGnQZNZI4krLAG3
26+8Y9aUwAL/GvngnseK9rshCodAWMd4dHZVBZhFp2Ap6t4B3jrg45R6eJDONY3wIo8gWhTgvzEi
hSQSodaI4+Hiy5Yl5Nm1S5vgtrxYc3sNbC5MmlEA1/0RJ5aDRSV405vx9LmYV3cKltegRlczj/g9
jMa283rGKc0Qymv8s49pBx6b37jmbspeV++uAEUALpG8Wn0dMPe4QYtQ0bwTIG3JHbhdfuL9Qrnb
NriSYq5gwyuw6eXrMGWjQWy5ND45QbZ/882Y4bUqeDGaDiZftmmH8b3uyq9ABskmYO+e/Q/2zmQ5
biTtsu/Se5QBDgfcsegNGYyZEQxS1LSBSZSEeZ4cePo+YFbbn6ksy7Let5VVmIaUhIjA8A33ntv9
4Et/qVwGGB5u1iAHemDF69AJVIJI0fMEqxjSee3e67yICLnc2ZgZuWoezN8XAK/w0uNd6bnbBsey
H8mbWsR1KZWzL0p7dVmDCMtMcI3Ccl8tiH0Gk9Iw6BBVL6sHEl5+mvoBOqB/W4z2ib1YlZDTo/Zx
11V9qwnKCkjbG74amm4RZ59nRBaWSr/5PVCfWLqH0SJCgUPeZET3IUTpntiH44CeIqTweliDA+w1
lfZQDiG7kQQlq9W+a7IQAou2+tTPP+ZySO+i0r/MTdBiSUDqlA4Exgvz0Rj1uazDl4rB1bpV/c62
WpGvVbSIOj7WpdopI/XencNdgn+oTIcYpiVndnvoB67gxAW/TKjPxu1QV7iEbN5NEvkqhT4UmL7f
ejMQ6skxDLuZS451tI/4lrelzsttBpk2aoKHIZQM1DzUY0v+sWnqi1rTPSJgQQQ9LQ+S/CcwuPG9
KUV5cuRyHwf6ZzV8mzrxyvNmR3wWdkRv+FULNnKL4XxNJjTTy9IeqDl/MTFGhVKUJ3cq4BT4wWNQ
RScruy2U2c8d5Vjltv6mTJZnRyTPaVuEd75NyEbsvS3ll3oAsZaElEHj6uOhMI28+jnG82rl9iuz
ZybmqLZsUgT5NtJPje3hjBxZOEV6OZTpSGhl2N7F/XscySJWh9IcM1YaneXEc7/Ga3FBC9BEWXr2
a2g6Tvbc+q69K3KXTs5LHsNZz1sv859EL0ENTA334cYV3FLIVWIpjnTvYNKy2S8+2Q+TYiK6NJnZ
NfUAkQKkHvJvQuzRGODQS7DEN8A68oa0OA1R2LWxwiXgJfwxgP8WpXzUNoVkpNPXJq9urscWtHWe
pox6vOU9e62rdpIJcdBK5J3saKxa/FgaJMTR2lV544A/vYLymcQ71QEMiGi5DYNZd0mdhzruPqsq
uhrwpSFwrKagiCH17Lk1hYSiwL2wZ/6OxCn4Kt1agLtkcTeJu6JCopLn19I0H0UBcnX0LIMykMEs
/U3OE/MnzsLZDRA/liEEdxBwZY3FMLBXu3RgPcchYinTzJoIjxa9ucrJ3WglXsn1I+Ve6CPf7MKa
GagBP1VC6c0yNA5W6V8rC720yamJh669wFVsUfIDlhAJvJdyNJiLxLVE4XXHsvnUWN4rWeuPdqvf
wmi6qbRW99Bt3QeZC+QB2VuKYmUzJt4XT2JLs+Mio7Ca7yOHAKmSetfGaO6xWhjych+57CpWwjlb
baBcTXRnRXK8cHNcopXb7uiNTvpLTvDVbM2EUphfw5x8mZKMJbZwPgYtM5AZKWU8vdXgkA/WvA9c
mewC8hoZwUb3KJ0TcnqQJNy5DjLPbMrfhi4+Myx9q0Ic1AMtYpVXEcybwzBNKapi9JBkCl6F457U
kB6c6teUdzPrZWoOWwBj6g5u1FNxFz5y0Lx680L2e5k/P1m+TRSm7T1ABMXb6xEc6bAn8s0CCZn7
+zyIBHk5gpp2SMBEhRrmX5ocIImn97E9wvhD4nrH0ApvaLbOe6FDQ4TIwG8toPv6uN+Nht2uH7Q3
y49eSzfRZOEygc6y57qsf4I9/SnoRWSBW85m9T9/HQ0CtS4ls76cvuaDfkmwEY1WdhHpyDHkEGDd
KoBA6H9VVPD2hN68NMTgBKH1Oe+WfSdpHHJV3su2eeEvpmxKuYF1OvtsY0qqM2TijmnNxtYUeX2V
xdu+N/6p6r8k+VQeioiktdkSD1zGJa0uNTSe7kzBoQjZD3Qiugz0crgZ1t1RXm1qGJQQEpAJ2W6M
0ZSUGcnd3RppLv0cpAjz1xJNr0JtWwPF9jG7V2Zg6bTUH+yoJLy8EA8xcQb3Q0xeec72bv1/cciD
hLUjPHf4BnW27b0vTBA5XQ2y8xmTxUBBMg+4S+34c2Xhmg6s6pTrRq9BLHnNZqczq9HDcDlQFpB+
ncNsRGDI5b9+kOClP+nzWC98GMpvyNCiAxdhd29ndUrTbbgFuJAhA/FVLkiCwwye3FTVx2CyG/6K
4FceZy/E05EU9tNiFtAYL71LXRGyn/GePJsRfzliGfe9Bb1MYR+o7dfc8Z32wtcAISNGDf2hpIi8
d9uQRLIqvFnshF0Dh92jLcKIlROJqAFmYEtYnoMRNXrKBm8mi4a9IQLvVMNdyrrwLrFKTAc5y/F+
bwuIuR2DRx6Ob4kDfr4SLphX1cCXyAS9PM+JyBizD30+t3Cyudgqjd49DO+nWaJ7FQ0deY102zR4
JJYBa5ZMXQXuJI52YRc81Oxy7wK//h4I3rAVJ88IVXAqjx0GpppgG/ZvuzmMGZ8IHkjpR9ZZH/PR
wQkXNGdySt+mqeMZ239N4mWT1Gpf9eNji08hmx+5h4yD9eKBXV0FnB9mUlpYNpuCcJ5wDPjPpr0Y
QkSgIQO7aRUju18hzmBDXLJ5+kVpEVvNs5cOEVRzlN1Ebbv3IXiMJtMBqkG0McGpnVbTBx8gVf6r
cVYKK8wozYOSpx4EDp/vro1cWEbcRJeQO11CJ5A3AKN1NcOhDoHD++OlDOZncuOwi2ZhdiyCYNMg
eBnabt8F1VlIqvm8Gs0e/dir25gXwMLXXkt7E/vxz1pKgiEg4Uyz9+zlzUcZy1sKV9MbPlaevHa2
D4yajTk1hTIQs1QGuJCrZaTqh7D+XLSszBUp1UUYYCpVJ5I+7knpK8qUB0MefgnpbqwhYVRlTl5p
EXnW/3Taia7FxhnhFoehGvaB1V/t9Vpzq59NW36qFL3EYui4xv5tqSznLnUERB7hP/UDWLMx6D+0
pXgNnRfLlxEIOutX188YKZFuJtaA3aQ2ZpMXeHyi1rxlUKDUoqL7kTWk01rfjMVuWXUWgVEFBmVP
E31Sk+vVRZ+R4RxQeima6AHE9gi6fsDO7v8SiIUIpGNW5kTfYjd4Cuk4k6q++qX8ZVnFS7W+Z2vq
X32APcXAjVyDRHWUI0hN87lFp8i3RU48YKkfses4hkyLUfY/HBxm7PiqS20/GkI7D25aYwuBX1+2
4NZbtH9bZRs8Jpa/zetk2pqWwRnzfTqQ3LDtmpdx080JI8RUL+yPT24zAfdyZjZqPUiOrLcOkRW8
JPQKbmPzlE4/WqGz4DEGDJosDk0HjFW/mIeDaQGP15jxIzuzrxEA51EVeAVktfH6EKZCAtISpY3K
KZl1FnGVFi2/P/QdygbnSzWDd2Ah3OCsJjtYFfE+EVCDjN2dQh+CBiU2I8xleit6EnJHfN26IvWj
nujN/UK3jAhSqle25P1lks3HbOvUUNKc3gExlUh0DVQ01kiutqnzCyhryInW8j2vjfUwcxrdJWOJ
wopWYquxoSUJCKZgyT51aYtrq3tuwhzfU0EAiLGP3IiQ0XUWPObaHfdELHyt+uI1aKtqG8/VD0mt
e2/dcj9+dGo4CHPZsgHvR3PWcfujJ7ocJ550dtWMPbZxM/UITp67YrB8M0UA0STN5UUunAiNnp+K
RS6nAC2IVYj0sa6zu74lgEPMPEO4gxa9vsZxRotBqNCdcm21q2o/ecjdaALz58z7dp8T/nlJFvzQ
i4MEGq3XRvf23p4kEqSs3jn5Lzeu0Nr1aHPzmUFlT2nJ+3YZ2mIhG2qTUk8zbg4WSUpF9UHYA8Zd
mfs4llmXF2P6NFtBSAdiPpBEwMDBwbbEdBzVA+Fq3OM08gj+XD2tQreVhOGD0WIJazaF9l4CUaCs
iVzkc+mxJo38RJXM7Wse5K5T7fekMD9qxjJHBddN1flTXpJiMi4jBKPQ9nbKZ/Mdpup76+FlVjr8
WGr3oqLhu2H2c2oqGKvsxWAATgAAupaHoxgHbvcuWYltlz7i9iAbwXAXrLpvKevfu1GY4Z7GEQyK
Ln6mM2LK0GUqJTQdgQwRr1t1fussRz76q9GM8fU2SxFC8lb2vcnr5wmN5J3x3UMyNtPFtuKPiEZw
UNbmW582zbldRao6gqAijVfgLg/vXMu2rzFBPDOsPRlJlMLYx3vRPdgiRgmLmPUO946Hhc+9Jo0q
d6Vgke05yuwHBRqxiIMHiXIN0Y6cn+fqCosUSptdD7ekhHPVigOPCTi7a8SY9A5l+6uNrOnMl/dj
atJ6l1YLywxS/xLHOqMsSU5Kf4bLHgINocRXVrM8Dp33OpF9cg3qS+niS80H6vBiZ9usE4ooGx+m
ilWTxihxNGPLFXptUGwdwxwSCIvTM6PZDv0v4XOd3fxAMvwczelzPccA+f3PNk+PTA6fM8t4AAj4
RhU9aNCbfucnP5seNWAtYIFQJxxD/WtEhIfijji0OmkogBvEWviRImuAApZAKLOW4VlW0ROjo2nH
rfDOs3r9gr5xjZ4mwSAogR9X1XTrpuRnkpX7nh5pE8w84qes+jglMQMvLkkn6L6h7dG7dVu4SSbj
PSR28Dnxqw9OX/bX0ODXyGEhDi4BUlFIx4GIA8n9XLJkQYoaecg4wyT5VLMl2Ebzp2jJTn3EEHWp
1ZfBcZ87xGkxUeXUdjNcnIH8BSqIQVMbRqWa75OyuaWuPdEDIWJ1UNELLefDOJ1Vzxwz91Igo3qS
d3HYHRGcYAEW6LGVEz+aad57XqQfdI2kKanI4kHdpTdOsUCj8DCMAo9r8+kyiYVrsrl4R0tidU7D
htzYnp5TKHWuHzPWEs8d1pJAMQL3124yxmyxkEiB2kXp+yLufkqL44zTeluNKYQDWz62DtNQjC9v
BU7tbNB4fUJCuIPms8RXADOS+UrhbysLU2TjdvFeDv4TGvCK5ZLEDeykPos8vHg470YKbGBW7v0S
VaQptcDO7fBXWDkFQaDN3hkk3L88u4RL8UZzFe9S4q2VH3wzNWYHUVeCUSLsgihJD6r9mU8jipkE
pa+NzphrUCqQ8E9t4cqzDYIny2jwshlnM5feVQfD18ik92M3Qx619KemGL9VMSz5jG33JkjZdooq
27p8WmOBzXQua4Y7PbJuZkvXjLb5oenCnY59e+PiuRpdqKS1h28b4cwdX575oLyvWbxckkLmW9Zv
hE17EtBHfCeysoFuOJO6a5OTFRWspd2u21ommg79UpcYk6qXwUo+1sO0D+SM95Dx8WasuQkUjGdS
ZJHoTDSpk10MZjBcWT6mzDZfKkbVn+JR8qeJ4mrtMXhIhoK0KbueTn0vN2mL1CiefJ70U/OA8PZc
OBO20aTqkOY0Dq6E6XnKItIlPvR5tjxg0UIv4Bbwiyyz7W1YDp5jiducBg/+HLxmueyw3oERbFB2
rpHhOyFsNjd28kbZsGx6DS1IKPeWkYWzSRg33yUOFUg9woFMVfFMZgTFvYdhfFqw1rMWA1tZZT8i
SVR62VvPPbEdfC7gT1WWTw96dBg2khzU5relkP51STCjlot69sgDmINkuSBrRQnkD/ejVOoolXgr
CfreGEOUSChE9ClDaj78CqnNb4sog0tn4a52Q3SEiB7mzC7vBzFwut0qZV7ccW72fchYborc7jrY
zvdinpHlkzJFev1wT8WPDZTH85j38WNTZ3u/KTe2nLC5rX7aKBe7qXSuZZ7tWqHO6DcZbwc/s/jb
pLJDYXM11bJxcV/ZD6qSqLqoAQdnAicuShRP2qL4Twu1c2IPIX4WbPoKE4uUXX7SkMqHT+lS/yrb
gRK5zzFRu18Cryp/uH5x9IqHYW5Bn8QKc6U77NQCS761uL3UbX5aCmdTWwbsl0cuSgxFc5yA+Rut
uQCIg0VBc28tZBiPlWYinVioZKfnKuT205uQQGSIdwSWcTNyo+9qxmrVjxiI63R5zKyOMfwcZNtk
Hs+eH4HDNcV5GDKgljQOrDeIJZoj65DXw3hyYDAPAwk8g/ncovE72NRGWGjRN/uALLICiE5RMNer
K7xuNSrH0zRijGgmBKlqtr4yMgacVCw3HDcQ3ablO9WGRfTVN6KiwVVM61YIcXpkJ9Had08bYYAn
yZSH3+wUN3etb/wePUfXAhKcUnXxGZeHMw881I75FY0vtvOxh+35IDJ/z27tLW17EvlaJ71PYTqJ
hPbDCdFYBlocVScPk2QTzD+PnbvMn5NueVrGbLwOFkMKqfg602b5zrryUXl5+nNR9oEej4dZ9DDH
vAsKHALh5hgTCWlmngdFHTMUD5MMu0AVXTw58OxbzNoyOg8pWXP2GjrHU+OOXVt/RcDN10fQK7cs
ALT8myTW+R2kCYYE3l0hiLMTa7CdSnAK5mvY3UjqHVt3lsZrEB7CeOA1XLmWU34J0vLqVQX+RNGy
fEnPuXGyF2Ufl8Tk5/cXy0qLs6dCOotRwI/iXMBHgmnc6dhKglyWiB//8Om2a5BfUoiEzZGuTgtS
aJEjtle1/zWpFLvbeHGfArvhrsleEdUAmwiE5afeeJ+jHtfcGiWYkilYeoQLFqQMtj3L99LH7Bah
whZm3XQ67KvE6IvXrD+6IOZZER4DTcE1B3oNk+7g0QRVeRp8ZH9J88EdZvXQ1WALmNQVQ3C0OoZe
2hO7xvOR5K6hickEEmaNUXTxKD5lgIBdQ8SiR9aiv4YuZqQvLmsMY0MZSBH306wBjRVzzGkgstEN
2B74OLLu9BroWK/RjjFczgrDJRLd6YQuBSB5WewiMQIMtvRzZsNMCRcsfjwDGdz1MIBmH4YUoW8k
T6+bQwjEHQlYSBzFIVhTKN9fbGI8ErIpxzWkUq7e+Aqd7K5eIyyZyQGNWmMtYyoqfw26tNfIyybG
TLKGYA5rHKZZgzFjEjKzNSrTHWP60zU+U5OjuXgEarpkMSxrxGY0Yo81/rHyqZ3MGsMJXUqvsZwO
eoI1prMnrzNqPO8s1ghPNu0gGEn11Gu8Z7EGfeZr5Ge4hn8KUkArFpvzGgvarPmghhvTGhgK/Vqi
3aitYtwyd572CdmG8LJDLrJlJCXCgTbW1URkGCrvCJMqa+hxeXbzHpv34mLKzNQLrvw3gEqDkB9r
8sVzCLR2WU8wi4finPb6OKCS1m4W7BK/gMmWqKeIHqEVunkI3IL41CYnSJVEVZdkVbVGrDY2Yau1
InbVWwNYhzWKFRdMvSOxnmmY9z0nE+00FaCDS+RntqUwdSJFKSN10Jn/pUwSpkt98DgUS/SSsnhM
S/gYqeTOmL/iEZwuiL8ExiThRVc2IXR0pcarSj2A83tdwz60S1RipVmHhXiIKwV/oSOavhZ86cQM
Ejg5slBLWv7IEOmtMP62X6KngQUZ47u5s3ZdgzyQUMA7nmKXdvJnus3uFC0wTxkW3g32GG/amBlK
3beSoo4YKC121qzyrRgMR4qKXkDPYA3IsprywGKzu23JkUnCBYxjIvd2OTgbEuy++PqD67Aassfs
XOUe+5qS6QZz9QDqulsWX4tc0G0zAwr6+ZmWPzz0KdsYJ0Dg0IYQhMO2fVYaU2eKvc0fI8ykE5+Z
8I5TFTCKZx1BjzxQ39rzdYlzfDz5repKOiUTH2PkfLtAAhF3J/AtRGhiM0Tvp8lq8B19n6f2vHHy
/oufaWtvY84Nh8S6Nt5EupDHfXchhRoBu/+ASyb+MPoTEIR6uUnTwTNxQ1SYFQ70AcZZWizBqRiS
cL+OvE2dJruklz+Cmd4+D8r9OFWkssn2iFhtPqal8zFzSFqlgZ+Pwfry/iNpD/MRXjY5aVjk4DKE
LEwd0+EyWe3868u7GgNpwrhA3jAsoWM0Rq2bEpclUCkd6ThY+CQVBWtMP4U6rOyb/J5pNHshfuv9
999fOtNE297Srxw6K1+i1cpjYMgbCp3uKV5/9v5LEePoZgymfbpK2xKJcAjn/lbmC0sq7hkM4rMe
9bP/sFTBhptyd1zWFzSFCEBSjwCHyaXjm4fxyIQb0MD68pEgqPmIL9U+llb6QbUDltDRX/74pSBw
pj8yvP9/aPZ/0VK7HsHVfxLu/i00+9O3Lk7KqK/KP6up//3H/q2mdhySrh36ft9DBO15kmDqfydn
0xT+SzGYEWRXo7L+v6HZwb9sW0itHC18hqEa5W/3R2i29P7lSc9xAxaHSkr01P8vUmqHYO4/RbNL
NNS+dt4Tux0bzbb8TWK8YAZb2yEfQ4cHbQdpLgOx6ECKIl7VAWMPNNl7BNkRMmM2Bf5ES2vbYDNx
RR3xHzTboMV5lA/2o5Vnv/70Sf4nCfRfA73fj45zNVA2id4Ivb1VIP0noTcFtMxV3MubD7OlWSr5
mLNgBEwHMifJnVslw2fPwYZVVukqiLHWK9Vx9kNEqrwqNIu/CH1LuLBp1156DpchALCn2FwiybsO
YbItVuUsszpsbeH3/3L464dX5XNUlYcf//t//fvwXfTwRJwrn+//r4ffRn2G58NhQhKY+ku7VOml
WSB0ZAqzUM2kcRM5cQA6k4HK9GWO7P6Jee6p8FV8dmOZnEWUH5tel8zYc+RXBDPo3nkN6vaQVBbF
XBEW20Q07WEcu2ccTQyTI4doKTyDbg0iuLDy2395T3/VpK/vSQmJuB/NTMA5+Pt7Em4SlUGauzdO
9HLXdra6H1uaDJski0HQQKvY8c4IoJxtnWm9D6vGOnoO0T1GhpjQYcdpMzcnBQWBUYKDQu+DSKjR
RJpJpNJ4ZKLVFBlgPvznQ18vmt++Dg6da0dyRXFVvdsK/nQ2laz/h6gOxM2BaGP7Vvo8O7uJCcZd
XuAmVBHsLUomCoA5exyH3HyFntrraeuRsLpPEyegCO0T2F+L2bq4re6mbEp2SKfvG94COVIoecYI
ZgnyBrTIZXzVNA59NQF2kAGoM9XhO0yy4BhWFAScG0Qpk+OLJwdLquug0esLETw0CRCDbIrjLSQk
4psmgMvKvXoY8+9zBn17KAfxDZcuFhxm3oMVOIeG3OwkRsby/gKIQ40YlT381/dtZj/OwFkOXoJw
yCmgXofsFyc4Kl+DyodEPSWfRqsaHlNLkofiOwYrKhwSnTrpVto9M6H1R1M2PmUp/jnbZWPgClFd
7CY8VOhydQNcbUJfM/nZB3+RPFMNGEJmx6Q8pfi/2KJjPbXqH7NvgkORdJ9FyZYEBZS8xUDEvaJr
9//8fYv/dKr6rvJWA4tju/I3m4ieNHnQKhY3Cyf9qIDX5LqFhbfijSjEgFyLC+t6fajm7jVOPPch
K3DbVRHN9CJC5zGmOh3gpOFJXc754NwmaxNlLRPqYAac2aIZ8srg03857PWw/nrXUMIPuDFTmXHk
wW93Dd+iKzFe69wWzM/S9uPnKMP8hQ1tgxCSQpqJOF98FNBk6PJRUiygQ33pgm92AIvct5NfGj34
ftJIxboigEgRFw9uU2L0Y5+/++fDdf7Dp+w6Ghulb+P9odX7601uDIISqalxbkWomyc4BPd6JvFs
ys8xa8x7rcsGWa+mMpFnZymzsxOlr0mm+8M/H4gr//65uayfFVpujsZ7v/z/dHkjhuh5NPEtDeX4
0mSOPLef8jj1z1XCTsheA7fGL1lVypdkyR4jwfq2n4S4vn+Uc9cziZmgGJVMApd5uI+wwaXiUDe0
o23nkPWdWoRdYo2LSwpSU6iDSEbUzrK6lAjlJ4wn24jiD5ZUY58tq6QqTfPPaYZG7p/f6rvB6bdT
xHVtSUmBHMj9251MSKsKGju0b51J3uQwpacJSSpB7q5ap3/PiFR/+ZW+WViRcfOb/GvKwtyZR5/d
p7ts67RnGqiRwsVKnERf2HhPLUMrVlqsylGP/vMB+39/kCtFccEzg/8ptgB/PUnYEtrMUEZxazuY
XfApxh036d2ihrd67hXoBeneNTlGyEFl3sOAD/NUtKk8dGxfhswjAGKBVlmZNyzK+uzETCw9XX2V
NuRSHsAk69KNHmKRXqeF7YLwR/eg5Se/j/Tejl1oYFUM0I5/YY8U9xgHviT0u4u3rU11PTqK2Vsx
F4ySuLij6kRryFhBkBqXMSfWaevsLaNY26xdNbmgjR4PPBX0NTXYq+1SPJXMnn5Z6cD8pnZu4GaO
LmKHY5U6L04Qua+FsWjNBLRJHLNw0ArzGPqudSzi9kGub0q0iCX++XOX673itxNFCS4J20H1FHBD
+evnnuZROOg5cG5BUOcoNJfxeabpZp7UtqCtffNsBSNRi9QXBN4s6/h7PqDoDh5GC7lnYctwO3SS
tstB2wfuZnBhT8LHYOMWjQcG4JsI5cWpjl4HUqdCV8NKbpDV+0jD8A1RG5azfEFnCj45Ta8ZmrkP
WhNIWIrT4g6wdaoaDcgcTo8iI5Z5yva1rvKXcZWHBD3klHhA98Zz8I6ZI/p3LwsOokJx/8+flEOx
/bdPypUSkYfk8/Ls3z4py4hh9EPp3ExdfpINHnw9xJ8zOHSnrnEIo/JJ6g6nFkdDUhQnEC90/mzt
Mmnq0xwS1ezWq0yGKMp/PjL/97LFt1EWaRoHfJO2dn4/MkAuCJOzubtNIAZO6ZR1T4GHNiAgkrGB
ttUq62wsCIoWioCN4+cl8WKrZM5navN++tZuBvJ0bomHE5YLT1LiMBpG+zyHweMiKlizyI52UtQW
wIgs2WZQBzY9sGgG//tokPbz5H6afJ6L1oQuYkH6gwG5/2aV+XRwQjTbC6mfOYvMClEuekgMy82C
xRD60p2EFOp168nv+ujOxpqokoTVeMi6pE+CeOuoClapzLx7lAP1FhmTwfyBaXpFImXZuq0ezgmh
XDAINtQewGYq8THDL7IdNWr2sa7hHUYTZqEAtmkX4TzwKrlg5ECZqErABv/8lQgIJr+dLj7fAxeU
y11NSOXr325o7JcC1SRzdIOxVV0Kaxm3EpUfhrFY3VfW2fOaH0loemTTs2YskxwDt4w/9IvVHjC2
5Pex+q5Nm108FACSzSPxAbJGgUvpfVCqRbA+9XCevAieZep/z7uI3iYdQ+A3k30hEno79Fn2ZDtf
+r5xnrPQvPYjHhhm1mmQXe3RYg+Q9/YuTtu3ZCA/ma0x3E4P08KEZvml6C2GlhFxQSmenxIt15iY
rV53Wi78msdy5i2BDKNWBbI5BBH06NBOT0O6Zi7lzyrJ880SUyWNPnxZuBmpbutjHbN68zVIarut
bXhu6Ck6fEZnQC3m/MePxHAzhTyq0LDWScLw7CTs//FMXj1o40WVIf2zoMmqvNzUEXj/zrPhkWjj
7KNMPAfLFN5WuQPOfn8KyR1IPzkTfOWUAY9p0XMuWYg2c8GKXwA03cXwTfJGJdco1gE8X5AtKu3U
jr8WLVQHhLifQpqxAeh55iHXt7GUkNGSOpcm/zy3jgO/oO9wPNjRg2/EcSSDHbQV69i2A/NLPdCG
k7mFmghleG3pZdZVyvgp8CE9FG/LAIKzbGPep0emnWQj5nE0gF4BCV3dBAKZnXXOZgQrAQ7GJ0YC
ocGDYcZWeHjJBJhqe+ouxZjbO1+HZtMOMzRaa7jJibOHrzffIaP84aRw4lrgF4/L1MCjtcdLOgbu
09inXzt3+VZig96mWe7f5hJpM73SYdT+k2zDz20aL08JCjZZFUDsHE6IVCJTq7tq32Q+HJ+q+4FK
WRyMWjAOjtr+wHrnUHX2cuJrw2KAZYPCmMBlD2EybpJLYhmWpDVkFzvL61M++081l8re1EH/WBNW
W4UM8uOzroaf2qk0swSUKrkD60KsWhZ2/N0lxPlyySFH4a1pD9rRxUkE8wPjDPKVgCTeB02AY6mb
ikegYo+o1FAoSk32AQpT0hWs+7HkbflJT7BwDgmi0HG9TZK43FZehatkKtZN3MAWL6QLi5aDsp3s
MuW/qpwLzOQq2Ds2CwOOOaTkqqJuhS2FRL550MQSwUwHwg4jwCBbtVSuf+p9pDdTi12IXyLpcom6
KwM/bOiu4GNlqH9q85pUDg8QVgxRAQ2P+Sj5U2fkMSWjAbbuBoRjOLIL7ljZZ4u0n/K+t5/mBQAn
8991Bp30fEhdWpdM0xH+FwGO1YzdwaXGcNxX0jtj3/42hAigscPvE2TFVycfG4iQBMewtMa2rPFJ
+gpbsmiDtzlGHjW6JKpjLRzTLpyAAWLbU5z5aPUBDLoLpqwAvaJi1HwJ1hdVY6nFEoUH3DfqFMb4
cUaT/5gR4z8t/dTDcwyfKgwwSGvkB5g1j9jqosfEd527IYCw4cTtx6LJxIsfCRJpZoQB9k4xe0A6
AJrK4rT9jtv3B1hLxF841dC9BeN5qZ07ijGAVk5rTrWHJZNeKFtwcxeSrIxgUU/vtUyUElpjrOQS
qvYSxWG8j+oi3EUZZFNGGdR3YwO7H5fgQ9yN1XFSikiaUD0NlfnK1vOYMw5/kRniWI8lxugun70Y
5i1QRRSLA/k9zaiqDxNp6KnCh904V+5T8WaoU0x/RJeruCPklLhils6A1X2fPzaadh+P1s+4Z/8z
tOGTC5vrrsOM9+o44tWKF+wROmTlnnjIud4tvn/6Id17e5x3ZnXL/o/Rnbao/uOnAqn1e5/bHNnn
EdCcLXh4oSl7pV6IbzPcq//4uY2hLEw6fR+sbuFG4DR4f4mN9ShUp7bvQ+n3efT/vLTB0U5q76BK
yflhuMs+KC1+/GG2damL/NVHnnkKjPL6oqCIHMOaFbEvUBQ6oJB43B3jaRzRRBSHNLLmh2Iev/3x
y3Fyjn2R7VDKDcd2fSlWBcLARpSJiYfGoSm6YyFD0k+oZNksQ4GfV1v3+8u7Rf3d4N3n8ZtfTEi0
cujDYfB/2DuT5caVrTu/isNzXAMJZAL4w/aAfateqlJNEKoOfd8mnt4fWMenzj3X/m947gmDlEiK
AtHs3Hutb7WoP0sTE2aRvYY04xvFcMcbUsqpIs+2t5Z9hgsGXk7ko162kIcVS8pSg7mwmvWziDhR
5wKqoDGein6SxwGPOf9k+sfN3x7OY1JsZqNGxuMT8DA6FXmmbfEm8ENTHOANvd3chgu/HzbacA5D
i58iAbdsLDdcixG6/3kvBFWZrW6Pk6ncNRbZ8LZb3DeT9Yy8MjwiAVv0qC6Md072GxGRZwlmEEoG
WoJykXQxYl8NYb+QIvSDGSfNxkA30NSlgRDph1mpK/px9GwIcVjTgvhOvSXiqp4BRoU1ceCOMrcd
ZLYNsgciCZPyLvNfuo78pxBT3tYQ2cfot3u8SBLcvcKhN6SKxEMyrRSCgKgKcBhIvWo1OXxtBplh
rHM2FP2K09iYPw3f+PCJ24gNfNNhxAoXuPOxSYhy6UDutqlDTigZXJQ4FwwfxVGW0dGrufZnjlUf
4uIDOeJu9AoiaWYAT60Mce2QSyemJYYDLOnayoxnJWOw68gf9k1YyU3OeGetbfTCmNwKXFynLB99
FLR65lBbbrh84QDHU337UWLUxen2vNu9289+P/fXa/+vv/79DjKiOdgtoo2//8285ZS6+v1nKvhx
e18TTn77XLenp7fniHrI9lbhnqAF8pLfb14tVVEQ1T+athLz9vaLktPTDGANr/M4s9a7vcPtN79f
d3vv28M0rAQ1PyPEUBsb2TCmzYpplyQcIaUHX1AbLJC8svueJOAOJxsvAtzbjfADG194EPen280s
BJ7gBKePTDpO+NraATzssMV75K2DpEFjR0hdIl0TyGvqgVccWHE4gmZYJb5FCUglfLvyVAy1PMGY
w3JXSN/cGV30PHoeR/Lt17ebnnXQyXOh64sa9Z6P4YcgguXVXAXlSSfJuUkSBsjL824/ut3cHuay
cA4G9pb2z1/KDNrH7RlVZtI1MBN/8/sFVPL441gtr/NKewcZIM3wjO4IAmk+yYaLZ2CY7YLYB1WZ
z/KQfA7H4Fnmkmyj5RwShLKbEQxxt8iNFi5+5REye/vB7WZUGDu3NyB5WVGE9bWNwQB++ul245fD
H/duD6MkID9dOuy6v5/j/fns3z+7ve727L+9DZAyDHetx9lnNGdn07uCJoJYDonUgSO11OwvYTfG
O8EMgAIon/LT75uiVuqvP9RS/vXXf3t4e13XxkxR/3ybUEeeXv9+/H96CeXAsHKtFKJWT6/j17Nx
14OdvL1wtic+xe9XtnHa7SWXHORBnOUJ0w0WBvOvD//7ab//qBGzHX8/vN372/Nu07DfP/vLP377
zd9eQv6LsZ3tq29XDw3t044EveVfnnrXthjdL5sJm1vbPZvL3SBP8/xw2zJVOhT5YTbdVZu78nD7
zn5/o7eHfidYgOVlxu2v+7cf/37q7d7ti47LIYTCdXvBMFiGXhduPu/tBJ2TKaj7x9mvtm1fbmoW
4v1ymgMfIknGWfaAaRZJ+3lazof+7dShGlZHFq711YQxR2I5P6ZL0MAtcuB207QempbfjwMZkmQF
cgP7iKoAzkpWGMtbL28aLVdUKYgBckRwzgzkwJC4d7HpjevbVr19L2hYxU7U5UvFqu4YLBWMWL7g
uXvN4m5724B/2/y3n/3lK6puu+mvrf77bpBW7DZx33+BQ/vNNWKmWBIzpC4XYUOPsN1Hnf7YTwF4
S2PcgB6ensoUKe2qYsWF4AUJOPwfHJ57FQRAYJYZppOORKiBRd9WXdfuBx9AaEkpSbjw3FwZQVyn
WtSfJF7IwL54pI5YEqiPr4+hSX7eXOJv7SPrK4ox564uzRc5DvFRdHc9ztCznzuPtdeIA42WrzEp
7FLf4U7Ktg6nYK55TInQr2xLUatr3Ecvc2O4lAjOS4Iyfq9q7yv8QfDDCDsWYxW5VDHX+in2icEp
LDgjCDgmxw6OpjZgh8NUaJX5xY880gBEMh86z3qXKeZGjfu4F7lBnHlX3adzvYOKjlvDDKZdMbKg
Nxz9Ec/Tl8IYynOc0IGC0wAyPwV8jIaLuJ82ZYWfumI12eUEuGP6NjMA3o0QCgDDtOEDVA4CElDt
NI8A/N8Q97pHXUBcD3LYgm3vH/CVjivX9EkZDeMnt53rPdjvVxD2HYJ7L9tYGkqKrUvS0PJRfoiB
hhmKm3DfhvFx5GAgJZRuVRxlxNDH5dVPzE9SO+TyYSRexzmR92z2u0J7/Tpuim9GATt2wEvCpRFV
Ud0/cEKqz86somMWZ3eYMmGwqvTR8c38pYciSFnkfJ2ENt+a7GDasjyXhuuSRAUGxSOLtlcECXTz
kEDXCbejTrkUwl44tTY9A74Poo/theMnzzeicTARrCaSn3lJnxJVHHbEFqGwrAmePeXMgS557xVv
XspazH6Z2sb7yEJkoKHoxcEqw2zvAkPvpv6SKs4f0mrrB9FqZM2ttc9a8PF1iZmzMybqbMJ36nK4
H3QPMNaa9FMcNQeJP8xwZf8I5ZgWCoyATZ17pJ53MTiQLGGhx4XO8Ny72QlCjPAMMZMitAjm2vfd
Y0cewaYfHA8dcPUWDq51dMr4WA9Btus1PURTVt6mCdJ87Q1annG7fOlx+TmPekr9SxbloFjyaDjH
1lfDMEYsUYwTNBEOK2fuSH9StTzaSu79h8FfzcIzOF1Udz5NbPJsvPZ77ofxXeJbb8xvqGBZoe8s
a1zA4uXdVLNjaQRUNsTcs9W4z1Fli0v+MTNyfuv8r6LCkRIXwaMVO1/s2pkQ2QXyVGp9ZYSX30kX
vwy1ynBsygltfdm+NVMjn0WdXjPRAAoyp2/Y2/xV2Efqqo183PQjcyTf7ACnFv2LZ2RbqLsT3sK0
ORQt5g3bq46sT4+IIkx4YdApHTwFbjwcK+YmqiyaM0wBf0tkDZ+ODYxxmhjJTM+vCa7bl5Qk5EAg
1LR3oQrbR4+06aZUJyOWGa1ipqJW5i4aOwhEs572TeygkNQdOTwDptXICE1sX6rclxnzgxr8Fflx
oHpwYdPWTAF1dHIDP8c5d7P/aRpEdnGgMKwH0S9xgfQINb7+jR049pnCC/0rNrAD+r31iDk+AP+5
lnnyWY98clb7xko23WejHF0EW6R9GG7xQ3fF56hyiR5Nih1uX/Zus69w//b9E9KDZ9EI+gk83ARz
hdeeqoxZ/FcfZ94d3gUg/ml71K7xbrIqvutQRsNiQD5nq/gEYSq/MHb9JszyxZ/aly7U3i5c3LFy
viZ5hUutuVOymZCHMmv1p3ezS61NiZRmm/iQepfxo2X/MJMjUO7mw/osgmK+GhFyxOZYub31Eusv
sWvbx3JwvmBtUsChh6dOJj9lmjSHKWNugrgO/3S0GVjLvpCAgkjb1ZAs9JMX1+Z2mMiWclQxP48D
HUYbI3Jhq3bvsmrNVGK8WsI84NcQWSJeItvbTIwDLrIWqM0934X7Am1Ae4N51iGu6Kgh4VV/mp0a
yWYIo0MORbItS7gcvvuMZLC5hAUGqCmasLgNgBOwGuMVcUlQox+1UhNuv3i8FGZmXGW/cVCDP4vW
o6VlV/dRD/bbA5l4yeev5aibR492XS/GZ0o5tR2ZHkzZqD/bbXq17ezS2kn07IcqQuKf1KcaWWi7
Ksbo1bCD4dFFOBzPPvKfWRGWqL/Fwmm+Gq3CKlXPJBmm7LR0IwuW0eAiXHfS62YIR3pAafWou0WU
mLXVul8GfRwQzaGfH4fOgYu4/CSww+YMDvhHmvjZQSGWzAHv7M2puHiONA7gQha/SQxnFUb0tSqT
fVzxd5xkqK5hQqzjKEeOiz5PaQ2nyavGP9WEYNi1lyf3XdAjMZwh7Y8+DIBxKu4nElGQIGZw/Wx7
3Spxxo7GEa0WlTvkFiW7O11aiHd1/AFG0T3inOK0ndOL1gXsjYaiktKrAardYZDtNaKHvjvAassf
XNXtT7ZZyuPkGS7R9LDlTdMxnrNUrTzH+VnoHnyvTE6pqWKEIln81GYhPjYkyVA45ofITz9sXKDX
dkDC2jKnPnWPBsT9s8JTmnCi3zN2YSnvuPtaF+TaOTnXMLqiQh0Hwgpeaa2w+xrdvGqkvS7t0Dl5
Si210vhBc97cZwlLeK8e/auT+IiH0MD6Uzqht30Mq3f+JEEdbIWdtubPkUKmrc2owggMfZyev14H
Di1ToB7uGljNK0gFygtDNpu8CVzwPSk57F3ARA9pejSKdteg7t4A7RrwWkZo6dtoPVOpfnac7HUY
F+AQLVY/qOFox6OiHpheUkkGcApGijCYkAh3up+J4kMkBpb82MsOI46JPW1hmitheTLVB8M76850
+z0b0s7z8d0uWkjEMvwRNkzmSuZMj9OEeRN/DuSlhykEcy6K7LkM2ZWH2MPNbHH6p4Rhr9DzPWLt
5OSzVh5hd97Plmy3KpzeYlbNdJDn+CVQ/TUMyVavpZ73M0liXuAc7MT/HtdTtjcHDtcOARHAt/YO
blSDxNfeJljfPpnOT6q67OALmPuFLNhd+uoHw5wn2Qvzu00KuJX56hNXr2qbandjOeiqqsx9jeZ8
/ohChRY6wdfc2jU145B6ZyclALsSNXmArgWOQo7+sQ0BONrmGya0ry6oYz9uyVmLgfRjiTNoswFv
nslLuVQ4LC3lUtejHoF/RupIm7LSaKilsbDRRk7dR6NdKq8gO/RBn+5Ty3uc66I5dEu7xAR+xWyt
KndZRrbzOKlNhPuUtjC5kVE+IoBI8IUEaaLe/TD74kV4NGWm6stoDZtxnMKz2ekI8MtoHjpQOWv8
Tg84dbwHWYz7wKWDkRFEw0jwQCubvoozv9d+jjWXk0HLOGZj9bThSsDaK7Rtwanu7acEzQyeRtUd
aqOlWlZphmuVRLx0YmAHwps4RGAmICEJY0HSEzkTvPXXyiUoozO7bNu5JkIk33uoJl+TeGa+g6gl
vMviguIyVC2m4UKp0PEJKvtQudP3Wlr35AJUo+JcnbvBGa/4AypQgC00WyArHtN5Cc7N8aPl0n2o
k/K9stJz3FfG3rQIJjMwowDVUP2+Hfk4lFUJmohuOEZW/pRoYyDeCs7UZHg/KXjss9EAw2h8MqQm
azwqrm336J+OxFpRVQxeQQt3+lAtAxgHKMKrNNP73GlP0xRQNql23sUNofBp59JdsgHLoylbd5m6
KyJQkF76RVba/VG0wYdTvse2OT1hTLrPeuiuSEvvXb/6VPipdeqEk29F1WrqTcyYdSLlwbD6c5mO
FQGbSP2iwsqvqmYFzIUFueWQ36HFOkXLe+YSC4FYq9q3XoasOtgGacF4cLwT0ExGXyYuFM6/me7l
OYPitU70opjLa0zDFQkE4AxIJi/nn/TGn6KoYGOVLl9fi5OgUvowh0ACxuBKedSePFvtGyAxd2aM
2qCZHjAAuGH+Xjuj9SAiv1pZdU1Id1nO8JIgolTQSrbeEl5oA0u3Onsf6O5Bd14PCJPgWudZ1Zlz
tbpOrqfQKq8gWh8zgAJpqeKrH2R6XaGa2mVWBRnSwk/reREgReSZYUyuuGNE2Y7zK9mTomXIIRum
QbJalREe92YpxlNjuvs62Mxv+iU+zOUymuPL9kzTvRs1ySYkjjoMqC+DNx5Mr52PvSrLNVtBMwKe
oRWQiXnbx5HJotfPq+MYjz8X4EFk1bw2dZj2M6xZTYJxdTxRU5rOue6zHzBpgftPM1h5RscnhXpU
Bbn1BBntLfKMC1Oa8i6cvhgVQk2PJuQDguhkE6LK395uUsSu1zrXn8bU7Q9UfvllzuUBizDrsyLK
1w5e82PmdcDXdH5gefOCJ4vC4nPbOEglfYskZVXBR0Y3sh1H1iC3sVMpBuLGAvuKw/jtj9YAGMtj
mBpnPIcs1i48j+x35KazrHw49ZS3CQtn+CF1d0h97zsT/wMng/5ct+ljnabWOUyUQ9yMPmvb5Qs3
pXHFNrYAVYTaWJPx5Iz6B+trrCVafhVTAfbOgH49RqW1Yk10zqT8zIDPw1UT4d/xzO/lXI1ogwpj
ZzoQ1/o+AgTiV4sNNWUiBoyJqUqwMRfcSOIsoY4OfSEc8AeH6JM1Xk7ctn6O+cjQ4lh3PIwqQPQ2
2IuT4eKxLp0UyhJ2DwKmjXHPihikCwfXmrZNdi4wf211Pj+oLDc2i9Cmb4DzFjH4JguY1BZ9Auqr
bTv0BwYR9idZfjdn6iMNd61jNXakDv/EPtOCTnvq6Go8pql/Z1R0aTrTzHd9ZE4PGidf10VqzW4a
r8LQcR6lb5zpL6xaJymuWCp2BeFsB2ViamRJiO8TJuQabg4ZznReTyIxsM1mLfU8si4QymQIt078
qaWneJVNEawlqLOlwQWeInL9fQT2Y40Oc9wbLnVmher3zJuRE8Qhpmt9UK1C7dYIiPxLgyTr2u9V
PATXqQofRDjcR4R2vU0dNpQMuOCZ6263SirMpjGrRRNh4KlwLErSzMkPPkLBrU2s5NaBl8rUt77L
s7Led6mdrOF/5VvDTiYgnytldOLJ0cmPcmTGGrbFtE8DCcI5T/2DZFCGtdj6abSmfXWBB819U9+P
wIE2Ko5PM3vpemq8/lAoxufpMtyOgswiaPiQtmV0qRh5MVwB/8x8aAJ24o8PERhlRX/GiKBltuq1
qoyrIuZ057hWtyH/DWCkpUEB+KQ152F/dUOoWTV5dLjlzCOuuOQun/tPcx/tXMLuvo/4C/PcFyBY
evE6ckr0OxW/DE3H4Hdw7+pW1F98PHCNk30T4DZZj4vnWi7JCQEqCuFjvMztPn/sFRVJN4TEZVbB
Fpgcnl2POGzEJw/IL23g6xwNWRVtKcYIi+xUsnXpPZBG5icbtJTLkmHsgbEot4W+N7rDVUw1oiiy
2txABYemCsjj5pyG4ruY2SM1q/WlKEksKzmFFWsExpdM2qvmUEeIL2fgM9vKHl9sSInMZgnq9fJA
bCcgQ+izTsEUtVDyMDmDXNonPZFXfY2Foe2cmPmd+QHXaCXrhm2cVp8HkJSnXorkybIZhlRbz2mI
x1osCZ7H4sWEcsLxSg47UYFwf9KBMeNTyOniDiT3zxwvvrRZknspGKM28vOtHhBctj32O5KCcf2x
1FszRzF2QxafwgSOqFuMycXT94aOCtaN0EZUZM17AvGMpPC3KYzjIyN4GzUTtmH8493JK5nZt8RL
ntJOU6alvdh1ZWwxcCK92X0sEEpyoDbM8gLjXhQToyvMhGFi9mcT5LCMUDdlD2E3RcdqOc2CVXDW
nRtV+3Kon9PMBS3mXm1G+Ad03jkDX2f3q79mtk+JT0XdVL6+B2RvrBuD4Je5CD7pqqm2oQBJ5RDu
eW+PD1yN4gu218+3FkzmjqQ9RsI6pO92mVlMcxEEkYjO4TZjdDvbg7lpw7TfG82PuCFNZ4pH56EY
hu8yV7h0g3HbJiZK/WyU4KTks4Q9ua6B/R+NGh+0Kv3HwbcgWlcNa1ZIZHRJq5/82492Hb/mRYiJ
mJYpeKqGlWQlKY4GuijjIuGAbPilA/K48XBnIruFWZnbE/tOBLpQ9OaJyLLdNDfxvkLEvQFENO+M
KKgPAqjTihEcc3DA10/Cyl69IX7yp9A5hmE8bZ2BAkSZQ77DH+zsylzeTa3bnyuGCOYdHFt9kpX9
Ay9pcbFyuZmspCN+HfVEbDbsbj6Zu0mOTzJMucLFVCpwFlz4ur2VAgZeCowBjWNbyWuUDvk5SYP7
sTB3nlvKj7G6ipmwQzunj5QnuE9kMn9PDfK4crh2q66ZSZyJoaxZffnjJoYPSKMtKtV+AkWnklUk
vWBv8k9uIw74ezXqjRSvcprGnzO8cc2KCXGcMxwG6ysFV3zfzYK+XzNlV9srHwYV02wEwL9LCErd
pRzNa7rN63zsm2s5ehcZWsUTfVuxtmLlAveOXiHixICIwFHnsfQuCI7eyQxqznWIR6J3nZjEmUDg
5ib5S9ctigdvYvTRqIsKFpYfyUBM2M/B0JtMtn1m+34YvWhGEkh10YcUxE8loOGIWLf7Q2taF+Jo
nWuALBqc1ejoZ51F1VFGTQjGBwzhrfWYhPjYje5BEKhX7wydIgBNPtcshi+JMt6GgPmLh+bzHKbV
fRsv4kXsusJmelqMFgkc/lPlJu75dpMZDvtcmz/BXbFRbjo/MKknCIdRz61Go/jQyR1VcnkpUjV9
SmMX3Wm0LawIe0OR+i+V4z8DzB/PITg71frLUZ3SjJsyWlxp1N2jhGvvReXtQYdDuUI06NF2NTDZ
uH72kwghEBHVzIWsra52muOG79ruqOeGgqSMupNE82+lxqXOsAzHU5I+Nl9FW+8L0hxeuTpbl4Jc
uFVT7x1DJM8myvptbmlGNpajyU9feAEpYaQtYeZD28z7W2/Bap5YouCAHat4P4NIrCPmH6bXxAfz
O3EN0bkeONuntvEMsiM6i15udGf5V52nR6MEqwadrj5hgPsS1723tXISI0uvxhDv0eWNJ7GCkIEs
opgOeBzoYUWCiAsBdsxx4oNO8pJTkBUcUIggF9I5vaUcRsWgCnApZac2RlA/41Yno9KCLhnZ7hOs
nb3dodUrPesuL9Iv3bwoaIaKFEfQ2MU4wlNhrXauSomJuqBRaJGKC8E02peTgOFUlG9sgmrrzJTg
2rYe7Ih/v2BCuUbcnpODDIKyL0D821TEezS6zcmjwxJNJZI9JS46M74a46D2UKLmnVs2xa6K37ow
nw5RAGejIxKUxiqg2wL6V5gNxHcCk1oR55zfNelXuASb2BP5R8LZFHJNs8HxE16rlITIQtjJTloJ
ZyMVw2ibMHEYBIZ9lgPN4bT7RAZHcAJx9mJXXXXXklSwdh0r2NeNRTSDPz8201A8BNPPgqH8dohY
XdDy0Q8qCpL7KSX+0C0+N4AnTiWWMaR5JjIaAk/RyBbdtS8qAVSA9YPAXj8O8orpCPK8n37Lwzo7
lp427hn2P/sZow/adc3dBDPAXOIvm+aZaw4Ehjp3z+2SrbcEoePSPAz+E33v9NkwfmZEdu2ZGQ5r
Z1nqjFV6meiMXDMzQ4kTxuxtSRyBCbXvE6eEY2W5+V3Wvv56IAb2CyTZayNGsKeA9p5JWQAMWozO
NnYcNjKLs5dYjOwkVjhc7E4S/dzrajU2s3u4GS7ESAUlWlaUjIrK/RJMNyfKu9QDIysRGuVl1Mmn
HlQTFBbzoWRg1Ub9Es9aG2u3sho6UeJwWynyL6D6TYyD23Z8vwnne3h2CGyVuxfx3K9dE1hUFNO8
m5LpQYasOMPgsYms6Z5PQIUOCTkbF4JuQI4Pmt898DzWtDgJN6hD3aua6w/c6MPuFthSh5baOU36
Hi7nE9eF1lZ3xmPYkg1oDno6oGM0NpSR7gG8DS3g/hGI7nhlbmDs63GB2i1jx6rlsg8ttvWdasUQ
i4q1oCxGEpOsqp6LA80uwEj4LzCRw6Ud2vJsQiscJ67DAAvQZLnk2AQtIYG9D1YD2dww4Dfjf0KT
SBao19OQCyfrbShZltXjNxqY6UE7OtoFI1GMVtUAEQXrvrJFZ8PwtM6EayT3rJMrlgKxXHuRZBZR
VCVm0ZCGayetFxr6A51ueqwH6Y76xUmc5DHklBVqjajF1c9jK3mGGXvoyqz1UC3lWWxtg1lcaC5g
NEqIdtWl9jZB06PLwUKjrUi8wAJBJ51cYTtgr7Fp844eOQx26hwN6uK7gjxcGnGb1IjVF1LcXBdw
rdvbHSem3jtby8kzd83+YPK9GTXUzEorij8r3YCaaw6idOnf5YQVskYhGViikV7skzEtQoZYpzKs
k4eBfsZaTbR62y7pThVyC2aa6q7yOvKhWXBdGiU+BerLFKrujS/rNR69kXlFAzjN7lEXqIl1pwk9
KnLE62CXX6G9jHeBB/nOb1k/swCqAp/6Q+VPM1jT1dRAhO+rd+Ea2zGPn3MxFlujVx3hBPnRqRPC
m6IM4hKTuZSUF/QOo3foLDgYjgC409TCuhNOcnb1S+8gQNdl5nOCzPR9GcGcDtT4Lj1oIokfbERp
HwxWSoQZfzWQ4+7DJd5elzWXTaC+TDAJPIXNeO5KkzOHlQZvedRtvQj3SAHHbVXU87iNm5huSLjk
Ic8OwQEaqniR04LtxjO5GuPDS4hY6SzhYeTJG6VTvUHMnHBBbsxtr+YDQfWMSgzof6LIX5FKT2ff
mcazZlJEcpV96scFq4NgZe9781fXDouzKYBl3e6VsirOY2oBPGlI17RLIkkcbm73ppm42snQ9JKy
9uoaNLYVRttOohMg0E+vhUA25sUhyum+fBqxDzFJ5msuBiBNUwKjtnQL/ArpbL3oJmzWtYuNvQk9
ZzUV0XRtGN/f7GUF49XnOfmGEOu+dgL13rJeiXzrvZrcHiZKXJ3dEcxdN1arShnu2QaThn2FZmBb
zlfyTMdHO/mCLFE+d066d7Q/IDDrzXV+LisgqVYpxDrtfpZxTrID0CrGD3R1Ua9zUZ7dHbXtiZEZ
9Vcen+Jw+uyYOae5yJs2vgeQDZn3x00fMYWa9vQY19fZGQnQCAFi+2NBI9MjtteLhpfIT8TFiDhT
0ob66PkgCVq9FWqKn1Yn65WUHMaNqRa9SnceHOctt6Yn5Hn+JkzKbwmZXXsrMDZaSAtOhrzCgIRm
1OHe9R1gcoCqYAMN54Zx0dkP8kvVh+lmrLDxApsD99P12DV8chuk/Rriez9RJiloXO0b3VOuDp07
r2462aERd3GlbdA8xHQVhlcxDsyIWOgJ4a3w0W3Rd3u7lnieNfQLA8IcZDi3eumBSW/h2XJCNQOM
50yn1kmhO9igebhqJxrmBKbTVhy7AFt6mmzbvB8Y7ZXykTSrDH2qPCbkJorg1W7h8UjO9mtfoUiJ
3YzeaEFwY5XXwEzAKxrqSiuLsl8YxIyb4tXL3B8gxQ8j1819zuQl74l+1sqLcV3S050lwcOFJv52
mS+OSBAKss26ejjYo2kejPwrRpcSlkx8H9GQXeEsgUjcqm2rxn3aJ+638dCWzXacx/6pFM29F43N
ppHkrow9/U/AEmR/pIMNvNa3qLSFdV8P3TVxsC3n5eeclhrh4aALKwsct6jcbjcGrPJcRBPaL+rt
wYcXt2+VO+2mEDRp7+bZdSr6b1NCUAiw5KOtXWA6jEhqlzj0aYGUOl0+brsKpC5zCyyCREUrz7eu
LFAem8BqTpVs3kPbvBNlmz90UuzseAyvrWc96B6UtG2SIsSJUJ8iUk9vWW4mhhWT9d+ieRzv4BGa
x2Zun25+gs6xXpBolseuoy5ynOQ5acrhMBfqrXPcjKW1S65xaXyXI1eKPErrLQnjPnabEZseUyeI
+pZ9KbruI2zq7hwPehGQyl/G5/9PRPk3RBTLFx723v/2P//7t+k/wh/lvxBRLmUft/FHQd7hj1tc
5QLD+ONV/zte0vuHZynhAw/y2Gcx6P8JRPGdf+DOgX2yJEli8fgLFcW2/4HjVpggS5RwfeGDUfmD
iiJ4Qx/jN3AK4S/OvP83Koq5mNZ/+2alZVm2I2zHkq5EBv8vfuVYN2NP76k5FpKhchy1IA4a/VLP
IHA1aRBKKGNbcBTudTOt5ZSPO0SRFZKYjRkBkI1SsQMzYsFjTy+eJfW+qK9T10sOmPwVdBEYu5HC
DCkKiRYdBrTO8/ZBxYqhoH+VW9DtHVh6OOhPSjTvmVPnu7YRXFwqo970DfETzSfvviU6eO827UDn
rAP+9zlT8bwrEntYQ5E6JoPhrydJIowRuJfZH+k0zlBMK6Z7KUtNDhdzT5a1TxQmH6LOPxgT9agc
mpembjt0CvyvpYlwCklWBX1N7EPYvABTGRUWRv+jQ2ByBKpxyLAdbankVqDC9I7BIvbYIvuoYLAs
RdwJ7VS+I2qG3spUT2fLo126RNN5433DqIKwERP1t82JdgCVpKbvrfceWU218V0jZACj0EyXwt6l
JbKyHBb2mtVciPyfkAFHNbvcgg5bwNReAYSbDz3Zll7o0q71nC86lfa/YUv8jXqw7CCOo4Qj2UvY
5/4F7ZJorxlKjKfEfvsvZre40JebzGuJLFBtRS3dEzmT9fdmz4dyMgalsfvHxvzL0fXwa6/8L0Wf
P5QxxfP/+K//bEX99VEwB2NeNhXEIHPxD/+FeyAMCwx6mjIwMxr4oVXxbhNETmq60T+EIn81/OJH
7GT/bgv8M27h9meZL1gujjuJLN/+G6Zi7pU1t5HKjq0RM4JPYdS+3uiOuDG2XSeaPRnc8SYhBW9V
NTQzjHbEmTx2iCGINIVY/fafbwcBl+lvB63jOj7uPMUBy2RxsXj/ZUMkaJbHvGizoxOxIZLCcNZ4
5wThlt2enGmbGQsFrKLdvVVJesYCRLczIzgsYYk52UqsySH8MUw0/5Warb1f4ole3kphZplsCrk2
SJ7/8w9t/7Pv/NdmlI6Fg9jyHJAff/v2Qo6AmCKPD+03jLpbfegSjxDRwSD0KlHWxnQBM9lj/Y4l
GdBMyHEYB0QQoCEtt434Xiu8tjYBqqveKB8V6NAorl8zeuv1JAAaRlBdU4Lf6uRrV1YIJP4XYee1
HLeybNsvQgRQBfva3tI76QVBihK8LaBgvv4OUCdir81z46yXDpFskehuAJWVOeeYQmUnTYYsE/rp
I+jVDVBZ3giRfI4GhuXQqdgHxeIBll+37XH0/Msr/m8mwdcrDjw4yQQagnX6X8ipkRB3Ym3M5Fh2
w1EaEPHaJmEXMzzHPhtMGfhbWvN0WNgQnUh2MkmMxmOez+iR6oVnWqMsbDWtZ6hs8cpsHepIuaFN
NiByDp40aQUAR2+YgJFeVHMTCGqIBGUevge1hZa1b7KTk1nmjj3be1ON86E1cNhVeIwbqsoksmlv
h/92vbA4fTs7gQr4HiwGL+DR+3a95JbySB2UBIy2wVMV9ANvOSOHMP9gttrvG5RXbNKFZbB7msjA
quiBM+JEXraD547lGgUVkQnrAlTyzb98JP+/Y7MsRwgfbIpti2/wg7YJctm1hJ8ykjTbzDvNefVW
+S1LgnKfaoN9/Ww426/lQGiirFxCUkvEGaBiqa8HvUXNxWXei5/Kiz/smZZpF7n3nJYKOW/jryvk
jOAl2z+ObfpMSJ9m9CpOefZ95452THswxGBuq7RFGUgomyJcZ2OAUqKQLU6E/PxM2J1d/++Xbf3v
W5hjLjywwMJx6bnmNxM/1OuBPWSdHmc3pEmYp3coUwPQUF3DODy5Lxu5sUuaE51kw8MX80S0k9XE
CHcYuJIHn/4bhuJb4WEHDocB88yklAFaZH87JDuhS6kZOBzjMOBaNedb7Jn2vi3KY0ma9THu/OwQ
odMUge9sOvysiQdvVRXWvx3JcuP5Rwn0dSSOJTgdfI+x/xc57p93U4IojNbgMu1gYzn2p4pJ116S
fhed3rAW3IcyEstOMzjmCBUv7tX60BU10vAhd9ey855zX9C262d35whnW7niX45R/jcqCesS75Yj
2WwgD1zuJsu7+Y9jxPZOcGk1citRDmZkKzi1RgZFt3oxhK8Y+UJtN+k4JE14qOMPT8/1yhmEeeMk
xQ0F5WeWKkAf9WfmBOnjaKGXpwmkU7+4E0YebcKETI8qsMutPxf6nArjGXEEyvtJqCuNTL3xW8jq
dDP/5ZV9w5F8vTKLDT6AP9cTrvn9imTLkiUNYdVH056MVdORO9fo6Zwwsd10Cuen7AgvE9DVO6uh
rMj7lD7lVCxwGfA33nAayoOXpca/XDPOt2pjecvhDvKGA9ShFv8OvtBgRKs59PBHpMHe65hQqhTN
KwFjT45J3BBDFXgy2fxAf8ha3kDkdTzSbt2BWEFZQ1o5sr0SXx19iKMTJBs8Ft7RpqWDRFUxdbXW
rjfkICwKUPCazHHEj9YKedMhIS/qSY4mvnFakO8VKiFHwp2hHf45ZohS7Bk1BJKAy2AzNKkcxvtN
Fe+mCoTv16ymwQe7DqqhvcR+9xkSP33O+v6mFBkIcs3n2GWHxqm7d39Or6M48VaTBRqjhMQ+DAQj
2BvZTBRdRUpLuBjDQg7kXxh73nLafrv0HE7mIPDYIQWm++12TLmKI9MzjINN+XHA4cPqXcTkc/HC
895x72Sh74FLIFILdblryJ7YEbhe71yL2EIrEnsCQCTwAdzJni03Tlykd5OP0l5XNd6D8ncl7WZH
StBrmAfqwPXsr6OgdTaCMnM1BENy9DtQKmEWBoB769uaUfuPOnwiBp0gU3GpUIns2jl4S6PYBZwv
EohGYXic6JaeZmVTdgiU51jKqJ2W+8NIs89EZDb8GZTXbZyBgUJEOccMmW7dgHIY4Vv7jgf2dkb7
vW599gvSAwaoggjBJR3mxAB1G4UtwQqIoxCUzUtLDnEmiYAYycR9WU23HHG3atpqNxtVerLn8eTX
TvAv/Bfr23rJReDDGJPQeBxqVff7B2Ti2asUcs8jepx+3ZXqNgtL84CSg7mNNe1TZkbVABKi8Um3
QCv+5NIgXXl+dU8/Hpa4JyDAw3SkM46UXal/Yx1+43ou9w/fZB2n3hBoD73vm4LEEJxEhoJqvRSw
zaAfizCCOIGecSaCaTVwmZEChBE+rOYdEpZ8FTXVT8bJcuVhfl5VpHLas0cgyswG7F8WXvoF305w
3/TgAbB1cBYi2LcTfPKVo2hzc5a1wt4nhIwAGyVeL/WyXSiAqJBzNp0Nu5vOZZEsVuFDMadi9XfR
i8nx+L8PSP7d0f/3NecjVccN5rCV4tC+1eF5WxtCN7hBR5mLjYP34KEYKbss/1jq0njjR0xOk/LC
cC3eF/XvIBf1u6x+gFSm3Sxl+6uHtGwYcYFv0o/PdvWbcqY/h97AnBK+0i5O5F1YgHUY4sbfEfXN
da25KrDnSGRlL1EPDUDTqtfZGN21XsKWiqv6yEd5TUf1WWEuuLppVR9UN9+FgpQPFUH68Hgnd3EU
+Yh6tNy7bfIBzSW+jPg7UHi2ehug8MZ45IIkA2pBhQEAjePUJAwo2/9lTnhpgKsvSAg5Bgf8cuce
DsiebES1dB3xJ5rRQ+DOsBJjFv8iWlK7QlrWdRoO4JjmcR9r9YePW60b8gB2RB1/yrYmBxqi50kX
RAwswV8lIc0HU5prQSjSuYqQ93ixnT4J/wdvdnyV5fAAmxJYxkDjEH5qtnbZQLPI+RYxqJ2zDfNo
eAmhZ/aKBIGgbDfJnmY4bjm0FCyoP1HazfdyJJzJoyXhMNZGlrE4vpfORTRBlraq/IdnGeMZHXm8
GpA5r9g2ladZ2z8KKODUegm2c29TZ7SAQVSO54LcPyAv8EyD3mXFAg66CgCJ7Ks2dN9mQVKCQA6s
p2NXiD9IiMQDLsp34E8DfaDJQPkEXH50lzXE9ffuIO3NGzfBm8IygitRi0dFy/omX3JLuhI4dToO
fJLMywVdfZJkCnS2IAq2NWq67Yi3bo1APr6rRUFUq10eQmFbe3Y3Yt8Jruq57I3jbKf1BqEysXaV
9xItM4epLm9QbRN+5CIKbEwCKqA7/PC7OV+nUVmdpgQnjTv4v2L0Tju4TdmFHlBB0Zuj2EzH9olt
c7FzEfbwP6dyZRlwe0LNuYwioDu67fDJpK/fR4ZrYeWvWyroifkSmXA0L67oS6NN4qGLGjMki9Pw
bM9E31JURciP+o1uLMTqtF+2mgh5wl7cM+RU2kKoBjctzCbMPVczzWNiejC2A41FwwW00LK6bB05
xBTYNQICN7HvhdTgt8qROrWHjj9XpFGnIyiKPCyi01g0d3O//AnXu3h5Zd6bjXWONdvGTmz/Ft0o
OsnbxqbWWHBHYPx6pKJae7Y44ljldcH009pGBmCfunWoEb1ebFsPmQX0C+wsdv6KfQ3ZqiI9Ei9R
cpfn5ErMiuVL+i+o0pJ7uB04JbLc2oWVqZGYTNaLDLkgY/EsDOwcYokBsBUpT4KCaWPEMZZYHYld
hb0rC6Pw0jOLdWs8uLls2NeOj7qc3Cs1UI294BAYzrx3R/s2MNzoaha/0O65tMNDNFlZQLTGctCJ
CvBzEG2E6C9fKY+hLzMRep1yjtc6jpj9xcQx14QHM9S9ERNMFWszNY11zfRsYHaqinVrM1BB3udc
zBI2bt0jHUIR8WQX4hCT33vRIxHOpsFSHpgxhnasD6VrXrS1kBCHDn1lbN4buPSs5YUT3D3sLe1D
R0z78cWvAc+G6fycWQLkXWkcyDlmQiI4uAyI2GvczS+EsQQkeDGbmP0GrD1OSzJjnX0BFPIFiVIM
/QNzqJbsclkNkxgQG5fVrlZOeXEl+jEvyezXUkTuRsq0PE+CyLYKJewPqCJIb0lbVkTE7dm68z75
9CcsGP5Jhq4NaM8Cm/d/VYPUpBbYBm9GR26a6z20kRU8ugaornZKxdly0p+w2ch44HKllLyZvGRL
ocHWv5nf7JZbT9OTW5gTBdSGvwtN14Bd46eoGrVrmFEfpTL0bTITFk5qwr3OmCH5HroEttnscMro
0AejtQG92HBZMuWPn4phbG/Nquo2Nvnc7MeZ92bD1Qtv+SjzozW0H14wOnR7LfykZKistKERcVnm
m0UhwwRPnYY4ia9FmZ/zROznvLl3MIOtqlYSBxI4I/d6pRGCKnXKB7Llkn4v2+G9rOyXjmTLa5bW
YgMootnVdnNKENHUdMZvvn4r4kG0F4kfbrNxaNF1yXhnWz/tseVeNTgl/mBEu1OrVrjO6uusCISU
hb1Z1AiGIMqnFsGJrFVOcRJ7V74FXaeOz3OatvcNNLaVD/VztkJr3/X6sS3cdJdHkgle0LpYStBF
z5X7UDORu41phwMLBl0r7Pw0zPjUEtmaRyuozEMUkSsABHZrDDnlt0vyb+7m5ynBQOjQdA0rm0TY
spmuQ9U+515NDS31W96/I2smK7mo5ar1s5sxBpUNVRQqV2GuhwLEDj2odsf9YiC8KSVRt0xvq9YB
ceemlyEGUpYkAzETknATQoJZ1VgEm6KSjzEhG7Z1NqCiEQiDGN6otgPOpIvSh9KS3sFulnCzOT/m
sXibsV9dYgCroMJOptc16M0oAWXAGs30tlvkLt0hKLNz7T8FMbuHYOpO8EgQVicst6bpMuVMfeAZ
HZp8jbsFQ3TfQmtZUuBaA86MAMw1YTgiyBkJSOZZZE36z9kYEIUXl9fAjk9zQZOrT+ue8HSib7Nw
Os+DaveGTsGKgIbUqeOyj+mRY0TjbW6XwT4Y1LrQf1RnpnfZbDzkdhsz4WWGMmVxs8lBBtSow0+t
cqChjUC0vXQ+2nlQ7T1mOCumKfHOxySCumOojwFudD8Zfg7G61gsltWEbGHAeo0fOo/ZMvDgPn7k
KvBXSUBl6LThM0YJFGJGiTRISZ4rItu6iGLr+8kjsIh6wyWnWHSxPEyEWDLWwU401Hs3697NBDwh
K/E4FWjb2b6w86Pt1JIJlzNG9jHtYkYAAOO+RMNcbQlRc+iZhfdeE5yygvmr2xkGobmgfaYx2vUo
16TXM6ahdkKpY69T23mkpN6IxB0uPRn2UQIwetJzTxsm/5i2Ydl/1BHGSE0zZlLyR+SRrDzimfPt
7KmlNbIClPyGaitYYb63jgOSu5XuiOxyZInoYXLV2sChtxEZQoA62RSzt88SIHLojhpubyWD2KwP
t0wFnIMUOJg8a2uOxPhqU2/q14EUVNbTjCTvnKU5icTTML+JviuwU/bJxpaVxqNpyzW43W6LtuOz
HuRI+9b9tOz6JR3amIGbIorTSHeGTzkREn4x4S/JffNHEstdk5GrnbeKVDz01nRYka3hRYrFeDGD
0VjPg/FmdyBQ3emdvT1G2sZnmM52Ox+PfilI38sIY+pLgpxCCRqcDRxlhYdbyN9pQOmbKK4/LFfi
yS3wxrDI0YCJrxowPhnF+1TiUFMN0O0W+2oZuGfm1+tkRn+VjsZtVm4D4hDhhwGG83DbZ/CiV8SA
oD8owrsBF3kHsHGddvmwQcESE/SLPZHV61ZG+9FbhRN61pGNUx97l3xpBgW1eMegd20mEhA6guvQ
r/8ShIwG0WVC38fViBPfMksqhT67IZGxY7nGXRGHH5mfP7he8Vi7EIF1/dzRb1gBmIcxHrBJt4m5
yaC4loV5CEiF2Aa0ZVZhzuUyNOmvrBObYoCPNvfPMXJ9eBu2hZk/Y2tiBEeX/IXNT1UV5X3hB4eY
W8HGzcDep0s30NRC79s6RvCItXIKnRYmDm+v04zIUOb2J8URS7Z2so0bB89uYrJ0WuX+C0WjFh6N
XnhBPkHo0DgIufz68usHX0/5+vLvw0KUSTyapyv99c8h1NvOd96/ngcgjnXs64kB48P/ec7X19Pi
0+AudP766u8TgZAHu2A0wQIs/+8ff2r51UO2mCqaOAwPlkG0bDWk+7op+Cj++zeLbiFx/fPXTgqI
fk7cztc3v47z619//+ffP/aP3xIF4pHMYgIUBcrT9ddhEOJB2k8EsPU///3b8f3jV357zrc37vtb
8/f3LC8x6svnAIX5aoqukcN23e5MeEpK6Vumwgedog4YvPE9yPsDtWq/H43IXtd+PJ/AukIeX0IS
SBMkFIw72i5Vdr6OLDRncN33AhbLG9TnXZwl74D5rjmZC0dVO2iqul1rZ3LTdvHL0I0upzpyaXAL
3SrBBbi1Rv0axWVwRdWyacwhPKoOzKdkQkyWGlFpZVYrWAz6zpwRVrehURzbMD4pvy4vFbN316sv
rl8UdzI4jshawR+zBWMDEiOfC/EVCvMPDpjoITU/2oGQMJElMOJaBJgh4redf5xL6nOwp+8Y+O+z
Md5Gg15bJtA/dMjrhm7fRvrcTdN8vBJmOhxzHJCrdjDPaSvv22mZQ4QVDP3x0sXxqk5yEzXRDI9y
ytlK+XDbXa/dx7ZLtF0ur3iJ1p5D6JWyCffyjbte9M2GV70ppc5XIDQYkMNwdgzjIdq27NjWEakp
68bwPKZdvGkqJFdk7Mn6tEkdNh8TWt0bVL6/fN2LdSdxlij8gC7WXU6dlSc+c2o2AbvT7cjqtpy6
wUCeg/8NuyvCCbn2hJHsERW1VxoT1D0aBkZh3BRjE9wa/rEphit9jXfQ7fvK7ElUIFCqUOyD4gEY
oNc9pzL0LxiNcP7y7sGU/VFbwZ3DNAlbrEUnt8BqNHT9hlKx3YZ9mtCjze5rAldXXhR4B6zDd3bO
DdXOo3Msqp1225uhdPJjGQ7MseSr0KRbu5pCBJ1TxdHSTpepurTsqG99eLFRc+OZYXKxJ+msINKW
xKv5zT4s7PEUKezN85Tyf4GRcwPdJfUYruVkPmeEe+GKwmY2F4Rll6RuML/pwYjA26X3ECL83Jct
MlgXfAeI8auMmWQizgJUjSG36FkDcVtqVNNGuvqqF+G0a8JDEQznxE5unDlKDrWVfGZjWe4KU36G
Uxrvx2kgE61z/ZuYVClLc8ToTADweUm4mvr6jpemrgXThJK58o2Rgl1PvN8qR+ACvoNzOelxkDhO
f+jjdEuYaElWyiY0SJWUTXO0kpE0W04sv4nSR5zktqlMIhBooXRjkRHuXm2nyv2pyYI+t2Qxzo/k
qOWHhtRBnUh1nVDN6qTdzsQTInud30FCOgsm5DYvwydYCp9MkezWw3HpYXdyEIfFHQdZ5DgbPJjx
JOLkqzrC/RiEgCPKhU7GYvc29iWnvkx8amY3pGvU3CIt75fOEdb+LLuEVrWNWyYCkNZZiJEIoq5v
z8KuiIWcP3yT1llpbWWBiKElgXZn5t6rUIqoNJLkWTftJ4X9dhkPQMcYWbXdBI2bespUBOn7w5Rx
SNfUuGtndC1xEeHulDgO8onMddMcu22Cl7MlqXedw2vlo62tQ9M4P8seIZ5vI1sE81WsvATNiBjI
ZMSV8GZlSHg9slh6OX/C/CFODfxoTYbOn56YnzUh7SfdB4hjPesPJ+CwHsZFw5jaL5ZHDBl1Ppme
mN57A8FcILFwdPN0CKXgBESKEi8+T0mDn20yivbJoj0n8mKbf1BjjF0E1zG3T7ObG+ukI5psGT5H
on0IyrRCdzu95I4sdlnyEkDRrkVZn3BrQz9JrWvljXs9i5OwA7qotj46U/IEQq1dM1MEyd5A//QN
Gwf9p5MMW6IqKEIdGi0lCO+1UUhv2xf6KaVtIRtwVoZ/73cmJ1poj+t5xqTwoIqm2eUN/vlqyu9B
5F0nR5hbhgXSsz47KcVWdd0Fu8VrMJFqnmI02/ZD8VTPeMrTIgXVvLhqgrBzt+MMEsIzclwoM/UM
tLTWpplgdVsXpz2SL1XdoViLroYJmjh9qWvFdEIO7yGyiZXI8axN/cToeo5eiDH6LVAk79TSeppn
l7g6SgqVC+9BdthX5docyRd20CRfUKOv4tb4UCn3h8F7MzCIHu1WVFcN1h3J7otn9Sez+TmZZoMQ
NdTc/IDBKePObJJmT1zACdg5rbkZBEzoMTuLkeTvMSK8xNGYnBuz+OFS6DWdCSevRz6pyGiHM+M+
zfNwsELoAYorFEYbqhcDoXpS2es4QKjfF8xJq3Q8mKneuDmS56QP32M7NleZ7PShzysocs7Pngbu
LugyRh/enqbom7a65JwF4rc78txeQlOp2CRiZYZoSfzVPNAX9hPOzDhwpq0vymaFIK8+FGLnluw3
/GQygTmpcqe9Uxc2JGiSrrihzG98dK1Zkk2XIZwHrDVVtMUq/wAuHA+HnT+pfme4BmFK3D3ZqiY9
Lfb2CPXIOrfxssVTSoDG7p5guM5EPGTjuq8xO0hXQ8+yqfhZqk6mgt2N4Jn9YJuQEF56G8PU+cHp
oj8hyZ4IVbw9pQi35YHJ9qxaNhEgg9Ym3cTV0qEa8OXsAjxnKzOezmNaHCryMupSr2zceNw4XXJ3
N2WGEM/JkmdyK7M1vnGChZPxTtjTU1lqmsIIaXeVSTeP2/eAw9doNObaSJJ3iCtIj9WhdYNu6xRk
V2ZET+rlIjUxQEC0O5DNW+yZtyb02zBj+9EhS2NMyFCy1r1F/Ks/kS9rWuitC4cOCM2KljEMJtJ+
uDTRb4ITiMJpPfB4oiaI1s8e0r70971VTxtvfJwrWX7SF8+bGJ+2BTtiZkD7GmXRa29DOSJ1kuLI
as6Ea0Trsj6GUNTWDbGlDrG8t+RBr5pFU89F9OlUBLcPcSZPU0lMQSPFjTEU8TbE0QE/RrxFVrLz
T9Fc2Ad2OzTqVP2zUOO4FVV9kwT4wxvPhQ0c6RVV+bBTnlke3Ubu/PTQwcw5bdi4uRu/ML1zINLr
FBfBYTKnh3EBgWfGVkFJctNWs52JWSR+igRKSLFFp87bY/XALgxGQnDHN63s6zXeypcmGB4m5O2Y
tp1NE7uvfT2KnTHf9nYo0S91VzOmJLGL7mrbwdmEGEPsM+/A4K2GLr5d3P9rBu43qaOhzTgwlf2l
36nUa9iDS64A69ijTdL3yNLYsB/jHCG/tQOr76jFF2WV+mRFl2rsnpgTpGvfCIoNff+H2brr2mKR
bKJ4aroA/zIoPrLqq1UPu2w22gv6QHurR03JFcxLKd7chGYdXx0IJb2l6X0SQdAwebeM27ELHgvl
djAZ0v5E63bheCZutE1ruil/v9lrfMst4iDMwwyWFpsLWLGaJbbGDyCYUfVo6ldKpYKJzGLwm3Hw
9djT2MCymT+4sbet5sA8fT14EYFEdkzplHbD3wc3hA0SexJze2/2J295INoXz7UpD9imSfLr+zeU
fuEK8JM4DblBsdjVFvkOKjkP7nOXxMwJjHz+gTp3m8neO1hZMJ7qsUWBJqsLiN524fS2J8MM/udf
LFckDNIQAivH9zLkcWMDIEukLfQXj1bm8i9SfxmiWkPU7SvLOdpqak4RbanT8PUK//M10AFvM0U+
E9fCk/3Z6dNwpWtM/l+QX3dhgmNGotaRQ5ci8PCjV5HlIfiY7ZTWhLwuf7OUMTlm//nzCd03VYRk
MRbucKJlnS4O97nd9bPxaPckFKsfDJrJFF1+/vWkcUTxNgoDZQEgNWp9Zfhr5BvFyi1x9dXsPyLP
rLc5eH022ZCxWptuRKuxiRngWfFdleuySe1NuZj0ShOMM04NhBLCIyrVXB4yVZB3f+MvLwpcOy9n
Dui81GFyDEI8qLSDDn9/uOzf+SAZFI4fsy9rZmALAbbpJPDKruCVMOy+/0LDfj2kLBWbkbbVSrRG
w+Cqb04FVnfUvjepW6BBrbt0QxVnATmHlT8uD8SuI5lhXN4d2nTeFN0k8MBTbQ+GL35kztwd/SQ7
oOV2Tl4WvTcuqF5Zcv52HRiRKYNBvzzQz8ZbDi2mH+BbTXno09Ho/ueHX//Cd4vbxq+ZpHQBTO+e
oWdsTCziS2/N0+OLymtGOc0KqzgXgIhrisvnyoVfZs7dD9a4H9wBf5VEW7k+IhqdQ0b34C8t/lxD
m3+iim/PerjP/XMWmi92jleLvgZdXvNlZl+LKVDciVG+WsJ6cTQAzi7UQJHdhzCBOjOPULhEf6Qm
/l1F1M0/I6d/awrGoTLnV0PwvfWM4R4F5ovSA/4K43l0qUA8/W7qgL9tQUQzmg/Ptt8RX96PLSyt
oDbHNZqlY+GXZ4MmP2B4WuZC4PySHQJ2SrOZgRajvoKSkbtSBSJkumTxzKZu+dZ/HhT9KIYOfXzE
47P6+n7uNc0eHv7p62ffnprky8n39Su/fmz2nbdtR/v12/N0oNHXf33z63mzcvyd2djXKiuYCpVF
eYgmiV+vNP+QZny1QaLsmiB5CxniQR+dFsK38exRAay8IuhOujU3vnEu0tA/t72B7DQ3r4TDw813
Srhk/m0I9ACRBSiwRuKFj/hAChyXsF4ebLlMwhxjF2UBe1iTu5vkR8pntKGThrExjpdHLjnL/NMT
sH5bj+ukHIetU7VXi5vHxfVO9pDkG4A+2Hx0+iBx01LRU9yUVQZ5ZUzPoyrGGyfmsmqX3l2Ul8wx
6u4DoGu7r5B8Ekt9oJEgSKRuntj2Q6Htmr3j2NzuOnMn0ChDLijnrdtbj1bajAe7jyi6Q9ZiHMeo
rIt4L90bSebXGDfqbpzzfaPM7hSH4tg6wHodP2j3qY+/my0LpSKK69j25J5OJHt9kDPAGblG7Wmj
MiZJqUzf6rGiRUOWk8eaPw2vpuXrE9yGdyvJu51w3V8q96+eq+6Jab5zu+jTdkrI8TFJjRGG2Fg/
D5nYE6+D8cuHKWpS/E4KLyEBbmxnn4vWx89aMaiziumzUv5LI2S0a5ZBgKo8mK36mZAq9AZW1EGM
8Xd+F3+kanjjbs9LrI62FOwl4vjJDsY7Dy4MoFqmYyNoiozrDOvgTlfNwMxl7mHfBb+NT/ZZwyX1
3SfLjYYtIlRvg3fiCccJjAJ7mtcGuRVrN/L+1EDB9mrGA6+QrbXyxByzCAhoUG24c7L5cUE7F2Cy
91bxKl37l1cCkHHoC66Zq03bRQvdMY0dPY5HhsmipaqTdc8QqddhvU/a4o5WL1Uum3MZbwdDHHpF
sNIIbNnBvwaqGZO5mdwZ0vrpyfhuiPRdihjAydlQDjYpGWEYkaATNLSuSeUzzK0BxGfmb2fueard
2xlCEzoUsCNOzz5ZwIy3GAITiPRpyFnQXTDOZaMQJvXXsRh/2BnlagxqJau8+9alV9E5D+agX+Ew
v5VxfPWc8ZDSs3dSfPLpVPz0PfRnsya7z+CysIfqUpXlO58+DHQ7uneXEBDlzks611FM2YUbvclc
6dNV1aV3h9+jZf/uGclzg34fcwRtyhmYnfR3c1m0pMfjMccecPGK6aNQ/p8aoXmNkCBoW5Or07qT
6hMNzIe23J/iqevJ7UBRTKRiU/2aTJd3P/49+hnNswUSEo3pTVzIH9m8tAIEMwulX6ZAjOyJMCwq
YjvanNjURnorBO4/OC+TbQpvgNNU3oBDeul8N96k6ITpw5u7Zvk96EWIVQABwGQoO0u/fbR8XA+K
aSKtk4IsKAU5MBwWGSApZa65DkxIEgzZUdaL+QI7iiE9B54ps96Y9vCUNh2O4Llk1N+c47770eVm
yej/NfGzbNuzrBZWQbNPh8G5hQyUtcC2DOc2HmUDIFvQBoUdPqIht8oh2AzWeCO1Sxcs5yODz6jb
5uKODDbYXN/GkYD6fothcRXbzXNLk9eNnEs30buC6LFuhaNWwEKOuLJXLjMpWmv2r8FEhiPSZjP5
VgxzoKf2NYEkq/RhUMOqofM61oxP+ooJiEHrFycPdytOwNSigOWFHYzWP3CVLjrhYzqo+14a71i7
H3iHSeMYWdv13bQYqrFGG5O76ePwZPTdbZ+B1YucQ0U8STGIbVUMLzSYpGf+Qfxc9gETAi97AH30
qLv5tR5qyjErP+mkuLQ5AxCiVvbaQf9o0cCykl8IQzJSleXisfaAmpAFqNaJ7mPMrHKnCESKDEcD
NE3UvpQEq4YKKck7MGLaYTr8OYOw3FocR85VGRt3TkiWGXBI3TCv7OUHrYnz7GBRssP6V9eNrzZ9
nbRWLruM3zX4+HULZ2afes7e6NRLnADpanCZuT0d5CQffncVjlUNVNMEYNo3PxaY+5pd1o1ZGNfU
mn9hy30ZI0ahTAoRxG3DzpkpGsoXo2W1rYL6VxSntAJrYGcYgnbaD62dorG/ngK2p7Z6Y5hkr4fU
Jw5YCGxeWqNrEybVwzgdhdCfYcf+Jevnu9YFNxHGhblBNkOzvPxj0hZlcdX3URtyUaImmFKANgrK
vfplJNiO+ozkXtF1Z0uDPmByT/+oeCxaC+NYg6itivMeKwMlcKHfp8hLrknQvoKQUCtXmcFtRDd1
xSz5w2IocMD9lGyTAns/bJA15Ep/izCh2Bg43TazwfuZhgvH1KIFOgt5qWb6rCbQt42OTYDjyOjN
OjxFvnPjj6792EyPUmco9SrkFRZqPCfsUuYURFIVJrqfpb3Ue+6vkKLm3MxEEhGCYIB5G/ZzHzUH
yUZs62UkqOYyslZhjXy9ctlfAuuwGD+rP5k1HBZK311CngT6IlFvPLSMq7lFWoX/rDuBYQIH5ddE
x1nBU+jn9WOXZrRQbKX3lJvJNujhADpERJ5LZ7pvmOddArvzLm7SiB3ekhihmFNBfApqss3FNRD5
R6S9+RLioziOzMQGchMv/fLgVwQ0jBYfL9499yQW38k05udqpEVu1nN5TiQbRCIV6Cyhljy1eR/s
FhvmlBfWgf7ZLWTrAEUkD34PxghwYtE4wf5v7JSSaIJo60fu4FBas4hadr9kdiv6YywlN18P1oRy
zwhQmtvznc/g3sVWv7gSEX0uMWOXkJC5Xe6OOAvTIj5oVL/kTdiXkcUQDAT4ZmJpp/XY/z/2zmM5
ciTLov/Se7RBOuCL2YQW1CJSbGBkJgktHBr4+jkeWTNTnV3W9QOzKFplJsmIAODqvXvPbc1n9qrD
s3+sY3N5DjyiaHLTI5G5r6C4dXS/Bk3v7qyp2OGKYJeYpvY+gJ+9jjrPeHSq16ivfBBm/EFE1rwD
GYug26hWg+sBUrEZXjDfUHRnbbvcxUvMuirYzdSmo9M+uDzCJmY5HsqP1gXE7Gh8VL7grLKAEQk6
dBBMCZYBl7zPNKNJ+hOyuT40tgJ47F1OJXjtgjTbLqPd7W2b416XLsR6D43L1tKguV50/LaBxvBS
0eWfMW6nnbybgv3o1PMzv2Vjp91hZlG/z1JlgVGxKmR4w7QWI/Bpex8miXUTzSxxrZ0hZrSNmpsM
+Zg+CUeGeDkSv2weQhJ8DYnFKGY7kYPpOPfTwIIlDpAeYGs5wHgTaxdrnyUmOpoYi3ELj7jfQLoA
AAJ6aIs8hnBe8HtMqSEBvunCQ6pmBKPkVrEyJcRErB0z2gku2b4WFOIN8IXUKEgpHgfUF4gHMFG6
QIkRVLYOgL/FP0W5+1CRyWBR+GMHZbS4ly6BydnjaujtazdZm1jdx4WT3+j0+PNYQLdukG4tN5qP
2A9uo0n5t3EKh3npmvt6cW+WtiDp1m++ZYPxU7qji5a0WPWRlrdUOQcCAhz4HIgHyT845wCzaEyH
IHAnZpilf3fn+W4ZyueqHDJ6nlO4qtoo2MTs4ZyKZbPE1JIAKPGaKNkGxRyt8sH9zMIRRDLVPCRO
ZPml4Vn/t3isvqlPZIeS6kuMSIy2ZtyQQxmE9ks9J2QpjganT+Z/pw5W0xx/M/LqqWphBlhRiJAl
Q+EFUorFNabmWQWbJGGqduFcbxBAAaQsF/rGvbsZgug9T1sEtURxrBICVm7T5EdeehJyF+AwU7Qt
k9RcAxJDhpkQ17M2hHeblTpUrcGSHUmKYE12ovAKGdNJO11rtphBTXpk4gsumfShi8avKmT7QUrQ
oYw4sIGpvJEpfEsCQc7z1GvLNEgEyZZJWF11iDInYjfTxQdn4mSdkslJVyKC6jOGJ0fkjEoz754c
yz6k7s8wk/DpCxTXE63Vc5jGD703GMeQnnQXWcCPkhKfUmyd23QKNhVUunWWD8W2oEaon3GoKg6l
4QWi93nuLGLeWTDmKTjGfd0cTcxXqefS7BmWx9zKH2JViEMpWx0EYCU3pVcbq2zy71kPX82p/sYQ
Mo+xgdaTmG959GHUIu4EnGhXF5su1F703XuZpuOp9whHkaN2m0w3c+reij4JOAWzv2jL8dJkzWoR
I6oTeh4TRE/YIzW/qxvWIqVDsizf1dD0lBU98iuwD7g1Jyq7Z3zTRQZGQu2V5yuhllc/eM2ynhT8
s1YjKYiEP/YLUprosawHF/+4dw7IYPEQLdOV8L7kKCIcD54UdVkM3aX7bi2WsSuzgBo6HQk4wPUm
lN371Rp/vWJFCdwoA7CBMSlssYUur7UHsYqqXR3455ZLuymbqt1ULltEgMfRKmNnhcIc9ycKEerA
FCkClzAO6T3CvGLHpC0UV7OfOXbeWfCAQ/ub+pXvecvBQ9F/V7tP1+9qugaFpsTTCqZAQ/nYgwwx
nHeoAJKbHoIc6RAi2MHeH4XcY8NgV5AGd5bTVhup3JVyy/TWN+mbKIFwJAustUQcd1tJsLMes1nc
KeBwTF5mZLxHc/HCWZ+e2RIf6L2cMytjs4mbpsre4zEyD5agGNzCE8285L10EbEiaYl/ee2twQVf
TwMX5PiwDhkBJEhz7lyIwou3zA4xdEVQAhjAMWki0zNcD8/Cd6ceo3WMbHRbzdmKfSB0oRLzXOR/
I8bEWHPCfEldfiUYqmEdqfCYO1xxdFGnAqPVqsUB2wvNgsxfXDXx0hlWY2omB7ceHnqHHVfe8uNx
iFoyhDHXyrBfXb/TzzjQXqfUzFNQwNzwG4hkQshgUZH6WCNf47Tbg1MdpfHpgNNaFwpQ6bDQockw
UDdYQ9BZreELUbuyfzKfagtb9mDV1OLgNgH3DXiNTKWbOEYKMdrVJkmHG8KZ3nyL+UhH/lQxO2ro
b5vIZp6P6R8jZ2QsePfG6HKTbO9J8ZDMvKsAyByB2BLU8fyt6zmLiZquj5Fws13i3OI5ZWNkoDJr
242+MjQj0xX3nZYEmaXrCYUHBc69j7jQKfJg01vx+3U9WZR/zKPyOMO8sr0fcc3RoZb8yLV81zho
gvhWOHZAj4av8cK9syrDwKlZYodGhJJw++7s9N61nHIv6gnMpkytQ4OBoO27aVfEHHIDm+18kI/G
q4i76TRa7kGZ5t3SCnJcVd/dVvTcC3qmRz8rp6PeA4t8BInnMGnCF/3WR6MLwZzm2GQ3GP5yOMT2
8JB1usNDBEyL9gHAfnooe/GtjZr8fP1iDP33mHQZkoZqb5tr6GrUm+GaytywsTiEnMvF/xKPBvJZ
MLm382Qmh3DBCc48+kSzfdgvtvlUe53YMZd4Z6cPz4hR2A9NBGlwxD+oAEZwTuSgaq3HuOcR7WYA
XoJFUj9UpiY6xL371fBpJqadvn6U107ejDPNDU+LSxGUT3kzySPNHknOF6fZqfPhKHKc7IKDr3K5
p8gvVmgRaNwpHZVpNsc5w/F0ld1a/eCsLRs6Qs/dY2MwrCTbhFGf1OzGjrZQdHAu0vpjIEbHyky+
pgNKUEjlxob946OX1Xf+FGEpW2Ck+Q9t4aM2bRKepdEgJ5ynMl3YNBE79ex2XokM5wOHXbCBypay
Gk74vdAO8d5AIBIbtVUjnJ06gGBfsF2KUPeUrbo07IzXamIOuk5ElFcq4AqOXNUty3GYEyWcO+9L
qU+jvc/ZP4GZqhj9pFmv6d2zuVUrNSUcbp3yWPh0/amsDVsytgoTZMkYzlCXoESwU0QvYrsoOgBO
8WrMxn07fLHAS5ch2zIXLgxbfVrGXU0OAPQhq0dtO7CoXq+TEF+NEW2aa+GZt3EMXd9wvUzLKmK3
ZY7R68JGcMPWlbUeBooFPTWhib6LeQQQplgf8xxP5NMzQVREhQ09YolgDNm0ThQycdVRUWCsJqaH
PbFMqRkwYdkWU02G3Kfrhp5dD02HuKZn6h8rnY+R1PGp8eN3bf7v2vy9KHmaENIi9rbgqc7adh4M
z5HVXWYeKzxKkFT+eATNhqZ3iuebwIoXUsIzZixySNmv7JpS3ZEOx/oYHBMr/oqLvt2UI0Y0qBBs
S/imCuDTXHgcfcMGVntmfpgY2KmWBRuzYcoPAWsDSAJBdUvpGgwmOJh1gvLTixCZoA9oV7rsvQ6w
uhDwwDn+zogwCPoWgjk9Xw3tbkAUgWafmbydOfBlfLvbsOXDIEKp0k7fyd29vZbUsZE4q4JTPDKJ
ihJcOm8MV9z4uk7J1L7swlpTLrLigWSk24RJZgU2q7MgdMUhn6Y24SqXLr3+5VCEbbzxKJ+vDH0f
f82J/XgCeTfu5Ji+kyUYrxWhBAQbENQ9OOc8RUDhjXKdT4x2ANWcSeI7RRdqVVC3/TIMscItUkW7
3I/mLwWeQ3MMdDmj/0go6BzU5JkPQWV+TNNzJCv7O4UKFM/lstwkrkgPnrM06wiz+sagQFWZZn6q
VHVMPLu/dabhWAwc/qTl2rcDexxIleiswWPvpZCMkxBCSol8E20/j3MN8mCl/JxfOOabpGkBvhrl
u1daADxyxqN+Qhqr/9HJ+dW2y1uYAndjBQ4kbAZCkVh3zcY9UvvmkNNbtPWoM4/66fFMxSTFLhFc
KE00mbHMMqk4YLMZUow4Nwq+Lz2xzTk+Z+FmX/R8yDhBdeBv6zh5j/3wpcrUY7m4X8lF+Znn4hCP
JbNa6vUrqhprRDMDt9R/VmyvnZEKIeGrVPZztruuHkRq4oXaisLe4mkrZFHfR3W8xurL412z7cB3
CzVupvhmMiPLvAGz5h+uC3bI2da0z5jmUkj+HhEHNDyg1Q5nuwneazM4Zq7EHWgfYwtkft3VP8I2
4Jnl4TJ772UK6JO7xRo/cymLeUUc5ErMiHmXksU3GHi0XRopLH7pu8BMTSy8POixa6cEkhS8HeJN
XqaO6a4xUyLKDSIYTfaKvd5OTA5ZEAq3clDdhzWDwSxxS7eUur3IvavQ4a2u77wZcGmnYr5XgfHc
D65BOx77G7uIepF3tvYGzwsLgeNj3+wkk1yM12qCbk+6zOEKoroOlyiVJB6XtwbaaWqL3N8IE0Lf
p+naq5mWQsTxGDYuQv8144EE6sbZYCxhdsBfuykAf1SWXM+ze2eonKvg+g0TmBl+Ju5S7vXfmzNS
K7auwYbEW8hGOoUPyD0bymMw37pj2G+ur6W/t2WCA4+0qqIaZo4+7tS+aa9th5HUJ7c4onSVnkUn
LttsFTggnm3KIYRB7jrBZFv3PBQBnqZcwN5nt6QPXvm7XTinJguwj2lOVpqUh5zo500YaYEdrGLO
TulMjsTZC+BTxfpsXxjLLfC/H17NSSUsWJ9jStAw4eU+N0yxZedzGWS4NRoOdzz9qxz+NDBlnseg
C2mg27pSOJXbEGqjajmKFzlbBD+QGx/4Ec0dDBnG6Dwr24MbzSPLKk5YQ0rhhPzPndLLJg9HhSd9
2WPRIPhV4T7LcG2U6nvFndummXxtMdZYifGYtEuElF3SNXV7jow6srAhb89SCR+0bZ/dsb90+pSV
N/65G5wZBwXLdGDSLo/HhxRvN0DP5H20GfSNK/a9JK9UZGxryeXA91U0hwiJPxpLkMZqkZSM9fM4
XvlIBNDxbj+vczdeOgoNFgr2qToMnc4uqrhlk+M8B6pO7/zZ/ciLdzBm01faoObs3+CiQ4ifo+nF
yXx0smQ+Kashv5tArg1ZQPUaWUN2n1J7WOdpTREGwC/GI/IOrSp4pp2zLsfY3vArdhiFkQfhvrMY
QUc3JfdQTq9ZP8cb2WSIcOaWFr/ZJWuKh+MGSc/WHC3yABdmLBuOauCgiWLw49YYaK0ouRCo3j5Y
vMdz6iNkm73m6CYj2aTzfUvFa0G3FKThRZYWuXzYctDhiP0Q4RpcangaMCOshKRweDLNrnN61tiI
DRDmBnJuYsj5k+oewB5hapmz/MlyUN5UTN8YaQZEfXYPeJIT/NqhiFcaZvkwcVp8WhBw9uhJfiF9
/p9O+Dd0Qttkwf+T+f/f6IS3b2379iPu24+ua/9MKPzjJ/8gFAr5T2mLwAKHdOUTgu0aP9ruv/4B
6+ifnimEA8LKsdkNamJXWWE5+K9/uPY/A7BWfoBX0wMf6PBPfwAKXeufTG9Smn7gCNZ3U/zjfwCK
D78wBO1vf/4z8u13/kQQWJAKYNZanovE83fuDYUyYWS1UWNjHe8qly5IQ2kwrh0MUVj9koB8jj9d
pD/ewd+9om2aLogEAfXN+Y20k5duCUzDqg8jhgGH1mZQv9oCmSPCkDGM+78hRPzGCHP1B+SFwNq5
vg2B6DeUW9QBx23IZzxY+c7Nq3KNhPlSL9kb8Vx/g437i5cKHKycaL8Fn87+jbg0EJhDY32pD3Ob
fWZ59hkayWfibIMsev/P1/A31Jv+ULySB+mNEx8eod+uYSdigHneVB9CY5RbGSjFfkoAsp6Qqf7n
l7J45v+FsKFfS1ggMX3p+YH1O70pYp/sVjGfioaiTeKReQlUs8Elfp44idJXpvFaBUerAUxezZqz
4985kdqSMvs3xKDfgUHXdwKV0+ZuWsINfru+/oA/s0NPfJCSfKkspLw4P80YvC1jvkz19NS6/gfC
hL+7An91X4UDnAWYh5CoKP+VDWVYXkVlFFgG9uVjanZHRGmItMYn1VEe0Kb5MrpJy+WSBuxjKiN5
a2AU1TOqz8Sl4Dchz0hF9vI3N+Yv35brYFYBAgd27LeHQDRVb+dxWR86t0X7lXsH/DzOqnNGKmkg
iXrztm/Y3nQpFHNIZKg38sc5w3NX01sKMMjMC5miIgK/+r+M1r8Y4H95mzxoMY6gusj08q+Xa+nT
HvhLUR+MXjUkf1H14nS4meeRAe4yIkg49O3uW40JffWfX9r6Ddx4HRjiT6+t//1PGC8SaN3B6EnV
mzznnnhjtvIU3zmuQ7JqpstkSi4FQvRRiPckeS2bsPubp+Uv78qf3sFvd2XMCKsbSt7BEkPrtP3p
gmbqbcGYu06ZEv7z57VN69+vtgz42DyXvnRt+3cYYBUWHj7kGlW4We98RQhDlX2OuNKIMh0sDg/F
nvoccUqvfRfSvYwN6NjB+OQ1zgEJMqZDcz4H/Mycz+BKeHYcQ56mUe7q1rzU2OtkNtxFZo+6rH+q
0t3kVV8mJjiZpG/CoozTokBc8p0sq5uafr4oKIkSLrHS398LyrrUpeyRVOfZeZ7nkOwy0lLbgNzf
5Ywq0iEJk2/yut5cOfCzlkZRDsebRYpRFSL40wNqGsYnMKrHwRYk/cWH3IIkEnOy446Wt36cFGvD
taqNmt/GdnqgIrqmtHAiw+F4LdqUplgvWflA+2BER08uUgFBkSip7FioCH07woh0uZC+c3DbnwC0
33LfPNO2Aacjd4mLL7CGTQhC5ZNM3c+KZHT9PNmSR9gC7rdKykfHa38EeirWV4YuAZI0EmHRa6z8
yf5hIG/Bphp/ijjZ275/2wLzoBs6PlmTOIzT8JJ3/dbz2k3D9bxOHp2YznGDecNoaGXg9X5DPntx
Gy6QzYxHzC+/YJ6frCTgZvdvo8GHC0Cf0DZd9QOieBwGGfpw2a0ri7ZzAYRlVXEGwcZyot//dL38
IfHQI0IcuzJesCVwJavisynanWziz86Pbm0H4QZ5hag8YpPYoPqHxI3gTnxUY2TqQQJ1GZKBsHO0
SRRlvGC8xCPrhE0DtJPMi7U8qdi6rys8ARhvwM8Hy+OEAs5nEYYE/yTZUyMXPZPQxM9LQnseSYBj
damjN7zDSLxChTb4pxqms2vmb/olyoX8y1E/aAkWT14vmdX3lsxIaeRvzmKeibFSK13JmGpx52fm
BdICNSLjM9Oqv7R4G3yMl850UWqG1cc5q4qoLgL/BN7wlAa4JE02/SoiCSuM+sesoHEhHcxcs+T5
dNsQi1N1g7azotQKp0nkaoMU+bLwjtZljMmkTiAqqvQtzWJCWWd1L6Lhg3Iksi+Hm9UIOe9Vdld9
kFtiPXj0lrXz7MS4urm+ez/j803W8KTX3VS1dDXfbLqkkG7eRkI+SCa7kR1enMnKy7Vrc5qLzYt+
lEe9ODsmkrfeou0WFofU4t7Avwv2UP3XGIAuTpPWu5YW1jFL51cLJsONi/lv1edQE7Bj6D2MoGsC
uC3U9ghkpJGT3l8fR+VFn6keuODicOsb+VfHjh51qBDmIV76OpXA4v8cxXSROWOlwt4aQmEbL45u
g1kGc7EKFYrHZd5FVQhQV8ZvGNa5oxnnUqg81Aue24U94XXaGvRSH2MlHSceoRoj8ITEbpV288XS
N2pdReaPcEHq6j+ay0TTzO+fQPbHn35VKxQUTH1dA1y6zlDcZm+GogGRdN+95DTMjAF0ZCsryt4C
1KwrzHY0Nlmy5MgWeAooeo3KcPbXb5BQidSow7aGC6U2SEsGb2sSvHVSzvgtvAp2x3zTGM5dGxBT
E2DdmTsSDcmTIDwFofNuaaaz2ZDrnMnw1uy5NnIx+j2pwJ4ctlPj2zhvk2kHHsQjDT5Kdl4z3QZe
X9HMtS8CNcaqE1XNL1Ir0aEyJfmzW08NOaONRc2h7iy5TcinrlSYb0KSQWnFE6+K9TEIMK3jDK3c
Ed4JpGkzHk+Oo45+xyza1nqZrOj7GyYvK0zjhbFFyqAwdrOBtN/uWk0IoLRCxjBMPvc5HmDqGlMt
t3mdvpI4jQulxJdFU6SgN2puUwrKPJxcKyLSLtdq4fWBvG5eKLl86uXALPJPLxIHw+TSMMV1HYau
uTN/qtB8JhdhPZjWI1iD89yjpBmHijwTwlR/3aK5+9LLYj+BZLo+/D3V101wcnodnaNpdGVavllW
Nm8tAtdWLQllsxqBbPNYx9NQ0YLsP3oq1MihxbMq5XwcQ6QZ0il3SbEAIUSCil0xbHckub+qnisS
tXiJVHHTScPfNMp6F31LbtqSmcSNZmR6dmRriVTZG3PkmXciUn9EhS9XiwQ80iACv9Ck7cUGiSRw
RDjRyR8ZPp7BOHTDbjNEVPaIIqg2dVXr8v4hXayJx5P4YYUykzqjPCYlVRnaudOm8OM1A5m8G1Hd
krUSrwMyMnj8PlTQ3dk98xbtLUkh/kOYRbktFBeJltqqzhEh9cFU7xyPFxuYzFWKtjZIhq1HU/XX
vatyxtCwdJ+le4FlcD9NPC5d0fhge+y3LKZLCY/ZWA2L2lA/zbGGctt933rjB8mlacn18kf0ARGS
D70ncu3ph0w9DkkyldiV0UxlTreu84UelhcjQMZTip0bfG7RGWs06jnt5Thd9x+TWRBOCBC45EOl
bvVUduJSTgwBclafl3J8hGuH5FzcLcAM1l7LEI1G56tPnsPqOgV5fYElz8I9iJKw9zEWsrZBcLpM
fvBxTZdyAvPVH30kHmWKmWGpEfsm5KHkI//HXck3Hf569LXstMALc9DsgKhFaFijcdf1PcgzG7hu
VL50AuObH2I1FymWEpd1cbPMoiKv+ab1wdwYko1Bz1imoTp5MFcQ1JXPdkcvh5oyF6pqySoMfszF
+AhLfXxP6RXHmThF0Sy+R9ve9HdtZyC3RVI2DJggOXxranryNWhp+VAKHG8MWHlZkod7QrrOthr2
KqyT20hNdLAE5KEOCs3GzVGsOnH1I5GzYqlJs31pbM3EukhUwQKw29qeSL1jKd2YyQ49uDrigmYR
NOmKqUVhdVsSvNwlwIsCYhL5oeYGYd9MIsy8rTJxbGKAAy3UiVGYKx/SHmdyl8d+LME99z6QOxSd
5Lc19AJvsIcxZXr2gzc1JTk41X0mkKR5RgCKF67/PJC0Awl8m8zBxUL2c0SZvlFZt6yjon8wrYFv
hjxY2G10dtEgK7dXwN7QD4tuploscYoiUv6JxuUOoQUId7vbJU4i91NNDVhCOHW87EmSEeMVl2DE
YF3rLUMzsaJmJvFndQgEIK7ElsIwfUC2eZ7/o5tYPkwgiRR3tfaxum8c6yYkfW+NgbmiwbExA/Zb
w+R+dQ0DiWfETG5EpIamEQcT/B0MfcH4n6V7GApCDKcq3vsgu8i98+RqqT3YWBlLwGDjrR+ToFyn
Ps/lvPUkuo5llqhDIEqtsK9u0DWZOF8hEozCK0DCm94hnhrsyrO6iS3y5+aoZ0WacCfR8sZhcZ+N
mES9CpNm2bkbwHj+Fva4xz52+NYmjDScvwPiL9oaTpBvShxPe2mDCw5wGfr+FTmLEJ3wHdXiA5YR
+aBjj9bZCMN1wwoDXyKcN6I2XRofYERhtG5BtbwPbcbjxEVF5sWri67DZ6GSrSfiT6fxT4zBfH9d
6VAwc8hEJteJliajjhVdUHIBga8PTGdyH5blk62QZi5FfEqCyIFoRuwNq8IemMiGTmx8S27Pygkj
WPeEY8xD+54rI9yBXYo3yEy+Vzkpak7+VcEHxIw57DKrZVPUIV92wVIFnXgJEMzuOL2JHY6oW5SU
rzTfITAVA+3GBMuxH06IOdgbLH1wCKaIDWLJNt3qwQ9YPATUz9m8W2BscOKfPY4PK5JxLuCEw1WA
gh+Z9/DkJQ7zd52/6QXzV3UJ77HWf+nqdErTnWbHACkAo5Jnn+bKJt9Jbwoyf4GFtJAWDi5q09rs
s4TJyYw2ijnSYibiT+6v29YsJieuxiRltV9y4nMBL7N9Hbp6B0XvYUJGuTZ92MXWxDuFub9GvJex
x1tfr8niBC9VWT0wJ31BmHZ33ep2KcfMwEZA2ybpxQ7YvGVR92Stmsr+6GY+d2MqiPp7vVOuQvtS
knHh2tBgBE7AfWI2Jcjebx5zB5NgiBI8KreL4x30f9LmQyN1/1waLCFDnJbbKA/vjTwOaLrwV/VI
+7hQ/c5ma9eUbDQKKECWCpIDsLmg0fzmLYpH2H0JUgV3Av5DMvnisLsIes53BZpWBOIMXKTShqXo
7nAbU33Y6nWtBaE/65xuFPWJ/xq26ftSmRcvRb4UOdkb5IIO/Sa8sYJzmiEksA/uGH5MqOycSPZ2
ycWt8gd/mO4W33suAnGH9uazdlGUpagGAnVXhXqIecvFY51GW6U2FYp7UAHq2dPHkHHKXmqzxIWg
MJhZQbtscKScnaG8MXy3gEESTNswKb/RU/Nszpc+HY0s5KzHzBsFHE2RVbHdy/jya0vVlY8+xs+6
5PCFzmtGnhGu5cKCqo+lOBG/293BcBGTJqQtX5/QqKcH18jlnALNCeqQbIWCe63fdh8IbM+o3QYo
CFrteLAdk5a5U21EwPFF4NNf2bR4k1wespqV2ioGzGcS529sHSJnfHJGoOUNm+MeWaXe2XNA2xVJ
8mlIOW3TfnjKFPseuPKnqKhuRUWj32uH82Lbl+s96JMixIG5HOJevwc9r5aVPlvo8zHe+i8uFK8e
+AgMTvxOgRZ++s7cYC1n+Dn5ciDL8c702GoJk2L1wji0BmRU1zdha9WdPtqWorjVmymuExtxfVit
0+Xce69+KpuVUc0nHC03Avv9qtXKd6O88f35nGfdvU0ZApn/iazrYp0hviWfJvnU9Q8vGt7H6tUV
jTaF0aTmGcG3+yAp6Tm2OFR98L0eaBzW1nRj4e6BoJC8OfqIPkZsyYif1uW365u39JpTuzyvOPHe
zJS/txL7sxOIp669u6ygziv7I5Vnfd6tVkvLA58l4i4sqPdY0zkorEesJqQvO9Otk7JiYtcxhmLD
lX/VEwaxpV/J885MZht/soAmOYSR6WMbUexMaHl7w0aDTTBnvT5gZ6Wer9VkFXGpG++7EQiKZxis
Vnj4znpdtrsIK1j50QyMaX2oJzSn2vYW3Qq/kjeu67ECdDHGVChIZJts2WLILZLzC08wPxE5ybaI
9hae0uuoXXR1TJn5z7ojePT6zAeOOte/BtoumE5l334HjAOiTA/GL2Uy/GzU8KSnEn1X44V4IyKk
pzx+S60faYn8vRXZOs9LphnjfnZsZBQVFo6Ej61LEEPL6Imm6cnzX7I+/qEs6LpUVRphR6zqRxwA
IOX0NRnCx2mZvuqPKQxdU2ZS1MGTXkAx0ze497pw2aMhr9i1spC82owOJShUjK4LhKlg5br2BpwO
fUbYIUgMQyCVhrVclNF+TnX+RITSbhmRKccM/4mN+gri1XFSFSl51PdSC113A+MiNSl6DeXXWRCI
5oKegRvE/BbFn7NLVUOMvOu4NY60evYWm0RfP9rXL0mji1MAs3ApKTNpV+YcH0Qu7ibsB9RFaDDR
sNiKEbejyGd659S54pfcIx42tAMA0CMPXpRwAO+kDvTjAcfLUNno4/VOoO8ti50ZdfaMqkeRA7PT
FQ/6wG9l098Nub0bqJ0IcIvXopw9FfvWEPukpTg3XctnUGYkjoc4CG9HVGBzy6wuuTipzcfkI07N
+E7xcKsaQIA9GvneYuOHX+1rN1i31/EASoZb2HCyhxy3nQ0EcYX4iQGcsxD0Fg403S6aNpEXfMH6
d4CQzCN+HX6t/6Lt8pvrUTtMSP908pNFjXGoOLPhYMnXeOlDfbxnvR9U9InuxsMvucCf4VgEV+xI
vNhTPk77ubYdslP0/gBnwDoeptV1Rw3j9el60op0qSxHpDeXQPgwoWvVNGOJhssvJZ6O/HOJr17B
3b0GQKWxrsJE7N5K6a6HGjF+F3NDvJxHUi2weJl0ZRGDGE7qA8dTiJJwVKgMxuSNgQFoJFITNSfP
rVBynx5HB4YaFi4gyxyQTQeGvWA3ic7aWIUt+lF+t2J6HdLXLqoAtLZMMcgofpbNYN1dz54lNqYk
DeINjH+ujV+8Nh0Il3RklQp7Y513hQXGzEdgW7BjuIsc9w5Oyue1SmMYfOgmTzaqhp8tzADjJ5Q7
L2ZpI7/z12LHVjHbKsVj63E0lp6NriJlezr7P/1YixJ1Sa4IMWzHafARoJ3ZNIXBShmTpK0LYnVN
NbpxuHaZzCk7sUdelfKhSgt/p6eSWZ97a0kPKbbKL+4kPvvJpYAIzaCiipA48WdaPxQzS0i6UFFa
qq/t0t3XiD/WIRJAgBgeEyrLmxPB4OKQd76emckVpuSs1zYgwkx9vvhQLdgKXaxedGnK9hiYpZP5
7BjvqTKshM05QGCgbyKJwY0Nie2lrFl98dYM6FbmXWzgpL2O5dawOaPWy/11N3f9oGy95k1NhhCH
VCwMsM2lvulOxy8lvh20dPIYWeoJKN478RTBPle31mx+Cz222yALKarm3/0E+b4TOxopQriivjbC
ZXc9qmNFEPJaP/VT9qQyPFBGkDMqVblvS5AGIXuV2k/uFvlIlpPFDQi7swMknpXXLk/9bctaylTa
2AeM+KeUj3ZykRUHSHbCZv4ZOv4Xwy3rHcfzvRf1TG5y7tdKFl9r1Z2iuiDNgI+FTGj2kF0VJVoX
9aPOCV6OvftwqI6GWX9b0OitZ5+zbti1Ny2R10e4CsaK6XLYeHN+Hu3Evp3MoX+ezeK10KgfRJQH
gNE4LeRu8aanWsZIgSjfrRPTqBGdY2XsK6O5IBFbJu9UITnbVIujbiwnT3FmuOeC2kM/2f3OHNQd
EIJxZeRDvcvsIdiJPnC2ddR7a6XIQckttg1pP923iWPe2GUJAiJedmZAZ64Ow+FAetFL0zviWEB2
QFVccjyCuwhZPgxePTfbeQUqzbY2vneV1DXSKD0sdSC3tZl9KZCQ7cfey26scLT3mOYfkI0i+Aw8
80kg695BI+pORSs6GB588RZPHVMkcZE94YDSX0KLL/03/EbWiWeBdIHrF68C2pTObP9NmOOnqHT8
3TDXj7nKxen6RbOPTh4jZ4yi6thGNb8+L+9zDZSZB2ObBQ4fxhqpH8TUizFnMWAAPFIhZLbDaUMA
aWW2uzbPf7SmYZ/6wvxW1jQUACcTJa4tT7gji9P1S5KF32Qzy63tKO80kYj9py/Xv0OKFGxJUnxP
MArPeTWjmyzdU1eM7un6f7/9EaWps4+85pRUqjy70FW2QtZUUsvUPP3fF1wSAGFknW4HFVLCQf7c
HtMSxFRYbz307QfHyCpGvxqxhPjMAk5yk0XOMwSiYDdKwhqdacI6ktxcQSX/zd55LDeupV32iVCB
c3DgpiTojSjKZKYmCKWD9x5P/y/wVvd/61bFreh5TxSS0ogiiYPP7L3240O3MJLqZrmuGPhv/vcP
Yp8flCZMNARW/ePjA+N++cdnXZIYmIuWPyFbhwGFLvF+gBC7uQjouQvo9yYR+r2o4mCbwIfzQt86
hHlunxMZvRkWbm3VtjWNY5TttVQPjrxK96IN1tmoly+6VZ/54/FqCSzLRpLGBzdFCO3gelpbziJu
zWvj2RTktEQhUBkrDrGTunnutcJstoqKgENnclEZdk7LG2r5kkF7dRv4GY+vRlTxGyb8EBzcBUPV
8XCCYSrvs5GV90kpm9E4c4rH92zasJawhpuCXpToxfNcXRmKTVuCvb4pvUifIpB2+cqCnxDiUEXz
mChuRABhGlKtGX8vnwIM+CnGQG4sG3448CXj+PisX16FP31PtxBBB+qrMwDMTxYx5CDtb5pOAC/q
2uqkcjs4ZeZqdKPxiJp6PD4+G/vwhcHZvGoWjJLd6LAlrfR3zKJ9k7A2PD6+9figL5iix2dljcTU
Tst0w6GXHiR7BslM8miGHzzA56TnXS6LFg58qq7Tswv0hW0TH5xp+sHtCEWjPfsvk9xhN3gxNYzU
dTHtHWVs5HIB28vV2U6uvutwQVUZjMOsxX2l5e2WifvZnCBOZTJYwA2mvmlxDXZ1ckL5jMS3dut1
xFGzxFVRJ9Yb/FbBsV4u8QanJKO7Eot3pAukd8/keHbHPrGQq2fLaZMuB03hF7so6dwdEUWxWEMG
D71ShtZKp6fcpaO8hhgkWCXKvd9uS5ukBSDNJ/4utBWrd1fJ8l9Zumlu48x56uI2JHNdzACYx4Ip
uIYvy8p/VBU/e9qphSHVq7o7FsuDCWRCjfH4lOgrUlWdADNG4QBS8SO1gKbU8fHZ44Ov6n9+GZml
3Gauw52zO0x2Oe3SvOqPD/TnBITkj88e3zODtyHw5wPTY7Tf/sh4PIyAdTZlVKDRd8hB0ExFBkbz
QQjYyYxsbtFQCFBdf03hqqyNsfbw+kx7gCRvMsE6jbg/nCZ9k/BmZvAwBGc/co4SH8zaav3yXLom
QzorQEYpfuRpjCKz1L/7jsLujx1Rh/wwfrhV+T6b7ReyZ3x8LsZ+oC6l85XxkUTwiOgU4w1gLfu5
CI0r4SNPes4Mo9E05h7qQ5ekJ/R98xN6+qXFqr1LA1lufhv4EiNhcs0OjnkIJ2lthI2MTCSeY9ml
Vyz0QtduvsZm9r2xnO80JitTLHk1XfB9rPzPSdWwwJt7HiBRL2aTfci4DbTwsPwCuhx21GXOoroO
jd2cUOvFE8Vt5yDkRnnxCqTWY8iyLvtgG3Eg1/HI2YaEWRj2NQ057WrrI0qNb/XMf1LP4W98DPFq
6KJ1hP3IE2b2JSiDgp2G8yrd4Ltht9+NJQakeib4YVylARWcadJ+z1n9ldSn82wc50qyjJPse0FR
bc2ZoHZ9auU5K6KvnEKXRA/rA0SfFUCjcie77iarMoNk0E2koAGaqTW1MXofZS5ZTse5INJSg0xe
P4+5OWyoZuvzbDEBZxX1O5a4qx9THjgEXl7op+XXCJdGII1fe7sGr0CHpcb0sa/DMCnXcYF/on4W
S0SGTfv0mOjFbvB7GQWNj4ZKZ8LiZPm6lTAveoLQY3N4r+GG4B/AkILcQm99GkjymWh0pMYmQMUV
AxK7viXVsDGs5DNy9ReDYpHZIT2zk2HNBWTi9MwFzMcICSlBx1gojdJPiQx+RViBe/x7vY1aJGZ/
znZyXJ2uAFkT4U7SEOov+qJmngOFPT/dG4W5zyd6lVLo4UbMNc4NSrgy+06l59PGgDHOAKY+xl0u
C7VOgu0IY3PTUHUzoIigniydweOpDBgzKvTwxnAIJO0sJc8yFm6uY2yxZcbruup8+u3SRDEy/QZR
yb4qpibU7X1UENQxMO0pYgsKBumujvwczXhRky+jAwLdOK4p+WPAutrZQsby90+K+Gt24uNJQUMq
bGUu+se/6vJwLk4OI5F9nYn3DjkRRl/mTjykaHQuwiaOYU8mnDeOeGv+/mfL//CzSRuS/FCBAMr9
azpZo3ozY9SfgjFm45359F/8IBG+m4wZiC67FnK6W6hFplG8O7Y8uMMAlS/6zVr07rsBmF6lr6gj
WCm3lzqF1q0Y+fz9o7T+TRTm6kK3TRfNvGsYLA3/VZaW1yPQPyvhbbN4AcKWBtFpmmHFMUwzOS3j
Naw469LqELC76KqQjFVD8nsRc0S4b1ZZznakS51tQUeM1uDTWHo5vJTuxi7yz7jOPlNGhbwntkpS
lCE1/yiaiOL29pAgBvrSty/jwLZS1+prPNmQeQOawodOgzbhN4tgy7PTcCV7GnmZpOUu5oYbzOMp
WR4lOSpYMHpWcWOdwuNW+2HC4ZCZ/X3Kwl9RPjx9c630vjRszHk+rXq4E52AA2j8IpchY2RVB7KN
FpFHMbN6rI3pJR3D/d8/18L4N3EsT7YppGGSoqQDC11ejD9pAMsxKjQ8D8k+shKgmLraoFGl+130
JvVykhHNyqZxSXyc0UAkOTyUOLXkdTExwxEquB0wUYYERWWcls2JaPph3/TaLl3u3BO+JzISUzs7
hvAuGHj3d+WzAC5FAXkB1nivz7+zGWK/iSpla1UT0PDlNQmZWBgQnbPwMwBSTiIt82qwWZ/LQjGP
GJLFA2d/TY+io1FZkUpzneQye47lnswhYF4Z2ArGbRa30E3c3oaQxRQ0lmiVFelXe6YjZqf9mckS
oRAgxXLi5Kl9+yNtbarC5c/DlA+PfWun/UpjkGLMHDQckJs4b39goFjG9VkmqRRIFxyiXajnn51k
3JgZJLyHLSsvnHN50MOlMbAv+eS1b4dcf6PQY17FxEcxmktkfdYYcqFh4Lc23fb+mLWXWnFVdnII
S+1XIXn7wBgjvN43v4mecg88G4uRhAZLR1fWYIiuWfcSazjstExiYYuJpmRdgsk1JjD9UxrxdByQ
TQFAMN9N/pANwTEohu9qgGhi5VsSPC9GCUhlEQlYEauG2rX2Rq19BBnX+fJQq0NQhL+0Ybx3SdE/
TUChVgJPBsikkQQtE7FGBSp4aOtjWjRv/+Xt+h/uKMQlW4KwG8ska/EvaYFQcv1YaU2yN5Zfebkb
2As5FwnOT6095dCHrDBkusTyeeVjAPSYajDTWZR0fwQytul/0e/+u+Ibty03CZPrSDKR/GuAYTtZ
g1VGItqnZvCtJPCT8vmwjL5TUKtaPR38RXFWDP37Ir3KnPTT16svhmP+l+fmPxzuhoveWmKRUEgi
/3oldxFgOSsvon0bAsAeO66qbqXHDeaeEj0zSvEfNa1aP5s/rJr9S4DkvFnmGwSDGNxtI0ykc+5l
vvOqd9ErVuBpwyTMX8M4/y9KXPffZPKu0jlzUMi7QhjqrzpcCmzFGnwI92MSA1lii46ywtN7QGiA
TpZlNm39DNR5Y6J+O0EWDKU/HG1d1RvJP2RAfZ4SzMwgM7IN+gl7LZdpVIRXEgMS1rpwggTcIMwr
OvcdJAWCB33AyMYzpK3K3m0OQzK+ZVNcePqMKlZmdcCIQ3muZrrvJBdFmNhl/aIlab15zMQDqJrU
GvNeQklj0udu+oHBWvoFq3uyT6u825RdFG65LEC6xsGbtXC1M/cK0my+uD1xVhN7C80YvECV4Mlr
LhujKvO1FIIIelf7UpcNhlPku7yD9a9TilhXM/bLzPEhFYVNvXZc7TVkgatzjwhleAPtBn0tz18I
luTUNLLJywzt4OrmLe+C3yZJDzvL2EOArfcFbMvVVIzxtrIevInqXLlleX/w8q2E0yqb2hEOQfSr
HaLij+rj/1uj/ps1CmMad9X/awr4d2tU9INT/zP/F1fUH//on64oR/5DCfz1ggBo05G6QSX9T1uU
q/+D5HbhmkTP0lwrC8n7/7FFOf8QVJsSD7Nh6YxqeBT/a4uyXFMncBVTDMeXbf6/2KLE8kP+XOnj
XqDdUIZtKeJvlW78pYqoRm2EA9oQhuaLl7auigumcSaxhrktBvf7KOCL6l0RUjK1xM3LaH6qqyk8
uTObiuWrDiPiMUvd5ymt1XMWZl8J6hpOj6/MMWWYLsJsCzXmh8r0X7lsniFqQNxiuLWeRZl6CZOB
oxysDU7F7BQkAP5ZmSEQWpTrkwm4zKjy6j6O/bcyBZBpW/29qZvgSdI9vBFwSM896s1R2g4q+CF7
4rm+oRAb7/mSOmGRVM82Q69RHXYZQAtsESaK9Scl2TT6+o7BTPAszId1g4i5yGwQAc4DlV1b7TMu
6S2BIyRBjyJ/qeDBs4BxCIAcQfGg6mHvZRvqGYoiuV2+det9qb1ksUnl2ujPI4OSU2RqPOjqh1UE
w4udKfhzcdp5MRkLRSWnj0DX0Qx1nFF2bIK7zyyclHI8tRLzMgmBFhBrvX/JgnKPvsE9Ox0c4jRM
soPfa/Oel489l0Fv7kx96wkwh2sl4vDMOOapZF9c5+10EK3WXwvmAKUK8l+T6OxzNzTuizPDNQVx
tOt7FiZNEutPhfQtj9CwjNIAvXwAbfNstdaLBXdpJ9WSemeJ/CknjTmxM+s8thMHVOScsSQc89Bg
pm8ynS/469fY9notqG8s3vNZYO11SVzzpGY0a347lhSBdbNmXpbQDJ6dQU8umd3fZ1+37+bQ7iZL
tldk3CMEFBQI2mCaz0htd70Zx5ew1T7SaY43betWJ39y2PtV70HWFgALZ0JR9PI+QJxfm3YBxKdP
nNOYgJtlEi8PMLSavSPFxollAn5ZFzciDEgEIct+Z+c+NwyD9zY21j8dEP/BNfTXqkPSIWLP40hg
72CaFB7/WrY7TYfQuZ5r4OpUlb1PN4KY7my0Y0E5Fl0aHXqzaUQvbRiIA/DKb0DAGy9UMfqFAGnH
3z8eKeTyE//U7POIlC6WphZrpOVyEvzrI9IY5ZQamYIEboXEKyVZvDVZ2QBLAGufZPAQGGVwTTbJ
2umsj0zo2rNfmqe6F6vKNeovRYxw06/Epk0z5wbBhdEh4dkfgxrOFi18prLhm83rtmqMOHh1fzBe
mzxF/OKp71jECRyAKyUSC5QDeZaAZlYdu9J13/IviiK8sEv3qsKdkJryDwOr7L3ARWUSyGY4GKgD
V8qmcWwJRHmyp/jSd9m+nCb7UPXIFPOSqFZlEVWLNkIXxHLEdTBelX5oiQn+rlFXebqv2TtLCy+1
muPXoGvPkwjtk+3bztrRe4bLiTAOSlikkIvgQp2brGWJSLcrw/aS1ShYJ+1joNG+O7WxMWv9PZGx
OhdGc7Skpm7gxXcEYpHEFw/O1iUUoY1L+QrivEhwNMQjcZnBcB9LGe/pdgDJx6kii3w8CM0meHr4
nflGu2MG+yaghp+dSKAbMLTea9zwSgQElzERlSd2VmcoN+j4sm9Z1gLnJsVpQ6Jj67Ey/nTpx1cF
2+Vd0nVfbIvJ6ERmNCTXygOTnB60tidkr2SDELahp2XNvJnm7KQIC1hDYKv3kGb759zuNlSgBx5S
sQ+not6wIGZ/TNyVWQ3jeZzJyCVcBaFOV3X72BYL7uUn0LRiHcUoL2A7roUI1EZmNvh2zT6HoLRP
lJZ7x24aDDKO1/RmciD5NVuzt/hGRarvNItZdBpYFmy0JbWrnWGfaQnzStaIiNq4RmpT2886qp/G
h04SRjhepnjbwopAqju5BapYSBZjI31UEEjTXLT8LYt72gylTuwFXvmdnuCwvShm45tYoXNshEXS
NBaOtBvFNVXMNTqk9bbr6NTsOOpjV0VbcDHRTsj3vpoQ6XB1rPXJt7c2YTIWG4i1LNz2FOrEkzmG
ezZ9G1kAaczxgDDDSTN7VcHRPQdm9FQLV1u1zlvFQuKQuhNYDcP/NN0JJb4L7LgU8G4GRiSJ/6J1
tNgpAQdEnrAJytzkvoS/Wgglc7cgAnTsYVcZtVh3ndPvRlVtirJ5bYBq3h2bvYjGHcBvtOkyMbnP
1Zgf4Mt0KHnMFwPM8xPmyVLMxqExcHdVslyPM79nEvmvtAfvhZlnKw0aFuPXaFPFRXGesM2SuSGa
arylCnnLlOTXEp2g50vdJVEzepeCwV9PYAKiBHjAcTyNGztkXNFMGKNKrDjFYuoImwzubx/lu8Xy
MxE6t24dP2FFnYTE8nAogK98AYBV71H74DxKn6lJmk1OAJXnknC3mabR3TgNnNB++q7Krt4rI7jF
zGRXLVIdWJTkmbBx21Uq/WAqD49kOXkqohRD3Sk28EOWUXX9TlTlW9OZrFXLGfNFrilvWJ4HAmdP
OiJJLynAB6Wz3Jn+q919ZVwCS4RMEV1zKYFGxAgdOPTRQC7jWiCmkMggbonORYg5KwQHtRtK9YP4
OnU1fmSzLKgZANhWw1aZ4vcQZbwX0W+YTfgzQi9CbhMXY+77t5AYSpHH8Lwhre7oY9aPM65M4NDX
iiKjITapHPsWSCK97ohLJxNmdVRD/VEMQ7zXFsAajgWIHh9lVlRe7RDPN1c5EQ09Qe0TM1Z3Mo1D
vFy5Uk2sN6x5Uw540ODvsDW/m4gMtp3e2CvW+Nd2yO3t44rMDFKzprC42jbYqYaCqmbWvYd+eC3m
onzua/Bkaq7P5VQiZ2unCmV5YKFFbH9lKKOupLttBeQu4trLq18L54ZYz705zoRCMBialRoAP/VG
d546r+Kxrfx56RUrNhQTQBXHN5K7NWknVU7NKQ0oYYsoPLQu7C4b9diq0tByUDa/+qkBHhIxBApI
+8wAAm2M9OwYkFke5PJCZBw7pjlkLxNqLMicmMAG3Hd5MpjbqbN/DwPXH2Eps6cccjf73PgFHjXe
JygrwKaMrOXdwN6aA3+DqsQHd2zmx3Qh/xhd8DNxk/y5AtDK+KP4pvsqPhKb81zYCeMRDpNrnULG
jQgnQZ7SijPdwyFVo3lodTSuDQOyPEBgu2gIi/yKOyU+NCweAOAdSdLyN4OailOrMGSx8/rU5m7a
KgvjSzfbwY0MwMuEJuNAHFNzXpY5DJhbbkZPeThOkGGk4006RqCqU0C0UZeu82zCSiTK6wCp8QLl
Qa2bYPjsWnClSMabTd8SCw++Bzmr054tzrSt0w+gdnjG1no/kTiEksTLnJAbhBrJrWPMhjyei1Fp
lXmwSX9YazFzwRwk6FmLh2etiGzv8dVALsla2WW041bDRpxb7Esqw705A2GpiO7Y5WSE9NmD3ANk
X+85y0UwHmJmfM8M3Exd3xmO43+BYkWOTI8gvh31J9jPKF5jxFCz6WCOZWfcYxfY1BNtSd9gtSCn
/G2qP0p2QoDSOGCj5ajtgpgN/WxCiedSOohu+mpkc3iWjk8cZim2QwPfPYjJQUQrwi2+xnsShve2
dX4lKfftRGritUEX0gGyPaeUtNQt9U8B4YVFjbiWhnjl4cD8S6JfY6C3zA9MiDEhr+BoEcUTVG9N
KRD9qXaZRfvtbgBc7PXLy04MNvqhYXxPBpiIHEU6Axj04e61rbTD4tdURvI70jHThOG003mvMv1k
cxaGqDkTbgaz+MGeHb0+iY4MyDckzh25CD0e6IgChSd3irGq2bl259aFwlig3dRvOsfuXs3MRrIR
40cNDAueYfbNTkkTrCLreQ6r/F7WCXfAkXClIusq6k6AMKY73iNdkhLPtOVqALJeJRoJuE5Qb9kp
Gm+YiTZuPXgRCdw3HDRImCwSk8JFYPL40OX6zyKO+etaSANWB9MpbMnO7IE2di4Mdf6HNRSlQwfZ
eK2Nyl90DT1ZHPiSdm3DyKa1QHP/0UDWkT3fUUdFkYnrqeO+XEZzhjwQH3JENeix220YMhlqEdET
2DFDLo0dGex7v31KaxSB5dC2RIYl5UqWI8SyyWrJvEx/+b7lktnbD/xVVFNWEKoD8AAWELJlXNYB
HVvelRlmg1s/hOdEN58AOpUQbRd56WiWW2mO30M6pHXc1sW2qImuQ/GBbkxNJRv/ivTOxEZFELPr
bczy6ESFIKzFUp88Mh5eWzLaoqb3OivJdnE/oRtNp3A7G4zulqMfbheGg25Z4MgEr/lg0YaWXjgS
tjGURnEqcmMmkLNsdwTPLe/0ee9q2Xdfd5sresfOtjjBnMOkJ9XGgO93YMVyh/UUI5NIT4Hm/hg7
qR9VHf1CnPmdFlexVK1Im5L0Db1DpFrJpnSsCVUZMGJs3dBIPgZSO9LJBAcudZubHJcy37d2iCVR
3PudQAeIvqcymfkF8mD0vTgT0vpdTFQ5AcHzxiTlpiPhEGc76qkclaxH/OfCnFe4GHRqK9MJowUM
zzS6l0hIQufZV3bAnQcXZtP0/tn8wGc6EJcq7ky3j5pASpf6ebDVAYakZlG8m0U0rv1cx6Fc2wZ2
QlwF6cZ4LlrL2U9ZN+8KZBooQdiKa/A3VI28NasY81N+cK8wjj9sMYIbh5HoKbcCP29xtstuPkQ6
xbVvBd8gjdUvSStfWmdC6lOlIMMH+2zwZG1o8Mk4J9GRFwY5lR3EbOOV+s2rEh2rMhFeVhgh1qmD
mgUBeh0bX9k0xcEMs+euit/9qLDWskdCHlvLVeCSDaIEBwB4/O9+0hhns8NC0Cj7JDBZX9t9n+fO
JR1SVjkhebp6rTVnNgSXooPFzQP79MfZfjZ9wMrdvOw0palfdGrubVJRWwfq1hZw7KOGxHqz4vI2
sogAuQvn/AQgCjDqmLdXaoDk7JgD5tLmaRJGiGQxmW46gxwBS/SI18UAmoYshvcm/X9KWFtdngbT
JYXCHU9mpcyLSMARPKq5XPqoyuLgkvq2vjUtOgccbO2qpXbfEBwb7eypcc861jVSF8Tp8YFYgxo1
+pMf4v+tYzKqcZ+tHbvQ91ZOUxvL4WciuZJwXsNEoLYazVC7D3lXnAY2h0DJGbtF5TL4moG9PoY3
LpHzNBTigJOiJw5dOWvfScAWY589RcQEkxHIZ5XIPL+P0iOhAtZindXQeBfVmQrN2RtCPEWAJu/M
J/MnNmZ0aBwE6yDGOyD5Hp6F7tPwYflyrSS3EYmFZ3Q0j6VMtjZqlKcKadbZl60gWUmM1KJEAJwo
9ZNTju5xXTtxQ1jzvEQNgMMbMEyTKevEP2YrViXyvuzOAJSU3akTG9lqAeuUdVShEFa5/40YeizF
4XJl5ZbrqS52YGvTRvR2RSRWLbXXIcm/UOl2CJwmVOkZalnekmtCJfwN1IHpSZBztjihoJrNZIYn
zB4CAyGtRpAIpsqE7FCXFIvcFScnJKl4WIZe2mhc+5HEyi63gl3UBdFrgErkiLMWfWmkh6+c0vN5
KoKfAJsi+wX6o/0SVuz5NJGj8pvMel3brdxxG4+fgQKvI2n0J71I6VRIEHCm2FsUeB+IWWH6miYc
TqsvdkgB5a1z/Jeejh0BnxvvYRBgRBgL7ZAkzuHxS8dGsi0CFIBTLS9Yt8Tl8V5phTjQDWMMl+Wt
xDq8egwhS2klp5lRhqd8+dO3CKOnTiZG2O+fZn8z6flwo/sCyJg0RxGP9SoanIl62Y4BZpLukjX6
JazeZsjw55ppwKXWCDwDybCuTLFShaZvReWqc3Vp21/xHBbniNCjtQ01guGe5MZbZ/GupvTyzCiy
T4Xp16AjDp3pBheADqB3s+QM1BTznJNAuu9gkAcOkpoy4FciJhmSfcEr1TjNK6Zl9hhj0u6ber4i
GMTmnPrDhZWYv1ayiq5ag8ksRQV+MfSY5B24Ax6MjEytImS9M/lgGbulc6JUvU850LnbwjgIZ/Er
J2QDAmaaeiExHuScCm3ngz/OYzc7pWMLg1JOJMKxRT49PqiCTId5GF7MXtqnftDR7Gdjt38UII5W
H+egzrymGVFfknmETVQcWPcG6ybXyVPHAb+jSjGyWHhoYH6Vbn4f7eo05FBDOVE/ocKCymY2vpHc
oYgPczoc1fuGocdK9YZz0ExmP4B8bN7dfbRVhlmxELpiQGuATVRvdQn8SAzuW55dJKpfdGBxcM1y
IS6mhlFz1Ow9twzowhMnaJU0zm2G7U+96zx3hFjC852TszuTXedExqmqy6c6NIvTWDVfDZL4ascd
Lo918sNxaqr5qMzi1c+S7aORLJqMvrHDJeIw0AGdzIw2K1BGtqSmJ/z6zcQktbCKTziNvwrcg1u3
+ULaO4B8yz4YRnTxA73aTrhFYLuSuBXH1rybC80iI7AL93NxfJhlH3CJBQdbajrRMFr/3OZhdDGD
/GsYaQOVp/tpLi1elq7TpZQG4I3dKcrYKMQbgno8n7v8MT+RU8VMIV5Qv5Vk3uTzps0CC3ok4+yO
VQ3ZxZAPyL/l8lItRuqI9b1tympHHye3Drp4j5jMTUel/BYj7ENGGa6swtBfAxMJbVMSPFaXhb55
vP6UbhMWJWjFliq/aGAhd/BiaIXSPt4iWKduNt4RlrRPU5Zee6agZ9d26O4DeZ5T1gvTFKlNmTbG
ZcqdregGtdPcXNFUMMisE5OZCS5dRAjY0LhXPrH7HRKQTDyPxoFKcLw1ORe6Vpe4AazWy6zp9yCt
6tJwMjWdU2wFk05cDCj3Qn0wjxngHOVk8Z5ZEkT3gYOw7myOSsNZdTXYTc0kR7J2emtNklW4KiPj
1RpoZ8bSzr2YXDfyUchWBgmA6wYqtYOTqMI7sjaTuN5HEw+O2IpOBwxOtDLPQsAUk0onOm4MoQeH
oTe+Ook+X2tl3fMsqZnnBe9maELMli4OZiKoIFe3AQwj/2eC/YB+eBHpQ+ocUREREFuNKz9nzLVi
2A5dP7a571qMlxwmw79tEnbPWhosBNlhaxUI3R/DlM6vvrL2uJcjwddzn/Z7lGukWCweJSuPj9k7
Tkd1CHiWVkZNaaWs4qdRR8dpwitNanMLpVKzj2bVZp4I4bchfl2moMhFAx9ZWiFuU+WG+KZI76aa
QZvbzCtgnNHOUsx3mL93kCpCSLTlkG806yMZEFE3BecO6uj8uYe9GZTmkcpLbUnZ6Tc6ATn4zRkF
xULlG/TpSOE+w7YfPtzWfC04OQhM0J9j/2LAD4AXE3i4JjDZJpVLmynKb44kKMd2c+LrwU15fR9Q
TMnXthTuISAT5zR2KDb8gVxu3qdfR8ZZEVPQx+Te4H1tq6q6QqS9NxaNtjtnt6KlzQX1TBIXsSLv
vetc62Smd1jSCfp60E6Q4+f1YyLRGZzhdky15cTIBGVKuMrA/isIvsTArPe2TgKqg9Xq7MxQZfBk
R/teGf4RptfZ4fhixmWFL8hrnJUBqZc2hrANy+jCl2YCmD0MbrExRVme7OUD4uALUvwWgyRFSyjH
Z7totK0LvBpOBMYv4eAgd3yySwPRxDxupzrFIC2WmQCWL9dKDiZfaq7Mzu7yIbe0d6so7FVbh8Fa
wGi5FpW77UKO6rZFXU4qvdcYv2H6Gfvc7j+AqjhMMxTdU2XPm6GV0yptAvvEmPTmDyo/jklZnRt0
QPpUBsc5tj50Lah2RVHGTA9G/7kZoi/c/78X5BS/gAVHYoz/0VNUlPtkhpjK1CZ9tWaMkNiY1nOc
L+MjV+5K9qar0uCB1nZP2tPc/kgamm+qInGUsRV4Ci/zbky6YQPEd5U5nbPKWtFwH7eyjapJ44rH
Inud9exYSSc7tMQyMCnq2P/6rFiTsjDfKIH2PT6azdATQjKnun+Ju5r5jIyO/M/GunOd+bVxKPpj
l7UBHrE96ibn1sbZR10O29DR5WulfjaOjlYvsHUSF6uzS2LntpJRhlDDKNZqYApmzO2bZeb+1qhL
hh1iME5CFm+6w9vZNWY2mh1Js8E4f00r4jMM86sBl4Nb6lCyrs3MjRjgbGcTBYrbZzvw5clRR3gT
M9c0SGaySG25I02ezrOrboHFU52m+vgFyelvP5lpB5m6nZ1+3OocpV/zUt6DmNlNkpchkVDcWHiJ
tF1URs2tRx7P+ODM1SEI7EF47PttQi4fVe0cOd0qXcgteejcx8C11m5PzBLy7HIbjwhb4xhYfTvh
oEV56Ik0RUfZGNqxT+2aYRynpNtSYVp55GxHvyq/legoId3Ng/f4U+6Z7EV1Qt5Ufra0IvEKlo/r
cqaLUCTgOcb01GU0aYT/7SpzuoGf6Q+oxgGvo5YEuj3cuA7BiLPvYC1GMpFjdm9++FlpEyIl4SsE
hQxN6ImQ2zNhvShzYk7tUst3eYizCmbAF7P4OYVBzK6tYAjuq4EzogpPQRdW3Puz8TSSpgy9wXmm
fWMIywpwrifMs9msLrnVgkPyY8TqMRlfytZtb6yz84QsiZUNwqFojilISKp6GkjYOOvit3RhIC1r
7SSmwneT7tVvo/rFGb6gt72R3MNqk2PEmyLnR5+2TL+j2SG5yWhfRuycJ4Y5N22afw5d3t4DY8MA
34WhXyEAn4lE7EX8G5eS5dWV8ZlL/dUKLBdFpJtsvVEheCQDrFpPAQDndjSeIANtSSrVd1EcPMVm
96Jkf4hpPjb4vZH18za3LO2nHzTKC8HysxKmlSBSd1tozaWlt+W5bLZC2yO0s49jw+UT6uJEf0Ok
g4ZdpMDH5uRZs4M/VPv9s00aOBIAGAdTn/0UuiCCnHKHVQqBfMNW5M5IoIP+0WqU5izfnfUYT1z0
Uc/6QEvJkCiJcqchidLyQysjySVD6aKSdVya7soaqrOeASkNQ8u9PD4Lgv+h7Mx2G0eyLfpFBEgG
g8N9lKhZluQhnWm/EDlynoIzv/4uqoCLLmcjExcNGC53lSVTZEScc/ZeWzunzeAdICh0ui8y0e/R
d3wZQhcjB10CKQJGYnUUMtrny/27+xdtbvRjb2r7YlThJSxIjxvb6EctBD7aJqujSxUMh6bsJwQq
y8+65WdD04NNAXhN6AAyNACnBg4Up4KzyAn8cv+Cpi3cduhx/vlZQIDDVrVMSByLcFE9dBOCOglS
C8P8hhkeWPf//fz+naEDvZl7RTiUs4X8RDulq9zkKO3ybHkuFVpZ/2QjZ4mtnWk5Q6brVis0P+lH
fcvvd9Zh3yGMpiHs1/CA6bGk+hG76Ls5wRmC11WvyT7Y91qacPwqSt+ca7UxFkagHk/zBk4xXi60
dM8prckzqZC+oXtPtg3/fLLihAjudB209Pvoxd9yruxaYxFs3OwSF3TIRGC/D1Req6qMPwHR/FUM
8atAyEflf6Sf3DKUIEcXMMFZtpNAthzTflfWyRgZreSixSrWEiScM54efhTFm233Xw2Gf12ojP1Q
70wD92XmfM4MyVgtarYqtM/eRLOY2o5Tm03wX1SETw1z1FQ6ZB54NbGvdM5WBlWc46H4wwUwaR6O
YRmty1T/CuaKOLv3zvjmMC+ikrJwKI7Opqih4xs92Zlekl6EWbhrqwexVHQZBNRE5uhMTGM19nvL
KserpfCNWPbbTJ7o5BCFNRsECkWu85jZGSPeSl3k3G8pW1FiQmmht2YFOeNojziygEDUbulER7J7
DGiJL6B7LLJZd9H2I8ruz0JWDroVzgcJh0b8YvTx2uzsRPxCNAxvBa4TfSoalt16w6axpnVMTFDD
79SzpSps9qlG8ltRfst6CeRLwgvpSXLztcCGdLThfUhfGOm4cibYNN/SkfxP1LzLQboEJWbYxnrw
Uto2W6ZWnIdzJ/PNjowV5nkUOeLHPASwEyxA77189irs13P8YzQwti3PhSLfCjROvLIq5/u85CyV
WZrtIhdpewW2MQ8emR3XqJ5N/OzpWG9tFZxMAbqvC71NY7nTGvnNhJ9cvriMiTynpcWDIXXtRPKn
l4IadZiaNuHS0FvSkTpEo+Dn9nkoJl8ES5hS0RJX3ZQbvWuP/NvPQ491C7buyUwmoPFFo6i7rOcI
m/HKsBt9UyU9LVCQSqNUn4nv2o1yiNfsHT+lo+85tm/NVAdn2KYHVnia8dEW0SyfQEFyWT7XiERl
vc1nuXURre6E5jwSZcdEIcRl1YP+DPuw2lBnYmgUt07RfbSCwhcQLze6bBFexT+dBQrTQJ1iWAnm
c0z8zmtCvw10TOyO2pmyuOKOXAt7tJnS5+62TfV3hpJvXNe4uopR4wZH+kzqDKxCnQRiqyO+cFz2
mJI2StWQ5RjilSk1Pp8ASQQJpuRTmWlziNpmT81ZMGWTDGGIjqByMSHlDZCnMMQMU3JrQIuy/0lj
XdWe59NBY8MxF26taNSzbXJsbvptkSyxPXHJ3NAiDqeBvTjnCJMAfaohVAzobZKyRraK0KnP4K1A
B0Cuw4Udr3TMEbVt+GjqNjHyJoIzqjUI6cfSTSxi37J5PWv4N2LGOlOnWSyEBbOygv6WZ4gL41Cs
fMaMkwY19mrw9G8tgRqxUXO0T1XGQBgvmlb9QPAriJGnaT/Di1/nwSeijvZZTi9FAaL0Gbg/40Mq
VuBySut7HhLymE9fUTZ9TVnRVo6sSfRDUANSwSY+SX+vJ1o+dDBW9She4ZdFK+cl7wxsDwjq4Tft
HYewrpxRbWDTiAMNi1mp9OVy3rQG2R5iu8dJyiFedwfymat3heRlPbSQluq5eZ7IKV+JAiVlCaxR
xnyotm5vrSY9UNh9TpL0mxEBkpAsxoWaNl48RDvd9V6m8VSL4M1kJfJhmoxgWqwnnXZ95NJctlwq
3zj9grskgmFlfq/K8HWhNCYelqskHTmol/N77uU/nb6pdlUJzNY9hJV6y+0u9EE+MWqYz6UCVkNz
iGaEGn3ibOW21/qb0QBVSUhaAuuif8uDpPUzshYpPoj+LuwfqAPew7IfDnbr/upn7yecA2NTZ9p2
UK7+F0vRXfv+b3Ga4wj+d7c9CZxF/xan1WUu3ITYHsKIMWFO7ufKrrBBFEivoiEUOxPWBm0JUkeA
fGzSDGNeqj2kFPo+NuF4YwGJQCxpR6RBa397cx9SBUyiDhwp0fXaiHwdy/sAwbaCOXIiZglHPGri
oJb2l+3F7daJrA0tevr5mffgiS5eOlowHtzI2c7xOrcZzGoG57JhDihRcuPcdihRzenpz+K+j5zw
+xu0Hd4e7gKWQv2DtK8H1dc1XhgcLcq8EFMNp4kCofscA+jkjQO0GUZAY0wc76jSzF7jByz/idb4
Pv5P+LP8L5rH3zTGXCZH17GHIjYGTf7hMzSwEmoh0sMjahqGFHMKXNL2y1y+lzaHzmz5MCsYmEGZ
ZX+RNy6/+t+3D1Y0l0/GFbqBWPqD2rIOPadCHQxpYRlJN4wLk5isTjng4bmHuoU2cvzGgZ3250tv
Lp/9h1c2JOsnd65uW/KjF85wCZksslwygorrK7KvYztovhc0xr4N4900LPTaZnwpZvcXrFzlu9YN
Mz+nvRz74GLdy8cs9SfsB2dVjOD15440LtU/SFl+zW0O8Wgd/iZP/egq447hSrm665jC4pb5KE+d
clo+HidjeLKK/oo2H4dFQVAydPBTYfU3YayZFKg9Aj0LUsc6MOcMLiwj9KDupy2qxIQAyDN0x5Oj
QSBVXTPtsUk9Vm3VnjpABp1Cv+cIbcfcGBH5/CMfXHjATcLAgdHEirCb7oyBHa2cY69pRSeoJ8h9
ZjT9wMHbePnzJ/X73elKm4LM1R3HZMj4wbRYFlatc6XtY0ffeNXwAK90Qapf331pBCfBWNEANpzk
s7JTffvn1/5destrO4b0qEmkiST436tbFpgD6vfGPhqwl4p5bLaINHGjkLLlLG3TP7/a78uVKx3P
cKW0sRv95sGyW2HWqCXtY2xqP4ey+oTG+x+zWGrksLKCn39+PXNZXj48A1BDhY4nituKnsC//7y0
zms6H6U8pkHgbGItAVmrdkZjkQ/XLc2OZUQQl7T9Q+2pqlSBzEuw25LWur+PvGoI0gcRVk930Whe
EfNUCKqqAetRKa1tyoI1t6G8hk195Azt/WX5MBej84e/wJYsX1wwS/Ddhw8IGFowDZltHaNEcyDG
075PGnUzOjc8jo437g1D+yIYhNke01wEVd3Ky0d6bIsccXBRiFRgfIIuXmXW5DHOsB/Abr+acRW+
zMWnQNbz7s8X/b/czp5JcIjBZWe//3jNPRNWxFxJ80irgQa/ZNpBgnexRwF4MIKSLN8lo4JWeJjr
pz+/tPFf1jzuZMcWNKDJ6vi4Hzo0b3nt3DzekaV1MZMe7aLc6aFdGIJpPjF704PRuhW+95ZZ16Kp
VSMJyWj8+r/c7R/92stShkGGuB9Ll5gOxfJu/8Mg2+sx6EDPNo6ZTUDHXT00L5qfG/dftJurT1Tl
PHCcDzVHK//yZN+NcP++czxcOoSyWQ4Dm9+XlYWUqReRfqx0/Y2eYIVyRExfpLsj+fVpjhlBC5nT
Ag2WEY5OhiHnfIYkkf3uxJA6Ms34pgxnP3elvPbiSOceToiqfDUvkA+oS9uYweV1tIwb6Ph4R2j7
MfQ64wTPpD8StLzqzF7fkWBqrzAWzhT+rXEJ43Aj6LOsMIzIbQ7vDc2tDT+9zDw/sfKnXrT7rvaK
E0OJxUdKUiyUOlawvYW1DS4dzl6yzZF+NRzTPWWwlxnFe6KHT2Cbmy1EBOtArhihaWsMfcRIOuF4
DhPT3g2LwTSsNOhO/fQ+DmKvgfEdtDx9UgtmlEPtuemHmbmYx7CzoaJKOn0GGdC758LJntswvXVN
RKJnVBh/uV3+y4aNR5qSldwdkwLivpj9x+1SwEGLJy2QR9J33dOcyh1Kg29J1LiPfauf3BAZRjqh
GYDnjpedvE9A6y/dGMiDPiuGy7RgwxpdsdllOyi39AnQMjIsqdShq+UnkBZwOjoyDf/81Mnfn3hC
slhlsbN6rnA/WjLDrEe2whnweJeJSjQmszb96kh5/Jbn6t3VpiMhfc5DOs8B1qeMmXTR3VrPAk1V
sZ0ioQGUySAP5cM5AP5M91mgHlQjfHJNHNIQ46WdvIZMqzY9U74dZmcsRxWzhoaxluF9EQmUo5Wh
5QRXZkzybWTqR2OsbveTVUvdf85vOKZYGL3R3GRmTA+Z2TKYavE4asxCMvVd4R89+WNGlgSw125f
08FTwwSy7d0VFaaUPBY+Oiz+Pk73git8zYMRwjNusH3ZovOS5vD254v7X+w6wBYk7jgWVB7iu3f3
P+4KvW7I1XPZwjJ379HsuTROW2+Qs+Ev8ha3e4tv01j0eWlpldC6HGM9RogiUo+UGJX+ZXU3fttS
yfha1lcsRKxt1sf3U8cNg0s1zeDQ5XBwGiQVjrMZS11dYotOQvuYtiQNOxW6RzBTpAKiVC8cBm/Q
mZtzR+btX066v6/6vCVcTQJnt+dykvqwy7uziSab5uHRjGKBzBSWIf2KgNgCiAqAS0cTeZ1j69MD
/f7pYGd47PXePAHaEH9JJTJ+O+8v7wWtsaGL5fAqP6z5Oe4cAL76dJShsbB4ZHFo2noXMwYEUMOH
Fpgm0lfmnn5ra4bvdLw3bSBINc0gmdX5jbl+wH/TWX5NtUsxGScnopDf/3Jf/b472RwolqIEcxMF
wsfSDHJuPNqVQ/iugkyJd1I/5KF+Rh0Lp5Kx454GLEBFNP/XIPD2mrerSx5tL86jsxYTR4wJZXDk
pyhU6gDGsFsp5ebnbBoeou2I0Pepqsd8MY9fAP9Wz6wQ+YmJJYajodqYHctwmTaVP1mp2syl9xYU
7U/ylPIlwCjYanqbo7OqCs+PCgThMrFoLi7C6qgOYD+4EmWh3ewESn2rceRB1gIQ8pQ7m9asG6I3
wvIkI1rbKNO2wG+dXdfAXu0Np9jTLBDIg2yogGUR+wQMTFeeafLV5+FIb5SMWZv4jRLI3mkUjIXv
X6p2arf9VFq7ewFSMtBD/Sra84xbEndIYV9nAIV+v8k7x/xkTBznkzT8BCbiLWsoccOYJHWrNQ44
OH8pHT1IL2YXNoN6CCOYsnbXedf7IprQNDwt8dJT3b3pJUGkOjHnKK3OsaE9NSZYfjJUSaGwwoew
+szAP8Fz4HlHG8rUvZKOA/VrLFCwJx7ZThU7wbqYQ+NiZDF7XB7sG0uOfzlz/H7zS4NKH7+xJwUc
lqXa+I+1Ki5wyKDmao5xKqjWQM8tEsNq2Lh4gLcQ0ZmLTP//p18aPPaWQ7IjD+zH82Yb6mbbj5E6
uinAEPK/H7Ku906JVmTQD+3Yn12xa1sgI4sqK8fM849eQXa2e/7zQ2V+KHCgEXDUMtkJMYNJ/bdn
qsD6YdRKWoymtZfacYszDxFbsKRhi+x3h33DOtgRmadWN/mLX2PGpn+Av+i9Jqm2jdTAqMwdHuK4
+MZBhMaxSegBQsdRyzk7eYzy5+hRMP7zS5TZBICBqkqbTTmO5t9WegIc/118WPwttrBtwd8CcoET
7L8/TytjUmkh2j5GYx37rhYZxzmX+jGHQJaTlss/Y1k0jvfv0iJbN9UUHwYnmI8J+Qe0vpdv3QDJ
0ypz82w7Ce0VOPV8vH+JOcUjcR85eCoJtYifSzKxmD4RDR3W7Xw0x5SBQtuCgUKK3um18NMUA8W1
mwBlzAxTElscY5kAbImq8f++1VGmaCDASIUoxTGJ3Gkj7eZX7k0aBMh5ZH9vujXZW4EEhliSox30
yJYyke8tme4TrWKunVjBMUOuHbgVf/YIwr9dvp0wCzGQOBbLl/t3Hmh20JmFzlfcyRxWhf5YyBaz
jEqewRbjlg5IP6MWzfajbe1MV0dmM0bPNYHd8OuwGRX1S97mCI01doHInHdO9CnKQ7lzauxszBLQ
i2s2qcsqerk7M/+xX6EXxHJHyIEc8QN1E2OZKrPqGyhzA45KIHIYihYovlaRcCSwaYG2KENAYmBR
R7QkJsONp8TojZci6vwGLctmDFJGBRkDVmOy1MnDE7TLWKXXU+66ZycnImaQUPwtUDzLOjoN1c1K
4LRVIWS/zGqjfYtR7P4umYE/FMzeDyDoCNV2CvncQqf0vZS7gfKFyTwSId8mteasibI7J4ifKC4q
JPcmkBrV0mtqi/4WBLX+koS6twvRDivLC57x/K/TmmdI12rBvtRUmh+B30HtZz2EMG2vdYJgtoSD
vIa0Yh/udh22LW0VDoyuNMK8YUYW2Nsn7PK4tfbcgyGAsQjxqtCKXTQq6oWGctqTYbltmu94Z/ew
n42XwYIQntahhgeUlvxUypxoSmNRO8mzTFGeQe+LdqAikx3OLSI3Wuonj0BqPw3sFwRj5iZBXbMr
c/yQKTD81iVN2nPCV3pEV6xWtKEMa+9mkXEwc2sfUuyjUZ/NDaDq4xQPa0YfaVEbX4pcvlpF/sVt
QoSlXYSvFFf8wezUViN5bS9CAysf2FZbx+JfRbj6VG9+RjjL2bnIrM2grHjfRJuBF006Nd54m6vW
xh7/T4dST5EdugrSKCp1jGRPd2PqtMhyx9p7MdF3MYQhll5y9DsXY3ctDaBIhUZGhDsgryIV8TNK
2HrXu9xGd3dxgML2ZsHfXmuxHX9X0Vc9nO2d1xjZbojQ9016BnEdNDa2Vsp1XAbcr7P5OKOMeRnQ
iAPKzyLESfxjVncPGHkMVlvdRjdCd8HpABvPYPNvseLUL3qIXeRCJPum1s+e1Iq96PE9w6NCs4fh
b2MRBoALOxBP6AV4+VnB28wcXweYmZDXsLZsN1sl7LxrN2XkWR6sya6eITOE60rVHcMTK1uLmQlr
kS36I6y3pK6QhoblFAFBtrfC0kM0FC5b7xQittWRQKroTLMkgvPIKtToPBCF6LStEmnjt6hG/J4B
1oNtwguGG3jyIP4+cCv0vAGBQg9nwWnYTelPApHCE9q+6qzH8aJMwXCSIaw8ewQmGkN7ptWbbWhA
euvaScSWRDJnnWlleHD7hlMmQfMvnGvXpVtYj5yYsKx4zUPRdsbFE1qCJ+IJ406+wgzFGtM0UJH7
1qOhYo3Dib8/Ao8DZEt3x1tCXvcNBVXEHQAXenDqrbQi96aFjXGteJhqytl1iBjzGOODXxq4w7Gv
tXMCczAIGZJ1+peyGunJFcNLanoBO+U0+W0VXhEQu89p+p2NgQlrI1yQv1Q9VJJ1aGLbRMxr7VpM
Fn3QI4S6eaPRkBkjja1eT3DDoyI7jll4yscjECAHa0n7FYaN2sW5CNdhlcLoRpZ0Kkv3CbYrBGDv
a9SFBw+fzDH1EMFNiN+3MWPtlZ0ZIBFVv7CmP3WNWI+4rU4xavJ931dHpozJSZNsccqTAR6QCl2j
Y3GsrFhSnrQ03FZQwwm89a5lS6jUqHS1C9Lk0Spo9bUVD35ZFZav6XjSOhTmB7j3+iGc8k9s+SxU
aFS52kssktd0GJLQt605E3tYkMbezxgG78KOJDU4XfdpalKhIrLc5lThwY1XAFu1mjRfulcXLxG/
0tD2J0GcC7oAXNJylJsY1VQRMu9GOFueppzjch34dmG9B/VkrqAhmNvWlZybs/SK6p6PISGRqIH0
wAR4wPml7cIMowBusfnCSJJGG8wkn1RRbxthW97gisl3wVzjlfBgpyr9wex0caFsQasGn+Y6KIGT
H1kr2iTI++RelruxVT6BDO4ZAV23KWUZbZFu6aTEcenbjOSCOh0PUtR4zpdfzVA4XhsLrQXpDqg0
Z3y+E90cllCXNei5NsMEZFw3Ip64WVLI55qlMieI5jZPZbEb+nZYz8rGcNKnWHyCziVSUTc2XEnI
to7ES0mkAZaR+AzEDlXeDFlQ917t9EJGpfNmw9togFXi1yqtVTIO/TMqtfVd+1umRNRPkfyaOzaq
wiSLDp7WbupAsx7ywpo2qlc3SsofZlzv3d6bD4buWxylKIzGH8g5cB/mzSNcL4IfSkPurQ5Mahpe
THrcV7OZCKOpAj8Ls7PZ6N7eVLm+ngVSW1iVBLyFg7HjiLbp4tneN5gnVg6tS3pxVB0RgU/2RJuh
bXqAerp9yNMakFxtPd/HMl0r0oOtKXLTkuJd6Cg42t4+Eyd4shax9Rii28nSc5lY6mCmHePkIMRo
3bcWwrxh3Atexcir4QRdaxeHkXGWvX2a3exH3SbeJUAWJGjw7NpZ3epRpPwZwURe7dwdYyPwo/lU
TF51QV+GpNiqtAOTZyAvuoLXx+WIgTTQCoIgMCVPJeGhDxL7hDEZ7rlWtu+SbAS3b/h6d5a3MRqj
Oo82am7OxPi5JKRCkPFacpSXYUhbCW3V9alf14bhj0hbNyNYXg4cnrlhno+mVR+I+Kwi382Nx4ru
SNJ91+W2RoxgqYD8QDQlqyiAOSh1DPdWgfXerrC+D4uFEYcoPmElGNRF35AWj/uqFTcUrYU/JapC
BNAFR4o8dPJYo9dG7SqwwV21i035NQ6EeJBzsxiVkoOpZ1+CcbC2zEONVZTjuXfw+sR60Z6UYz97
WbVOrUQ7BkuqqF1SgabV8FyIRj91VugzRJ3W7WQVNIubvYHt1+Ro/kRv7yWfTP2UzehVhiA9QIGV
jLf7fgOhLLogJ9kOM/ZmACXO2ehajCdDHx/pPxpk8bH60hbMKZjlzdbiV5ZxdRxoHl0JDeYBtMuD
cCMWkDa9dLP0rrRO7BgBZcxEEIElY7+66d/p/lWP9uMdcBKmzni7n0MRTW8zT0RnzvuCZRxJt1a3
aqPx5AOKm0FWOyGawo6bcyZ9z2q7AyKPxg+F2z9q3nDQ8TU/tJ3WoISXUIakTSJf5FwT3VI7LScR
KpgR3sEsQKjSxN+cPp0P49DhWPXyJ2WkbGi59qwDadslovFY7oFJznLADB4HB2+sq6eCxD5hkL/I
zhnug4rXGvv0cy+a5zonxNoYgie6ReihqtS89pisaQ8BmJmSBjFf6ub7JqVqwduENa+fT3Gjz1ez
AzxAbpj2PonsihOpszXnVxBBR0Zb9ZV6WPOV2Z5jxXS0numCtqlxUGnB+cbi3sgWUxUOsKbCedTb
zXAW+EP3du1+gw5g4hw71S1TsjmY8mNa1tXGkp7AuAHd6R8RcAOcAPEo41TMRStYnMMRjs+nWpqb
yKvIuIKXfogjd2QU0D26Ine+Djxg3owtqMua4hgijnyqlgBCVpNDHLrYj8cuwaAeLHsGpdaYR8fE
+mLXGufBokGSXDWV4bdI1o5NVceHKJ9uYT2XW8uagy92hNpmtFdDmfS3sCdHRCaNuDgzu7JC+j3F
kXkLhHX1JFg7YxDZmZx2qB2Z9wKD9RQj73voaov+xaQeZVM1j32PIrKvZnjo1A/3+3ZAE74eFAyX
pkP52zlifBoHZVySTniv7D7eRk7o4TH6bKcKIEGPPtZXTqd8b5gOs0adR4X9anmDddJyHYOlbhY7
PpnPhDBKZnQLtjMB+O+hDi1UHj4uSJkK0u1qSkcLQJMYn/MWaMGQ9oT+YOymbeg+Z+5bMEsAKIb3
PIBf+YcrwmOt1s1MRNB9XNCZ2J642zAvlgFjxAJwS2MtiNJUrWicobkqxkOut+yTygJR04OtXjJt
y47zQFaTWeVm6bzzFkAuaa/Wma1mgg9hIkCqil+0MrwNUxWAtionvMocCWowcEUEoxTbBJHeA/kt
W8Q86Sln2HRonfZsjlF9HBmyuFLd+HWIf5MJCXOaVrvWQ6ox6q22U9PU7spAfy6YAZwmGtL39tbc
RN+Lnhmuh/N1lXdBcsZizdJs2i+M4F+GYrooDVeXxQluKpoExyNcZ62JgBwqvJ7GjqiEhsQbmAhN
IsEC48Gpm6zZBIurCat+c63qvtkVoYfPynBJk2j7Hf5qd2vS/PLjrvlqtp0ASdbPTBNQ7qz6cFnD
ikn7pCNfDiWVgT3pfuaaF4Zl41smsaBM2zzLbI62ZFMEA/L2sCIpzCqay9C26RHu8jFvs/LkEnsR
tjWY3HDE0WExBSsF87A7IqlFP7tBtkUsWkrKCS2oC0ycbSEb9SgSDpJBor5NkTdx1EaXReoshMsc
76fJ3MWOR6KUGTCc+rAVxzyWNMxKCWm/dOOzzEntmsOHsY6GLSYAb6UYlSABB3NiM2SVEdewAB69
pm+B3WwcDp2j7H0cjJcQweV+NM1fjprkQ66758nFF9FYeFLqKRn2EbJMX9fEu4XieGNTUVA09fO6
5/rtHfU6uCwNpmBb74bh6Q6C4myk8+B7KwMy2x0zgdTcuARTvOrrSD1osnshZAtQT6sgfbo28VU1
MVh9aGQkSm2DoRzPgxyPLjXEsQIB1qGs26D4TaFq2erkJObVGNzmifqc23MxyObxpXfzo5t61hVf
7qnsshHRrRXe6N8vYb71xglD3W8dZJWTFtVnVVdEkqr6ahAo97nboilfVXqorg1CdECpa6efG/IY
5CnsIz558BDbQJbvg+JfvFsP5QBbdeyKa4pVyDdC1Jc1ropV6ravdSdeemzI2IwmYCfW2kkCMGEw
iNas/N9yLcKDlpn1w8BrwuSWr1rpvXNWWdWWm+2w1XLMpamxy1SBgSZLHuoGfvpSZapi+qdRmlW2
OBSAlxuD0ess2bv0pWtJNOilNiMOvF32HIifBjAu7OGkz7qz3JNIZ352g69QFL+FI54ZyxmCTWSS
tZUZlP2jKdwNNkvDD5o23OJs24e4Y9JZNBurhx0TedEDzsEfEKaxbtAYWNlGLclYwxGEYBq3mvmS
ClpihtHZP2YyLN+1WYQPZVRQ7bjGi0dmeRPab6KX/dWMs4PSneyU1PlTqCi8LGHBfQnGR7LdNRRY
Gom4BFusm7hyD3FrnpounDbNIOTX3ojlRpvkwU4LcaUWPXPLl3YzHtBymL5G3M/qfoIrWV2NmOlF
jOqYP8nzMxsIo9MXaEracDfrzq/IoB+FKxOjd4csYJh4VkluWkcO9Ws5sOx4jfjScK+vonBqD2Lu
R5xVWrHx9GnDMhFv43Y4mRMj0N6oL/+AIBcBGfCn0U8CXWBwoCsxJlbmO5LOe0CSYd936IyLEjsL
STR6njx7RGRC1kE4iNp359akDKN/q9ZCC4hljwMbw0zygGuMML1gLkDvYBGa5/GnYwPnm/XEoyM4
RotXcFnQmx9VEqs9LBGs5/38TdvB5cHx410GsxuO9mAO61FEvX/Hd0EVgJ00ItsPzbY6DibN2rto
kkFxerRpXq5SCdBFhuPOchRdWMo6t6ianTVw7PYyyim2ILtHz1tgLF+1fboxw7I49m36tWvt+IGj
fL1StmDv4tx0iMr2cWg9cRCNw5Yy6femKZ285We6ms5GboS+kEW/DYf+bbBUux3arCBsjLRBOO5q
47kDhd64WFTaAaFN1Oj7+47ftZAkyrLfKqqtWuAL457EhgrUbszy4YvdmIfYwvXs6BdMtLocCa8i
ko8lArwYVg3gpuMNiaezchSTUl1txs4kqZBFlkjP5jTr+uPspsZlUABCyC/EsT0MPDsUou5S7GRt
8E0NUBNc1XE310A2XNmUK90bkqMF+ms9u/YuW4aJOt48yqgBOX1Z75ifiEOFPWg1Q8zYBzPGKiOo
3/n/ML+Y3aaNY+PcDPXFHEb7oE0YwOml37xjeV1DbLHpFpGQOuB0OSSp3viNUZF4aTfPVWY2T5lK
rENutbQStfymLvYgrUeZhmfllt91N3M3VW/VOxdxAo0Kt9vS8TVearaqQ8HUo1TlLZOw3IYYN1/A
hoDB/ICkeXqKM/AWpMIt+o34IXnKagKb7C4zfJaPm2NP4AKGOlybCUv0HE32mZNoP13pIftCwfBI
oJ0+olllSFfbE0GHQ8PTmE5XgcsN4zDpffggxaPmsthaZuPuAyAz5ILiaKRWlowilju3hgqD1bfb
AT8F0CWLkEF4Y61Ltlx82AOJT6PpEGXcsa9pJu1qL7bfhumHG+HO0ggGuyTEfF90APWBV7x3kqbJ
lL00uWl+MvsZtyn6R7Ae1cmU/Q9q/sjHNJUzs5ijK7uVbxHDdm4AlWwFru0VbW2YCqH1pKTczCyc
zyWL0RS5R8mhiUAg61tFWOAreoMvrlER7uKpn5J+Z5h+cgtXnLtOjx4sFmQDTdnZ7BgfuLRb9rKY
fwJ3jrA2EGGHitt6DYI3KqKXnI7RUxlCt46j9Np2mc4kI562cxRhMB1iMgJC8KwF7XQtCaZnVek8
Pu0k8XjXHZGZAxFqMz2pyA6bRzxeryZHoAdRnTUz1ncGCSBE/0RpxzSofk1l1xA7ruo3d7EiBEM1
Xuu61B8Ho/iCn666TWXzq+igkZlDku3SQXM+z5O5EOpm7VJOeD/SYba2JqXXvum8hAOU1lzC8dZB
QSp3Thb4wkmWlJoUV/sQsFaRwJRiTKrTs0I9fQzimQYgeVMzFhn8PMhkydGzaHR5hCpHZvE8JOPn
oNTGbQRC90xg40ksrRF76ntO2xRzeammCzq66WKylPnaONLV7aZPaRdat37iF68s3lpdD5x2s5Yh
dFf3zxGWzb3d6zwcyz9OVdA9697BsjP9mpFaXjql8SmMho1j6vmbYrqyy8BUbFVptJ+cOj9w8Pd7
G7f7ahPgVeZ+hFADKlL7alTT2wD05H/ZO48l15Fsy34RyqDFlBDUIrSYwEJdaA04xNe/hci0V9lV
g7aet6UZjWTcjGAEQffj5+y99nPsYAO3HdsnadbI++xULMjInMLYWz30KU7xttkfyfQFPszPxgFC
7AMj6RS/A/i6wfS39/z383MTG1L43Iz/2K99tJZbuFVHAoFu9mP+Yn7TDVbrDQkdIwFnJSQXxkZe
TwWReIkLjN3wHVZh6ADzDrxxexrtazI+oGOvYRW3HqrZre75/sW/vF1wlm0+iBRwSbHyJ18NjEOz
T27JTTzbr9ofsDdUvbUJWJB2jotHlIfpfdP7g8How8+KwP6cGFft5H1+nG/jTX3s3kC7M4zM8ESR
49G6NK5D8t4rEkCDYdzSy8e9ihIEB4l8iediJmswfoyHOugAouGWYlA51Ha9A4QotmE66FjxW4dE
h1na22N5wXZXXewhfhurYuKDavrMrbXPjEJgQzkrgQbNrF1UVqc8E+NHVQMDGCapOs9I7m7DKD8v
URl0o8hfuJOiTKoiaswkf6GT7BotEoTMiBu85br+ogmTjllKuZmWRw3DR8mLeHiBUr/BYzMHt370
cGQebhngqvDhZt3hq2zq0fSMbm4OvzeNXjeHBtznXw+tOKWPWOP6SdW0PVhQ2w5h07WH34e/97KO
S2MoipPCOO3A5OskxaeCzm3QqFN1cGqzYl7Ovf942DId2S2G8FLCBQ9VYUHyiKOGW4V5WTDl9v3v
V5bQNNzEaOkQK0V5CFPtZDEgDH6/GFaiPDQiqkgcLE7jqEr/eL4uLZpweHDKkejB35soDQs+3Nz8
+7nfe2Bt1mWfPTvHtaysP7Mr2a/DJWwW9/elG0nNuZKZrhspNTacoT6EXVRt5558lqNcq8O2Au+2
GMbf373rkvKvn/Mfz6UNACelzVuXOenTUjZx0FoqRqYuTnqPDQ0ilNSUB04+JeF3OZyZdNmiY1RZ
etQYhxCDajWX/3nz+1xktTktveoorX/13xvmsfROEyfjdjIncDcSEglNZtUn6BrKVttXh2z9QSPj
/b+0g/+f7P9/IftrZFoZ/xCX/BfZ//Fn+uj+ifX/+//4G+vvaP8yCMgCP4Bsf8Xn883+xvqj1P+X
qZGTJtuKihZtjRX5G+uvmf8CELHagcFU4LReBTp/Y/1V41+2xlgGLRjeC9j/5v8L1t8AAft/akcU
RTV0lSa1ihQOvaC6ikb/oQWiRSOJpqpkJpstfalOPNA0iTZ9VBBQb5lnkgegs4T1fRGtvvNlPpWD
g/7KgHfJP1Hz+kSBUxFpYwcGw2e0yh/AI4gKIourrhbGR+LRAVez0Zz4rjbsh5GVpa3o58cL5B0R
D5ty0Z+QXVduhn32ZGjtRykPnkQjq4EjMSXq1VSsjZaQvZlWMALrcNfaeWAN3ctSZgbH8/KU4bLe
hI1x12jdxWgnRqQlhrzBmdD1NNqN3Q7eb7dsR5v81qk/qkMPBAT8eyt9pTTrAzNTrc3I8lTAQYJ6
RgO5Qo6fK4W/WPuWTKyNBYMJgvWyHZThuWCKsihsOZpTbiUpeewczhKjpSMghP6/NGO/GRP0PnI0
U42ybYXde2Mr2Gj102BZ4N3UeG9a/D1cbbTEQWkPlbDmQ5IDKKtAZ3kjkQNrvJ56LopZptHBUHJ9
pE+Nev69p3Bw2jO7PqOzVy641dciN3G2FWmn/BZ6d5INAuo7SWNoCJ2Tit+RrqVRRfRUl+hW0Z8q
q3E5LbMG/4jjjQcVR75Fi7H4doG/8/fhUIXNbdY3mZw48C7m2E+MRH+0RKceKkvoG6MQ8Znm5Att
D+kqO1EdQEsTriXZ4fX3prVn6Vqr1YPQPiHqWRxhrB5OZ24ulwJy27EsMMXrBc/JdJWkkHc5xQqi
u2SQUg1kILA0o8KGjGM7PrInaK7F5Y19PltrVssCSmZsYmmicBGTBQakovLg+zD1FPFtaslGZuYH
xAPgxdreRlkkq9M2H8ubY8rSmVPKAAwmibczWQbeYBn9Q4lKjCi/i3D2sa60T7JUcSO/RxpBn78P
KAoxeVbiZhGiqIyp+SQKgMillLzKOY0MTeY0hHYofV1qGRklHgQAzdrrVHXzI62YZ+ga4pOkK+LO
F12/E2aoHICTTn4cyhzFB3k4zlzTlhRJP40pcQFP9UU0CGZFDnlalqPy4JSD8YhI7OKYaX8x5THx
ylZ9oADh/EIxGY31QIUE6ZORRvxWjXzEcwfZsV4wn57MexLN0nclVKQNnGT7YU6N2o9kK6ZkAVMB
rmPZ5ykkpYb3+W4JwXckmQ3Pcon2tcjCT6HiY5amq8OJG+RqtQCIZcZkd1pHr6jyc5yxTJ4n8oqY
FG8nCe2mM4/RMzA7PWBMr/v25ETPRUa7SRiRHPx+1SFBWRlWhgQiuF22tuasTnmZM6nCnaEhAmox
yaJci1apmPguPtD1hvfozdcxf3PMC+FcuqkgZBOvABwlpIWxolKzll39GJvDFpq87pNrIsEkX8Sj
HbbdwRTqk6PqgNLz6KNYwTUt8OlbpSBNjrMYiElBQrnNh+3Y1Bp0DZu8wzx3KAyJzXooVZDdBsbB
EQBDkK7PE1S6cEKfFf/3X1hd6+xaAS5JACkUVjHfZa013Rl6P57LJDn8+yney2wLh/eYmHALuqms
X+RaK7aLXUn+70OoUmTbIydSiyI6tmuJaYA5IRq9uzOWIXuaUWKZ2fjOmGg5j01cPnblCnsgGuX3
0RSNkafGebSD9e9O80TN3xSJy5wmOs1JJr8UMqNGjqkYjsfh1hrOsyGjiZbN/L6Cu3rXM3svRw7T
ujkbPiSm4qy3U36WMuFWgCIDG9UHmqaJbPZQfcRQOJIKCyGjskLjodbpqM1I735iZwtEFGhFAzHA
lMj/XvKsPJcUqlfePwRhQsRbaw4p/p3qOSIo7EEqlYJZqCwTj5HUgUXc/I5OKP0DkXzbtnK1c1n6
moJBMffQm+Y149yAnpzL7u9D8Dax7rVDo2LM1a3XnKsKMVf2opPFdbQobGmfFfbr6IATlLm8GMTU
mm+h1HodfLb89lWGmnDMk6Zxlbr/IwBu3pNwdq3HQjybkiYBAlEKtNehEThrDLMeSeFdqRicdDoA
RcSHWR7YBP3Wzl3pCpmPMFB10GdOgUp5aDm96HH9DFMDT7C1kraS8hJWtXMdl6Fw48iKDrzk9Mky
8hpG/Pyqhk4bKHqUPDCqYo4nCiB1MkLGUWetDs16RxsMnUHan7LGFjc9qyU+5unwQixCkJLWjWJ0
SJ6mDqWrbpXdnsFd8qS2TeaDf5aC36/iWrEw053KYgWiyBwzTdiQN8Mc7pQIF+pfz60PUYZXfl3I
z2G99Gd7vfm9N5a8nlEYsd+DJDhOliqOv/cwaEfYvpgbFnE4+cQEygj+WJ7kFoaOnWBZS1S1ZtJa
QPsELssAbdxZWfcHj4WydcRQu7nO3IsjBdugmR+SMowCBXXrZuGPwPUD9zQq0J3HyCac5k1jpLvP
kmgX5/KwJ002mBHGbRnqUuW0VngixWOjlD0AmEOdtbdC6os7iVUWsEmmBJL5oywURDqbwraQcbRl
atccRVbnzGvkhzFMUldJQ2W3QFjxLLt1giqrQRs2bxGAYCUSqs+EedwZY/vJIrzgMpCcazTrNDWq
4aXhmHkW+vShk7CrD0wrLIP9YchMy63nh0TkODlEqG+0nrlQBsvUYuJ10Kwva04f4WKxomY04WK8
q+1EkBHj5a5t/oTJmvjQymAo5X5D3MNN6sNqo6niW2MMmLdTh8JGAUckGc2mIod2Z6eW7hp697qg
MZPTgeggVICBZQL8oAFIqGIMSdCpv6Iuy4lBKp+lHpsZnxr06MxDVxxL4jxrjfqlFNKZGd5FkkM0
pvqbXcfbUQE6WTWo+PLxxxos4PsNU8kkMZ+ioXsmmmcLQs6k0U3Xp55/shplnEG3fuinFyOsv0Rl
ClJ7oyOlhoUK1JMZ4vUATcc4vosWgiWNQB5l4YcifK8cRkDl90BKBgj9wXVamtcEWQpXbpVtT5j7
PM7kT+RGh5Qz+lIz5FNyYdwx0SJS6StJ21d0Et6Si205txCykoI2Un5oxpqGk6G8oBp7AJN6T06d
ExRIcCz5D+YXRkHPIaGSMHS9OjKwtEqI0fpruEiHdrYYjtT+Qv23iNsELddu6Vqo8ICFJn1kY3cn
R/Ie5joIBnM3WwDdWIk3tjo9onyHnysxUeL8XW5inHAbHC0VjPtM5PelNT4SyEWmnI3HR0sbj08/
ZFXb/MIzFQck2lIGp/tGNXD/MdKGtMUnWzNPDY3DSG+eKotzrcNej5C7bq5NBLAMkM+J+inbsqoB
tJk3JIJd1HJktKKPHUpWLL3oVh05bLaxY107pwaOSKovGUp0Pbi3lt2JzAJTRK8GDcNL7og3q2iO
1VJ+lb1cbwkfeYQ8iSWnHVP+jNoOoe1prAmEhfy8fnMFQYthuaUz35SZ1oyWolchCoRJPG9PGw8P
c1YcCzlNNyX9eHfWahqTrRJwqUPvsU10+5H8LFcahBPilCeHKKDGSN8WQgegNPB7E1zuOuDIF0ed
KOTEc1dob936fRTFeCNj5KIN4bhibhIU4j8NKTKQKJsvxn9YKIcVPPVkFc471oTP1P5mB7iFbctL
reFAQAsrO/uPXRBCYqontQdrK5dFC/xsuGUwSdknTS+R5g+h2c8Ij3+EOf7MSXPS65+ug+1ZVMUJ
2+re6HjLjTz+io3krh9h95GL/KEguoY3xHzKZF4vsxeJpH43U65l9gHa+9OuiuMzBfOrMoqXaDDu
O9O82LVzl6vzrao08GDF9CbbwxmZMV0U6UhppOJEir9jRWt+L8BCn8MN2aAB7EdI5rV5bcljG5bZ
j4yNKcl+BHaosrtbuOoXxhbvUL6gndGYpY3SeAN5cUtr/d2Qk1vE/mtKJfnkE4oR0Q2nqNN3jdBi
v8McKKceYb83+IH1dliQdUfEObRFcY0gtgU9/Zg2i5ngxZHXjMTd2+96xowfHP/PYBML0mbNsTMv
UpH6cRqGLkWDzfDMzHbamFwxIvVbUxE3ex5AHbXvoTPsK8kCa8ZIz827LmA8hPpETD76cgURFMg9
OAG7uSHZWqo+AFYPCNohKJUoyS6c90FW1i31RqVSLXE+Vmz+Bs4y0cpPUbs4XXyz2vAxqdo/2dzR
bsV7tNFyklt1+yu6Tx/sQXswnTJ5hG74EoZs7dEqqZdIzxRGVwRUWR3hCVxSpYNSclHLq970L0qs
5yfaxmITJnMWZKM/tV7DUQ7+/njumlS+l/LHREPQoxq17mE8091BXDn56V4EX4jia5qBfyUHHWEC
3ls7dBuRGltpsmPWbvOZhCMYmnZ5tdC2BcKh/S+HFj7jbjhK/KZdH+9nTUQgWPOrJI0EgBg2pG27
20VyEZipg8BHbx1S5fvFs1n6GXJO7yYynD3nRCDzMZhIG21Va2RvWP3VQ0t0lYew/ZtJZMuHXLI9
QJ64KzSdICXa3LnSN68dSfF9a/szB/8HxAFiQzPyQ9W00Y1QMG/eDUnVXTvWl11vc242efM3jYal
mCCRu3gOA461SElb+94s+FLUas+yCoSsa7GqIYTC3mlfmSkxm2eBt3Ik44Mk/DINQStK0NtlpIZO
f0CdwwG9RmBC6hRZDk7itU7yauR5HrTGCL9b/kOuKYRhjFC7OisiX2l0DtaRE3SDXh9aE8ky0lOi
/P79+PdJ7KAvGZAhBE78u7Eo64PZzf/9736/nMrJgdNYs/39X9ucqzuhGfEf3/L3i3JIRUjsyun3
W/4+NTZMh2GSbphVCjfUovIoW8xeSCpkWR63nWbsx7a6pMzn+nL8AWeFb2KWX2l4nJN9J8kQx6R+
X3X9Ve/bvU3bB+OFAM1jvhqJ+ASq/sME/adhALgZ5tDr1nnwOP4sWchKUMWPbGLHInYbp5/cvqBW
MFRyyzH4/cwzk2A79tpaOVdzUrnie1kqK8ihg9MpVU5NbXp6goSqGjTZtchQc5nrA4qq+h7RHDdi
zv6+B1nZRhrfwNgfrGENYvJ+v/h7E/fQX5fReELFTEKfmnwUcW4eZBR5YtQbjqvWJp+GCQ0FKdAp
YRgbWUd0okBdpIk+TGzX9gBrfX1cc8Y/1MMu68mmMogw61IcJ2VXjZtwzZJ04viQmXnpawbV2aIW
L7m+ELxh0XNvFqXclHH6vtjQyIQWqUdZaMpfN+r/3sNBplNKoV7F8JkdbaFme0xBm1JNH/KiIQBK
u0iW8Y17EWHCQ69Gz/kYHbus8PpEOTtG+xV34ZOVkFpCfps6XUB/4Qk/jZrsq1J50JVhK9LljJEB
qZGuniJcFroBaQ+8Y1KJbTIRmDF4ecyhh2uDQwrSFfXIvBYUeq36hc5R30ruRK2JAzDPnnhgsKjv
jRKxM1glIgrnu57RfRDavZYIhkE52wJBcfK7QTGOVtke+uZuioZzXTYXiShuB9KxIkvvfcjQxIao
lTS+UYlNM8TvyiKftabns7REkPcBQ8ly29NskG926TRefF9iEdppw3jBjk5PU6eQyoOl048isE2s
IJlUn3Q53RIsA+EQIftsq1c1TK9ZNDVIO9D1t+W4FRyocfhn/JoWV3DZ5I/VQOOyyg8Gpyg7f5xn
VHy6Gr4oEgMoKeV8MR0c9YqoYgzkvP8MbSnbtGRBedjTbirTdRnmqa7VfzIyqpxcOtgzngEkbcAm
6QigIdmQXVBdahb+zUTVYtjVXi0nKMK1qPedUfhkDjMhG07NCkmrTRmVaXZNG6tyq/qKqtjetvrb
HBIel8fYMbv4UKW3wYCk1Xc1ARhGbFA34jYcCBYGS7PJVgZPVbygd/AnBtdunsB7b+PksdaZLVkF
ki9OARQcXPrdgD7yYaHc39gOlP/WxHmB5+YpNli8dQGrTWreYtoO0Mwgybabou2+9Mo69DrpMGmS
fqVVAUoro2LN5tFTx7Oe5e9TOLQHrePiLCMMQ2O9wySFKr7WoeOF8fc8awOzf6pHjRTtjG0st52X
NDPwpQzDY5oIjjIDE5VyfG2Q26V9/jOa3Yuiz9s0W76AGCH3kLIqANWzpm+M+2J5wEykeo4Mw0+f
GC/K0pNtZY6nx9UhngfG/UjHCJLL8+S+sORrJBE20c93oAMlQldfdb3D1PAyWMlBi9FQDA2kLf0+
LecKPx6CEjI/3Rxbv2sL408raWdJCf2qSa9VM2+o0IkiQXu1aCA5h+bS5eKnWRKAIjdNaV6QfBLu
V+PUlktTC0aTFc0wcEmPOI9EGL0NdfWl4DPUOuk06cM1jJ5tPoiaoAqxoTfVdninOIDpIkoRU0EE
3ckvupEejal8iFTCDfKRPZqAiQZ7aWsRbUtGTA9Sr8HlhUpJYXbvIP/JhrdYd+It6tzPMGUkj2R/
cQvCAuI4eyiW+k/MQqEuzZ8aHq4c9ndgoZ8wTZymDgZaVX6CRPkMWRQUWES2oyAEx+xpWe9zWr8P
C/Nro/U6HbZBXdH7F0pVBKPCspLBdcfkq761IFthri+Pna085I2rh9DXbQnY6XiX2zaRXRlJ6YkQ
NPIdhRe4nG3MQs78BPvODqK5OpRrqRqinO2lfiurjGG1UHtq2QKGSLnqzoKiB68g8UFBtVjBjBFp
k6LJZOtDtRTd5cqE2/hLZQtDGOByBb9pCnENFEFzCepq3PdTdJeK5d7UKcoImwzxZNhG45ljdtOJ
4+NXka5TXxw6Q0s3jn5OFPA4iWY9NDAYXVLpDWLI6fjadKeVt1F27mOm8ZENmNeiNpQjggvGBgCF
lfPrVsRWunKGVkydqaBz34woeJZqulv/xENRI9NzatdkRchM+Jh9/CVxLvPmuqLM4VeI39JFoafc
EbI2K/OmS50ndVLOo8mDUlkwa7SsnlA090Ze3OzkS3TGfNaTGEWqIb1iUHjTEns9WjkIE7PnFmPq
ZnwaVymcWSTX3w9Sn3Pp138oPp6KxKr8CIlU2suc0exbYxIBBwaEbruEw8qSFc4frbSZwXBbhBEx
xaJmlxYOi+bANpktZ1XhXGSuSQoq30tsco0rhh0dyRXTrm08yJ9hDD83i2/JqHzmKxJ2cJpbpPR8
7rvRnysGyLnKHxD9lG+vx21ieLD3RMrJrGUagplz4d3fo9nCkIj4dANljtBWnbbROsmNbGM3s3e4
JrJCLzSejMZ8n4yG7o4CM5sGx5ro2sNtzB+MQVQBaEMvRMXlcW3lm1Ab5w1jJ/aVxJY80rAi6sj5
ELYYDTj0/TFGk4AJkmSzab7HN8dbOwhsNoPOhqqqn4VtNug6DulshGdjGJ7GfHKLTsaOjEIGgzD+
KrwmzLSXDXgkhCRjjlx7Nmi5Upd2NJ9kKNhCYeiG7yBpKnQ0SEXY0VM6dMrbonwUY/o8M4LZgH+m
z7CukE33Jk3iw9TIYraRXpkFgVt2Th2K/xwyacvLmypQCwbIrClkbxWkOLmqqmuczoyZ/cfCIKmQ
nkRO4QDTujXSkoEI8UE0uOHrp3bh1X2sbJM4ullSbPrJ3K+t1wwvYmwHY04cFizbp3bQJlasFkWb
87LIM36Z/mtokBlP+oLCxYiuFqnlnUqXtNce+mZ6qTXnIiJmGXkjvdKxNdYYqSkm2LOQaFGaccI+
y4aWJPNnEiOJWRoikbP2z2Iin2sFZ1bmfIT5IHVCgTwBMyXejLb6Pkw+adsjO58xL+g9JlP1rVu7
KWwb3xN2dL2weONi4raX2kUhbd1vzK4XQaxWz7GOya7nBQiAeLC06CovKISUoopOkmFDnOUSV6p1
uimixmsKjTRTYQS94nxR3jxFC6fcbpG8aFjINsjnP1PcfxWtHvSJRe3qJOomVECZhmEgl9AflX54
VhzOT0N3BSbK23skMazBZT1epSpGACkYBCPcAhyQPSHMohnlUSwN+sUin+AoZFJi86hSTnFRcHyI
wvgZ+QXO0xFaMBM2JM7dh76YhISI4WCF4lxOqI10G3MOqCraa13A8jx7xsg5nRnUwcbNk0jTo5zV
ZytizSNeYiNl8by3nPpDVxknxdG+LyaaWOLHrgGsm5yblFTdoC15msZsDpIGkKyIAQmZyD8JGPEr
xF9o1X5K8iYDqdMCnT6/Uj8rPXNpM7Fo5iXJZ00QXSEONjAtqd6SU3w1V6UH2sefobPp/zPXK2lX
S9K6AoBAQm/r89IK8FoF6UiiwOBbypu0jhKKcufFnPiLt5H4KAfE8mHvO0obu702yC4Te7/rrDsO
tI8xxjgVvM9m7m1fK20g57L21hKYvEWFHbliat87Uvo2SjKgJJ70zEfkyOakXEFZeUZIrDyOH2R3
UnaG3B6A6dBpqqd+xjTFV0O2dEr2etdZyNDr1qQEhXJULx01ujF5hZC6wDTxrKI+GyzYX4PWedgu
TS81ceCJLv1uGJmBGUkfrZxjs0onAIAGoieTJiA/WWUi4AnGXNj1uncjjBNQLhTGckh4o2WvrtDl
GTArGLQBl8hoY4UxS3v2Bnn6AuIiu0ah3tBnpa49HSImL2jn8GYY0/0a9u1bMTKDeAV1dzs06QtB
eHbvKgpqqgKzYK1KwqXlfk9oW+jNCuEndVP2vmpjwoeTt4oKKCaNl9DS7vQpykkMoktoK2T0WuVb
FWFlHJ6HFDJNTPz4LhehgnALQSSmal2FYNg+WrVKxj0LzKFY8gvLQ5Aw1jcvYc4nmcmTRvq1hIks
0uUA7rsWDBObDP4GsFGZ8pNw+EPTzEZL9FBbVSzZGM6KfJ8hc4/HbtwVOTET5JfvR4ctjvi+PbX0
XTUw7EnH+CxpTBuSfNonmcOMLsehnCvLbrEpQ0wdR4K6uKhUw600ZJ6RaklQdpQIegtVWAwVG0wP
t93kQL500mvVWgcidLKgrr0O+bgcYQSXIxoqWmtjIZxTlcQJ0W8Iv2AtqpwumPv5U0U8Qa6K8Jie
5Z5c3CdEbriNZJ2hy08Maflg/GbvptkJ4OVDOIwUHjavbI7p2oFP3TCq3aFeDVKmk5u+He45xwbD
6t5XUia1Av7bQWBSXZJDp5Y3GMzgyThnbyQ7vx9x+LyE/YEeTlUb0jfdOX/pEVyv4b4z24zudFeQ
zsKTUhBG/LyPWNSsmmJgpSZCZ9LrKtBE+SmnsVd1aQTnhYxzRdJ6nJX8uaL0YpQq6BVccpa5F1aJ
NrMfYnaTCu67Sb0ZmrqJjWCg2WZ9of8pd0Tu4VOLU9tX2KPMqoOFr4YMHdZODvPIyFI+S3z5R2hM
RO21x9iynux5ZYeHOLrhZRptHtT8SruoiuI9x5KjpIOMWCLaIUgj9llDPqQJqQMizG0elpNmJajL
mRLJfXcr2oxRB1wmpO2QqkWDiFMQ7T5knJhauNVLFj9oNqrqJiqHbY6b9s4OI0aJkvbUONU9FPSB
Y0fMkVNoT+RiBgtproD6dHkvlLpyW2f0F3r+gdwVvReWyy2XLroEJpPr7qxl0gVRAcqPqb0QtUpf
gjMc4p0E+eIifTRx+mS/0tA/5tIzhua9VnHcGyODrEnIhoX8o40Cy2KXP2doXNdeEBOH4UPm8GXW
KISQN+AKrOqNk/FOLtpE5WoXpq+bxIMwjX4Rqs34rdSCmfwhxC3LDurHHZG+KPVI2POyop82WmUC
TsntS+zoIuhkqj21jM/IrK2LlFkkiBmIoLSM1trwlqAe2s41KHS5CGlUnGUpfqM7yEmkbyPXJB1W
xSLDiaJEuxf7TD50cjsH9Igu2wWJRkVB4gzDZWLGTQFmQqWTzXZ7FAzp3LoTn2alQwrUG1jz4pW1
vWY+qXwrZKC5iOaTTaHJtl84w7nYEi/sjS0hDlLZceal/s0GgR+wwr9FGTskHKloyjdaqXrMLEuP
M53jOpke+krGim0MtNUFjW9gXOzPYYgkusyB5UfFcaoVwjiHRnaRmux0q/sTKRAxlAwtLwlcq+qY
EDDNNxsMxkhi2AdW8vUncBRMndJBVVI/nCHC4HJ76qv0AUMMEbsYIrBPPc38NgSKvs/JR29Ax8zR
ofixrHqxaZXEQ5a5X83kZy1iXN8mnKhaYW4L9D8Yjm4hLHtslgHH/YIEJASZ9QLZUFQWOStV9q3G
THlkk6i6cNohm3gbGL/DwWchcpruY0njHZW0bC3WLo/AEFhV9YdB1TMpECzl/Hy6ttAshmdLmc4d
ZjlMPLTrRoF3H/IQStT8w5w1lZVTPTqqTO4icQ0TtT/1rf0ozG1MYlJQpeNtnpuLA8BigwJph7Bm
8EOauO5Yqd3WzrrvTBkzDp9UwLlsNXer5TWxDOJGyQZqLGmFIKkPMJgEUxUGhTKJt3H4wmCqDWhW
8N5AOSGoMPWyrm7dgs1Tp6PhJlPxbtoWIdXrtmTHE+s+oHL2cXfI021diM6X2DGNifNkbcL3r4ru
h1FcxekD4RVq5o2gT4e/Pz9EinYwJybbI8MuOppkmQsuOL41K0Pa6dv2aFoNnQ7deSAh1EB80X0j
7eIQlWNeVU3MorOmEbvdYbcyVAnDJsWmojwvsvQNhUTHSVjhEHOye/tkPypTXB67yF7dwyb9zujB
1H7MPO1uVbrcRWBDQIh7hHFMF8CmfEQ4cXUAz7QRmOpsLrMrN2eS4MWZLLJ2a2u17CZ2hO3OJJmw
6aoXwLkyviDjvtWMz8rIXqNCCbd6OssBq5qw7g0arFsNWe4RaVTDJIeCsyp742zi7dhk5LHSZmo9
2RIVMBV7P9UvWbdM+3BV9spG84n/tDkUNWlX4XCDXQC1XqXErAYaPjUua7/ticEEMRX3SCTnjhTI
pgFjL+V4KKVsr4iZeFMrPeXRipJKWnlvLvKVxgHdbOTGeBbwkgNZiAeSxnTA20kyyn5Ph97tsEpi
f+oosMfuVCVp+B0XjNhwwJP+A3jEDPMtIUPEZ6pEGTbT6NEcIUAjvEgSKcGjxmVgi/Qyz+aDUkHl
0fMK/2Krb6dIeUiYRe0muYwoTcMDqnllWyL9Fgz2D4rtnCVLDT15Up4UOoSGLpYgC2V8CCi5D/gO
P0A0rOGmOkQyIrhA0ZibShGcWvrFhxbf83knnwh9V3Z05ORZwVXshXb/0eW6s41ZacADFt7c0iEL
436baRMptLhA9xyEycAsnW6/8r5ZSt5zJBVugSk+YPbekrzCGIh7M3uYfOsazBjhCNF8yD+E0ShX
ZRD+uMZWG9lzHuZ3CWYAIzf9vgbN6+T4DltSBn7z3chG4VJAUQsNRfo9/UpeaJnffdu/SA38n8Qk
RsKKYa+RCbpt2JdlEt3NCABW7UDu1Pv6OvYqO6U4jFUNW7WJ9qxTnKbK+GVMJVZfDWlf4YTbaT1x
fid2XwI0Sd5A+Q7bgnZ1IpUl6XHZoeCi3mm2fpBRJu21htoafy04Hd/SKJ/maHnXOAzjhXTNOs18
uWKKkfSvodomvpP1b53ahm5IC8+lQv4Z2xrjTvc/7J3HjuTKlmV/pVBzPlAYaWQBNXEtQ+sJEZKa
NGrx9bXo+XDzIvs2Cj3vQSYiPFyFB2k8ds7ea+fhEvxGjSufph1RZwywsGjBMdpkGsfr1Lc1olss
rnrFmzVzbxlE0RzzEzOGkEfFYiMLUme6Un/Wqe5XsusecN/CN5rbxKIgxagtmocswmfS1A6WCOht
KztsyetgcerixD+Mdq6v4jp8zE2CfcyCzFplWt2ymrR8o4esfGhJynVgje9Vk/00yaAQSskbwi/F
1vHId0mZOywRrjwlESUgft6ntudzE1Y7wekprjq9pMdrAqZzVf+gd7i+Sri2K8gr3FL6tZ0sGVHt
Qy8Y+EVFeATynXGW4yS4fEU/BbHm/36bye4daPJfdxznZ/j9NIpSaOmUYZMfjTgvl5c7Xu6jSgeh
3eV7+vgucJC/XtFPFD+6fB/hMqP/MD/p3778/fy/fmKz2Jju/v/6Ln69yV+vyPUO6O/fbwkEUZay
FG16dCqL42P+ZS6v/uuNXF7NDB2Con6/sNISSojLXctkhvFcvvz15Jcvfz/L5StdDhXnAwcpNue3
wBHtwc2II8/x8u0bA7OK4UbqcPnKR/vw66vft7nTFKHq+us+MSIrump/3fPyVTCv1L9vq2e0gR+D
eptv//UMl5/+evDv1/r9uD+extZmWY8RGEvDoY++jlrDoG4Irn+/EcCUTCAuz/W3L4uaY3X9+9ny
ivB4c7Afk4xYJ1qaOubbVr/mLMwPl//iccqZP/DfH7f9/vbyVd7Ik0xyb/PH7ZfHX267PMnvbyeq
UPY+eUO7hRf7/YPfL/b7tstdQKviCfqn57rc9sfTXL71Gqg3Rk3IFx2Q7e/n+/XrXr6/vFzeKgAu
fzzNrzv909NeHpNM3gEel9o6pIkd6pyyzBBax+6LbyW8Hqp4/vvjW31oCEX948e9voknGOTe3HHR
q38/6PLIy39/3KZDLltYA0yW36/wx8v8fuwfL/VP9zM8n/f0+7nQF5YHMqcvN18eIFTPDPCPJ/3b
z/94kcu3f/5Y8zK1G+N2/Y8fwT+9r398mssdf7/Xy30ut4UoyNa9tL7bqBVLdL7ICEkPQC7Rk1jv
GplVNTdB05NWfVlOe+tJs+vUn86hqR4vq0Ex28PCuID5ZyUy5ApO9yFbm0mi0VJky+ZY2nwRIxrL
MN4bXAdbpr/VcUSGdLTnr+jWVYIttqPWnQHZnd/5ykxonelu9qD7lb7zwnibDN1D2Ua0HDVamjLP
GSPWqP9aB1Ycaeq1UYB44sJBaHi/qsHdjKr7Er6/SkL0BBaBPk3BHJYeIJipFGae7pYo0kzd32aG
/gU//MFQJEOGJaIIwKeIiyp7MRp+tDYzqqQgOWf4vhdVpBe4Z1R4clBBnYN5DkO2IVOQ7Coz0AIw
xLZXnpMjCKAUZooOEShp/FtVtvtBH7Gx95N+K1zH3E0kqlgO29VBPlOasLWBPYSEnUKHzLIAmMFc
iTED7zK2+nymq4K9Cju9a4C/pHCDUYb/Bito7sdgakHoPz1aIt3nSp1R6aplVIvXsi+hlIzphgIq
Wttc26lQTngtaXuGtN3YsRerOt9jmzzRlWCPEc9sfB2iRgCdU7eYAviNiDZ9yWdnN9bOd0NQq8wQ
JwW5QPPdegWJC1TDeJ10w08t+WCgsb0yU2c82nmnYMRxGQEXJ1NaPxD2O2yZnZ3MTg8RPcXsW6rw
uex+Yp8CUtepCIbJdoHfLaSmSHMzGX9DJtpGgsSoXtBOV3Uv1tTGT9SSwwZyZbFMm/pLRjdZwNAe
XeCc3kwreWtp43hnakBY29ktzNSNdNnkre68cM34PtspjQaBasNq405GvxVNugFpRhNW8IsH6BrJ
07kdIq/auTVvepijRQOsAAc95w+tNlYoPVBxMM3dwNUZG3AuNSY7+1D7afxsWlXDeT6CzNhpzmk4
fTPCpkyuGQ+UgmxP6V8VZvtZZuZA2CRplMgAu8VA4B6iXqmWQo8F+yk5M8H7VYU3RNT1sEqRb1ki
0bZTQsyb04wMRTJmiyhfnn24QuD40wWatQ71oMEb5rUclGSrvJlwaw7kdFatjY5O22RB7d+ORrOY
gFqpFKt2oAfvY6dtGlcjKsWgLjOsM/0Ecn9yrFxe+KXNytdiCOlrE+DrlaOO+mRnaN+kVSM+iaxo
T2D4nPUInQE48NICtOGH3QN8Ofxp3ql1qb4LotE3SVctwMB9Qs9rN1NJYUzjUW009ymcK2g7znxc
UnkLvCCnF6IVp4lTetk3PU1xw7gOBroTGdPXVn+3S0HZM8pu3Vb3dVI+IqZPYd55a8dTr0bTXTFD
y5auBQ+t6Z4K3beWoo7pjPtgm9HDs98wBn0BQthHPsW4I5bhzhaaTp1s3DmxeNLwnQtsa2CA002d
lfoqj9UBllyw1o12Z1gILtN0fA687h1kZ8XUuPiKp5fJTIhcRB2qRyGze/PRLcPHDvfBMY8aY9Mf
PUicTue9NwMhU7SryPaUy7igIHd88ydP0VPrzmvc21foMp+71DsJk7tlBjQAHf1dM4l43SFpaRSm
evQhtKbGbUL4K9G7ebgbP5xuCyzkIcnbN4PY35XejOCJiexp8Qw6dBIxSbB2CwZhJd5gI29psFb9
KuCYWFZFizoufu/4kBYVXuUFNou9GrBgYdMqlw17RPh0qZT4feriaGGsz2z/FjVKA5+CeKB5hOwM
GSmNLQuBRschTUmebdOV4aWzMp52RF1nz8o2rKWN1T0dEhzU8AhWTqXTkCGHREdlv6619MmJzdtu
mJvTz53D1BcqJVZKBBGR+VVoyVcWmZ91adHlICuj1W3QqcRc5n1LuQbieUnYAjmfwPoW4Ri8GKgU
hgxdZz8W93pcXpX1uMzy8aRaGp01DSuz5w2H5sarsd7pjVmtB82hr6mra+ZWi6hwBGCEgH1rMOwL
g4tCtoCzpQBuxrRHGydYxnDlmKrLWmIeSourLKGxZcl9WTrvNRCPYhDAYdNsJQibDQ1ZApcB8tj2
PvoPtz80TNYDCKOrkqvuurWIGRM9zEVA4/RxtAa6mJ0PK9/SPl2Iv6HfDVsrspgM9GiUpLNl6v0g
DADaUJ22hTC39tSfAb8+5gThCiNFiA4CGRNE+hrZHGZa8eLpRXzolgHsU1uVd2iAHzI7fRqnJl2J
qn4Iq+mzGJxns0BXQ2s4cwggDYbz5K5kQsPVqJGyGo5zLiChuEXNJLVgKOOIek/wFOxnomciDXcJ
SrVXpvZvXkA6umpPA3S/WO8RuKa7WqSvycAxETf1xmypDazuFE6IiEZ8bnpFUytR5k2kVeBLOD9B
LthwqmchX5cy64t6B4l9MYJRtN/GZngLamaCMkUS6ha0CSImvlny2cvo0QI51pXTd8yQtiPDcOqi
fSuyB+arTOT04k7hKm0joOodwVwLPo97MSFIAa3ZrRPDIo4Xw6vwgvfarfdBiy2H7uYaKAnSj0Z+
14J8wYYr7KJtkDDkgvGTjtxCI++4zPV8RdAeGvT8Ngl0dkkII9aYoraD4+1fYcvPDTJ3XwyM6TGp
BUtthN0QRlybNfNYpi37ZR9BuwBJMuuoS+XnCyWTY2N/6hnGI71/aXlTe109RyopF/qYPnmVdmTl
u48qXy3aVvLRB1cguVCvm9sm7ndDQRTnrqaFXPOxsEgglYiwXC16xoRvIVGay1aqq8id1QsNwbmk
Fq0G75QUxX3aWqgZzByTCmdv7/rfaTocigSqCUHSz6hCTqbX3LQuYJa2J4gueLMzxAStRxsq7tNX
oGnoDzB7wuajqWUJesMTx0ZCcgdcDMqGyuipaIa1a+knTskt+QHTHjqIX2RXeANQ22AGwjPD6dI+
Ow1tuSkFtgh+4DqNaZDg8uHTFOg5rSx4KBxif2fjCkC5Hul1+xjRiN9VIVMVBD0S1wIeA3TnedAd
kW6BLGv9N2wwK5Zcc+Nk5UbW3dmqvHNTKICoPlp6giUSojmY9qIrwEKdJahT3UBqC2uyafJbfMiS
j1HO2TUZKqtVa0qCdfGw02dhsprdo6dWHHOImdBQLwDoRHdNB/DcaR64wFFJ3npf+tC2J4PE97op
7B3QzwdNjOzmvPYNze9iHCGbGH37VtXeJuhcphrRyE+RzKU0aSqmImlRlCtk85w8FGElmsAyYHzG
rA9BapbsMgJ39u6UPkuKesUVvO0UOnBq47Hn9Cw6LobRSeDH6oIeAk/M4VJGdwbLz6puOdd8P2FM
WJ6CqPiRcwoaAlZcZ9ajX7tXCE4+jAFVylSBiDMwCfmRu2Hce26D8uhQLAY02TovuKIEgbdtn80o
eaLWfnIdSy3twEAfbQ6fdKUYtrjdcOV6XGqccZW47XtAhG0snVstiGmPOyXSbRJpVb90AKBe213G
tMmBGChcajAnFZs4iH66jSeao10YsDjtQVsYQ/9oF/3aMG1yTTKAb5FkH+y0N9hQGfZqyY1Fb5yZ
6wctsXzLmA0Az8QUcwq7Lbpcq2a+bbj5IwqiD3bK5dJOSmSvBhN/yUGj/RAY9R4Vyd53mA5GYXNU
4ipTuoBdjZg4zShEJxsoSZ24SxBWy3iyz1XrPWRa+81ox/LEKRr8NZL31YhTeoHVaN10wU3cCYGI
pHwdqvgANPtusmjOkIwL3gy1qodoTC/CRyWQjBI4+Oj2CGhLPaDuxJSPVhYDuIuWQwchgDiF8QoA
JuhQRJi/xy1Ivg4EmAgccyOs8cHUMS/FnIEhn3AiInjgtvZtIyhZpY1csEcMDQclyPA2DQfmPo+p
5CzNsr5cZwafk+gF1KHsPGJlnjdJILXH+kxa8rMGY0BgI0Ou2r2Y9VEzNo4+MAawtXtRiE0n2I6x
SIF61wGKReOTO3t3QeypJGFh06yjFdavXWh9mI42Eifc3eujvx4bI16OMLmXUUVFSHpijKWL3EIK
k4AzJKGggvYcIekjNf3HYlyxcIb2m6H2Zd1cRCBdlxA1byPU9YuwlKvEY3aveRwl0jbfSX38hlPO
NDEB5mv2gPBhziemcVfaHtIpw0NUbGGdSwp7fsA6iuxmhQBrN7gJg3FzXBqIIqUBqJuQOTDHHhIe
xB0vsVHuK785aggUywLRX52qxzjNzyHxql1VguWhfu4bjxm8YUI1TmfLX7xaFPV0RSvgRYmvEUmS
yqZ4xcAKn1jd3sq8f5V1/xllzW5iqO2Yxhv6TnulrD4BLVcu/KHC1jf1DAQ4eJS47xJ52zIMhcmb
nTscS4D8dDBB3mtsoz9B//TgN3et0BmEsnVf5BXJATqRmgyVzqktTsJg8pkEzdqZBowaurxW7Do6
wBKrkKmAJ/pHs4MV6rX5JgjHOxxu3Qq0wW3mk2XYxf6erdaL69259NoRmWQSnOtsWGhiCmwKTEfi
S4pNcil6+4BsbNFV7baRIfohXM/pY4kD9KDH/o5jclmp0FoPMfRw5Hbc1YwIFjAdOs+HOsB0adT4
/IJoWnst3tNcrvtSf9FSIFAVkTb+MG6LwYfhmmJ6KWWLpKr5DImKGG1rT32BJ5wCo5cLm6qS3Vd/
rSd7Kml7r83Kky7yUMh0Di/jrKn3NXwf3kteWmjw3PhrlOFL2IREdGBI1rrWIs/IRHQ1PheCNCXf
3KZgSBZ5l5NKgKvFiRntifYlyZmw+0w7V37MX81zYLHVXo/b0cDCKYl42caz+MpJHgew4gu7QNCq
yNRedk6z9NxawTNtYS5K7yCKL+VL+IShumqCcGMldoTpdTiqxPwABLEDtNyyaUOPXDafUQ/CCxXb
BtKmtyg549eeBnDK8jiV+r6+ykdQ/bhVxwg4Xd2UTL4CRqGFH8CUX4u0U4sYk90q9efE6eir8NMT
wE2cXrGy2dbbagHAdxcOBbhy6uxFVZhfPYmx/GENZtckpBhvEjWLnMh8JxJmn1jqq2AGtJFF+gU9
6J2Kuoe+FF5NAULVkv+AGTG/ByVdhd5O3gxcTTkVr3Aqv0emvzHt7gcky5Xv4fOKWKMMcIhZJ588
YziOAHXXU8kuvrCq664S6MqY/kmmV4lnbrW5FR6q8ZTaerNOo7zdRAgYHYbNC6X6J85R1CCGQuTS
Ez9TBSMMc2+RTUSFJ3G4N1L9EQ+qtoqY/j0JE+1IX/q3TfjlDc+laz2jn3mQWUu1CXXFRmexrH0/
WiDqQJGEllKyW6Dg5dxEswvysCR+3XrVHRP/h/U0ZK3GB0q8CR8eTUGAf2lC2oSwXjq4HwYwSBjm
ERLJ1AtOWAgeCCrZGbPuTQRhTSkM+BrBiMseFpcs/q7WyujD4XrszBsvDG7VNwuvHyDmK63TEHa3
qWCn5lQmup2+REKgv4RVbS5Gs7iy0/5hQKewGcPoJpbdyfLQkbnMZAVjWOLby1OPzXsYrXvjHSn1
u8S5XOscmIn9JEPn3nTyFf78c+hN26TBgpKOh7ribAGshmhkV1v6S9vYH5pEEsLvtcdUtcGNSzMm
5vpPZLm10M1uX7ZXSemcaxYATxD1VjXGqz9vXl0tOE1g0UqjOCUmVF6tqz8VGfFoBZ5SYuCx6SLX
6gHq6LqNWMTnaKGKafMC9hWhWShL0kPhNx+56G5V2E7wAWz2NO29TIlvJJx8yZCCmgqpvcvEkjem
aSuClb4pAAyGMkRBEZfyGWbhLraTQ4W3WE/sLwJP6VNVJJQKkjk2Q7Q1R3UFvHNYVmW6V92An4T4
57Kw3xOjPlQmk1jPjtZxgv82bqyP0M9vK1CvvIVjG15LaAj11J9yDfpN4iDdiMBf9Nad32i4M/yf
KdcezNmzhmPnQUveOjQO9mQutUAHRtebaDsztbIa41O2zd70onuIOMG+yJOvxp8/7DB9G43uOcmx
qsDoNhd1we8c9Vdj0p+LOLrHQvFOCfGuzzJnCWDUVuNbq8DYuzoXci3zyNOZCrGcTIm8ub10Koft
wJK5skZas3pkHlCt000I3zwsQfNM9ZSRgIIK+i5ze7GQuvY6Bf1JL71D6OVnkyUcKMq2AfrM4NpE
VdOsoz56icgIXP6Utvq0rfTDV2RKtGZxm2nlAgkbi4uDO8bH/OHA18/7tY/t1aGjlyaGIpUzu0cM
ucglGhJifXZjj4UpNPznOEYVa7eQX6ZeHqNJwIFWiOnJptk6Zd4v9WVDmsZCyijZTIE8pkX+7ojy
Den4NUF27jriOOUMecbtINcaCPe8OEetG2xJOFrKvg3WUoNoFk9Xmg9vLe2mbWlba7uF9MMlT1uT
r010C0LRSe92dofCfNZTDy4Wu/mXUpZ3N0iaN2Ca2JVT0XEU52crfYIgswrT4qYKm5ewQ/s6H4LT
WJqLnPJoEzgcKPTyr7D7bemIv/iyuaJze+0TEckuwexZnYy1HatjKrL7JjRfM/LB2OiFlLW92rre
tA5Fw4Uxj+5RL3Ad1mnK0DxWO3Zj982Yvagm/mT3+9C7TbOX+EGsfPJXEARebHWqlP9KedDuw5AS
xadRf9Jcsa7QUS0R2yegmMxdpQnaevFoUTKUwSkbSWaUSrtir/k8ZPR2p1ZuKhXlK5QWPXt6hDgY
auiMwx7fER2RFxoDAp4AhpX2yb53Mbbdg4h8dzcA3FTsyvdBltDEJLW6i3o2jRqw0pHkGhUjulej
vR3rzDhoKVrmcioDJhGSjRpZENvMN7bj6JV7W3OR448e9F3Dyu60sUZTA5lje/n2121+BtL5Z2J8
s5JplKAFVibXqsZmG58V2zR0V0E+vLgiOjP4aTeOxFNFdOi+kFmC40C+OfSRDQzUC2m12o7fZzMZ
FKqt8On0GdmSrc3TBM9v21GhVz3XsK6iARk192oo3tsGBFTkcPWZtH4vjM7bSv9HyhHYS8poqKRv
PNVlh1wSFUGNN0VrxwYLE6W90xvfuIE5aaiwM9//sGIBNsehhQ5VSXhY5EMdCVblsCy55QHnyNw8
1xBtujvpy8/QMzG/EC8zsgj7rQ86Ojrpgo5V45nP3iVSY4NH+FzOLxfNExjLMUoEom+95z65AiKG
m+9IUEGmPsanSXfuMnWtYjAMKGvuId5zOXFRnCtBS1NezzFnlXS/qsGWXAwhednpbTyPDjyw34tp
qI5CD3pcEBZnhJeP61ZvDm2H7rEMymFRjEjWELpxWkMY78S3p5OprsNPQSdeJiGdUMdvF4YkJcNN
LLkwR4x3IKSuq7h7IfSGcmiIsTVa2U8fTfW5SZptQHtbt9kpW4HHBXYEwoKrau2F+ks0yrMX/KCC
goJczV4ENpwqcnOWx/g+6598C1tK57JHCwPksQXW76EpUAkXKDO8mL2zRJYHQ2YbR7rxnHis1gmo
RjuhxQINyt4a0VG0dF+cTlyxx35w9Oy5zlxyPysMBp0BgiLQYIW55jaapXAxikz+iAGbdn0n6BzS
pEKnSdsT4++UMivB0qy0Es6sczXYSbJFGcSjzKPFLGyju877hCExg1S98juGK13Ao+qZ8UZGDLMH
C8JSnrrLxHGMtT91D8Q0UKhaJc5iSD8Li4aVrb6SuLypvLzfpePsLkrxjJhi32QNjOqAwVQ90XyS
MnlvafJxtSk0zKZ0zEDO7oO4mwto89V28L/SrQR0TnPpRs/QLPUm8rZ59OS/lXRYMC5p1K7NCeMA
pkEMlUEKTY9i5NYH8wJkjmZnq5M221112oygyVq19nK7ouZn7OF0vbtvSzp+0dSCUAejtvGsIIHB
Ua0QzwG/q5L2tswYAtUAsJd2Xxzpy58DG64CER2nARy00dPWpJZSJIRioWE3tQ1LAXagjQiAYeyO
o5RFTJoSj010Jmjg2lPC2gqiuDYkwO6nMsagkeQA7Ul3nAIuDkEg6mNPvz1xsTTEyfDk5PhA9eaR
qRl//3wCNkdH1o/q+JAWtNXZt2YYX51jZXWbXCejoy9zAqQk89OyommviNM5VhzFMMCABTbIPdlA
vHhevoaAPasuG/s4dXviwMhwiYqn3JmsHZ6zmCWsGA+inmdClU5qkZHh25JJRV1LYE/R0lYTIYeF
1gvzyLwxazjR2GY59lOWYhuTRu4vXdjqJpQIu1f4ZjlFa+XOp+R1OsxQ3JFT2Eore0kGvYWKrjzh
r31uHD5b32gcKHsJGhpO+xXBNpXDb1zavKRJUiisb4dljZGM43bPNpmySMGzk0tT8hgUtzotFI4o
Bt38VdYhaWfs1Su2e7w2lOKNVbKEGnOVJZn1rB0XJXgcdDvBxp04yEwjX5jsIobFVmjnGw8ZZgh5
vm7Ld6KQm7vM9NddPD6DYzipTnZQE+ICPSXWinxkRDQBEBiiiTtpPyIjxc62gw9lOe1Kuu0hYIZK
49AzvQqABW1zR30Rl8NHNMY33ezUJdviiVAkd4dPqVsHpVKLBg3qyizLXZsfq5wj2fZxTXEiQWZR
ZzE2LDdDbu6libOTssLmmBPK+BoC+103f7ph+iK46NZT5I3Z5c1UO4RfRBjLax8qMMwlRh0Ohu4H
H7LUalAsmSkVj6P13VXPjNnBPxWH3boOtVevEi5ShUpfst4hKRCaXKeT+xkmgpkOY68lylhqjYla
ZKRiZV+7NQvWymwYiSqrtX1s+ePBwYqziNj6iLylmA2KYUNw6jZV0T1h6Pqmcm9MoVEY6uNTNwCo
qnW6wkP12HRMRJwe312Q12CAPPA6Qzrx7oNzWDevc3BDbf2YXXTjsttnE8xVseuGZ2GyHWjxqy1C
ItIW8a4q7PA6KHAlEIdI52Va9TV63qJ7BR6Bpts/J23SLUT71bs09FVMC74LtIeGpkBhpt4iMMn/
HGLrsfPZHsYpGaxoQd41tu5VKEfIYZHYZ3F8S0Y8EBobuo2cFOkPHv1ro2PPBzWO5r/Kv3Wr/2gA
c28zp98ZrD2k+BSwPtMPHOU+j8VcornsjE1Z3fEbkWlt4yuqlJ1uQwuM51SuEi3eZTpsocq3bsra
iw8FuuSlRYoZH/JiVN6R4whQdonXJmz6/kphzRJzlNkAOits38exuOYKG1MFWwtMJRFM1BwdiNqM
MfnrOMvo+nuxutEn9RXXaEGaML43dY+IwpLWa1jYEPrIiFphoGuvc2cZZdonvfb+TQt2TF+RsWvi
qqsZs01D/iklfFAp2BpV9VU5O3Ni4pq2AVS762j+z6b7lmmePFxuwqfy2dl0HlTi8NvW7gPggmGX
IRBfJEggaBCRYaCB5naqblypknXYV8ZD3EYxx4H+XKuwXxmmKZeBtXMdPGNi8p6DKAQqU9HTLuqs
X1eA9M8ZiPcFCVhDUe7LoX7opJq2JgakdQdMaUiIBWWRw2FdpeWWkwcXsYtFqXHx/hpM4ijhWGMd
VPbsvJJibVV1e9Up9y7N+UDzCb+qMqpLuDlZpCApeTwCeK1hvFH28XXljzT5aTPiKPzoWwMmqWQs
H7fGk+WUEnXHmypzn5RZDNbEHnuVvM6YiK2wsCMnRjnvK23TMWI1Uq0mm6P/jjFt+U6HNRwkc9UO
mywrgYf5V0DJzoHDXoVtGTpYBS9WS+jHGOihPaUocoZvllxgbNK9MazqtmyB6UcOJI6R+afguhSk
DTsBvJl+d0OIjHEV2Va3avIs2Ggp+LfScH8kSSpO1jwNDUozUVFuyBGFbT2yPlvTlxguqfFUtz/S
4QCdsvSzJMmJ5mdD7aeh+s/H4Nhb6rEigGPRcHCZ9cOQ1EevQuGDT3ONzvwRvreJ/FZ8iq7CJ28Z
oOU8k/Q1U57MQC2gXfNHDJy9h+TnoOLh0Zhp+QGxJHZa8AFI8QU3YNuG2hKnSLoZfDdeEQXwACGC
uanEyY+MHA3eeN1ZTA9s4b+GNyhQWFWWfj+tW7NZaV11BjyWbpFl7MfOv1Y1A2JJLyIxSN+ipxez
/I/PWW5/V9NwFuANqFJXoR8eMSTnC45ODUFQvUkEPq1krs6Yo1w7cYilO6kxbHakH9nN3oCY1IJ/
18bJOLdogUxFsGYREbRAiUs+ybeZWOCMYUVoBYld7ZRwMeBzM8tlViJ6qtzw2DBLo+f2boqmOaH/
ZLV3x43WNN6qhqPsiZCjJbpNC7h8AWt9UW1rYeydjiyHBEDyOjXUW+qQgegP2JVM7Tuw2/dEJB8N
RGWOfnPbl/xdBNHD+KCSjTPV4GppQpK9uda0mAmahZ/PLECCCFxsdBiY2Np8zB2aZYRPrLDkgseP
/P3v5EeFX3IV0C+gTUvTv/Z0fIdsq+zge6iHu9qU3yptnt2xvmcKAYU01gI+9Ia5M+6y0mc7IIxZ
vcMcVcNz7QjwRnrouYs2m4hh0nSmztK3jqo0Pgy/B7OUoxObp1l5EyB8SV1gYbnad4Nz7IhUtsat
5AzKUe9lLNy+o71YbfRTmTixYVkP2wJQc+/jnq++c1k/ewS6LuO8uC6JWfS5crKmp/DrdpnozgNA
CbyzPcOTdetGSOp0oTYBhWqpZLq2Z5sLi8+XNL8ZaLrrcPLOA5K0VW6Iz5SUN8zC4QGG0GGwp4uh
/KwAhFG4ZycHUCDJz9mWAA19jWzOprqA2Jg7W6MfglPdqHIT1OUdPrC1bhec/ok4VGxKg6bUMMqD
Hsi8smGFx0gWf4cQ1zAtEDWUa/ze4BSFQxeH8pZNmBOQfNRjgQi9I52N5VDn83UwMtaDzB9CVd1Y
rbUagDrwNqJVj4925dItX1b0/ByAuQvy27GGjDD0pJWcYqe8DWDdLsxBMbEaGGIMGYlBY7otGw1A
ibpuJt2A2txtcE2AV0soylS9K3JQHy094YgsxUUzkC0dTucIfvXSD8t8ravmEBCCTgQwQnUURwYA
xjX8mueIzWI64HfpCH1n+A4HjqIfAMRXwECvjAEreIEWrbTRfHea8lrozS7z0nHdGNS75F849IMs
jdyLAtZ2f9ME1ocSx8Bi1RyiXjIO+/HQOBTChljZed9ybN5pfonSfWKCsh3ygFlJcrTYlIYBZcQQ
mNcyHq7DHkl136L2MIjgSbONMWcnZs7NYGKGoz1VbVWpH+DKgDarzOd6gHdT0jC1MzArTRcvvdy5
yieL+K34TrCmbFzZbpOKRD5lHHyu5MIlD7BgQOaATIrJ4rawwJHTtDDLwVoho+Q7N6DYUehianjG
epPtyXghzcbYyKahKqHZ6BE6s1BaehJD9eXH3Rd52KUfTwujvCN8u+WkGbHCFC/o7r+iwf5uu2Lt
Qzq39FRtdW1gXjYCMizZtTvhBy1ZBvYYyGieaddWMT2EtnyK5bDTCT3ClFmutMY8Rb0242XR6LRc
EO0ar+3pBy31utQVFwzidTpPbOySK6zefyBZv0mTD2HNgIOELKL0FkuYyd+veJ58b1WBPsDqZDx6
RYUayXsNW6TtTDpPGpiEBUK7FuHsQMyde4/XigZ35j7qVXdq/eL6gvL//6kH/0vqgWk7pnX5qD6H
/wq+i/8j9eDmOye4MwU8EL3/Pfzg3w/8d/iBFP8iUdchx0AYOE2ZUf8VfuDq/7INDJj8GOC8bRnm
X+EHwvwXNznY6kzL8CzLJpHg3+EHlvcvSY6CIw3XAGdHCML/S/iBYeryP/+DpLeReLH913//py0o
5IRlSUM3hTQAFvIG/x5+kBKaC2VVH3dDqggCoqDwCVwT1OasVVhsHaQpmnGN3BHFrE5PFTYq+fRE
bzEttZnKyvROmYtZC7WYml5svYkgWyeiT5s5QbuQAxkBTtoNNGrr294z6zXYYMWAmUoC3OCSgJXO
cfGKsURlLf9IhsKgNGeTDsXGM56BFscrQow0Vi0YEEhCOP8t7cpMw+YgKORt/6b4ILrhf9g7syVH
mXTLPhHVjA6YtfWFJDSgUMwZkZE3WE6/M8/gwNP3gqyqqPNbH2vr+74hERFSKiTA3b9v77UTYmKp
6jjUFRflx1jkJfbmnESCrLRTPPoZ/ZZs8E6za9Mhz+S7b+UAezRiI4FhU7FVIr0OXf8ljZ9h2tYn
opK4DtPxLE33gyhtcAYMEHMn/1KdgPEHfipmoMlZ7NzZlcFYZ6JJWRvOxNSSlyhUcipGMNuNsLoj
98Rlp5cROsKEBPocxhq1T2PGQ5KJPbeejCV1+8Oak78Q1DYHkp6+CHdsgmXtecG/oKOeezTUgXUn
wry5UU7HK2UgIcXrllk3BS4BIZa8lPSq91ZJEzmib38YaJJcmILFe9cHqrWYOusOP0vu5xhKKckP
YSXGWyJR1hjiRxd32Z012jdLs9ybcPMCiFs3BG1dU7vKkRroAg/YOLnZ0cKmbwtAwe7awZlrAqX8
9WY/6ra3AzKunaw0YS3s+Lt4QghVwUbZJTW9yGoBJbC43atYEGC0ajn7tXeOR2pS+FJ1rf8ZGdV3
yrUIQRfxMPhu8eCwqOZDBQxM0PyIr6u/LXmuXfJKPgDzds8uQbn3TL8xFtsfrlFAEpb13YSd7Ypm
/+D7rnHWdCvH1+adLMQkMKWQj3Qk0aaZ8q/zQnVYZe0ll6zPqEt/mXwFmKhyYUracRHgctsdyx5C
CUAVhVkX7bYnURBkwh7PlEqn84BmCyaPwsYY/2rz6tAm6PiAu4wnwy2OTkmEQcYgkU0wY1uWCIWU
1jNQrZjsrwsAfuKP0+EOND1yKzRMiJBziI2ZjceN8X0fkdJHpkQ/INqUj+BliC2bzOGy1CNlxdH9
1kMRO+sTATjEYcqga6AYLD3kST+Bl2Oa3t6empvuNr9UGfGUqXvxBZmMqM6/FZq6K/TyZYkNzrgy
udmeBIW8qjbIFgx0E8a8MVpf0dG8dAsReia2g8PQtchdmJC1OeDoakZd+j1ZkCKNE2uL2XyZE53M
zFI9+RoKIIPKkjDNQzcXEpBC9CqV9ttL/HKHorjZWc58AUZzcpvsZRYI4Ype7/a1Uf6FG4J6l0vu
zxJZnC90pnT3iNK7vXOwe9LSQqhcdty35pIUI1O3nviUfyQpqP2StUTJDSnITfdH41aninnlg+X7
r63R3nUtvTzhOulB+EV/7bMvftbSvtZPdr24rP6W4in7ZkxMJxQryGXCeDuTwIkGhriIum8C7t/E
qw5MNJZlSb9GjeHs8Trvq32MO+U4lEgcR5oQhbCvkYc5FhWMQQk9U4e5sX+gdFtCg/CkchqbE1Eo
nH4RzgfH9F9LsUpP3cQ5lpnhHnWWNcEEGh+dGhonQz8MiaRBno9HvXKeWkuO9/VEJh6SOARytntS
S3Lu8MogV5h2pl9+Ie7Qv1RFc6JIA7XgFLNM0XTuD45/sj2yG1pzOSQRi6XCa746HvRqlVvNqUJ5
0ejWe5XXBvov8MLDCD1XWXDlHMNpz8OUvZE+FVHbYuYrylQFY3eZm9Ilh9Lp3hawH7rqX3tHzMhJ
PXk2Fm4XS4GmqDHoJ1nFw2zaTy4GGlWhX6sl3tsqnb/UOeX/xO29569LbnlkAsO0WTxWuz25sK5D
1HJ2cBGoA7TWsfrroZXm+l0JWs22QkW2B9EwBHQzLa9umUjEAQ1us96ufRYF/oy72S/cn5rvnM2y
AAEDOZd+GYvNrgea2GT0ZYUKcYMfFgChdmE8U/oliSci+ax1DewdAO+bKvlB8Rt9R1K+98RdQF5K
XWowmIQOFqwdBKLeJTq7g/4DznIT9BZKJ4ooh7o2AJeA3PKj4aLFBA056cIdpj9Y0vqrESVZgtww
5hYcn9Um2CJ6SMEeRaHBgSUb+wQFL9kzqmpOhR4dW9RaL5aZUDJF6Do3zXDWSq5jJiKnkcryLikh
/NBeomU6Hx0oALNVHKqmRw5Af5FqhRUQwkD15KkhENwuWMBbPidRLU5UFD+aOEdy380xsq+BOhs6
DKa2cxibRh84AgVJ7r2gpO73BXiTo9OjT5708QK72DxatbtKH+gZRgeP/X1S8hlLUZ2ajImHiORT
a5AhbsaU/usnCq6XKuWUI1sRHVaUfBt1x7lJMNrpkPGn0JPfQyABj4NDRPrWfeGXZ63Llj0FGapj
Pspev2eJ6yv10xsbSpke9bXou5zdLz592p1FXLp0iinUkTcCbPyZaZ489JZM+HrUyfDtQy+RpPvu
ZWDZs2+cdzB0P50Y6/PQvnUeoTRZ/2jY6l2O0LjSpoNJc8dNIaI+5l97kT5gpoIFnMJ+Q4dng3fT
hHVD0USGfM4gC24GgkRDcRA8KmMbi7qIBQOzDerU0SWhedJC3ZQa4HxKDT+mnVewWteAEYZm690Z
uK9pwcvjYKa0xnvroRrHt2wukEFN3k32nFy9Zd3gf8pTOmEh0VPzIqvqvR3wGLbc3XCguzjBui++
3+LPnIGDTI13nDSihMvxy5K2tClBMe19hJCKqIqr7OcTJzcLXInBsCalSIETSpv8UOdw9oHLlU3z
SxvFMSvwQviRoN5KCT73Xm3fgdpYuPhF50DAOqEDwtlnZ+0xwZDB3KpGIrMrHExHg1g9yekY6ih1
cXUpTG8SV/1md9w2qndQP+dFFZB1yoCrKJ4MYLtYZKspbAmH/4/NdkxM4MK3H3ACMOUUtAbTIW/C
/N8bzyGcrtW5ZDV5nKksh6h4qhDmCCim7TEXZ34Z0RrBL+vCaM0UXEaRB0Mdx/TPqvmS1i9Ftto5
E+wipTlhtJWs/7dN1q2+2/Xh9gOnJr9w+0NYU4IFjNaQQH+NBQTMXoRzX16og3Wn7Th2UBIE/73Z
foOu0U8nZYq9Hd8Ofb7Gn9f8fDlSghgl6xkmVtr8WFJhhdX4IhPdJ5HLzE4Y0e9jWTrEEkSJHW6/
4C4zuDgvuriOzZJUW9+bt5Tsbq+7PY6AgKEFwAQHNrUM2zXRsN0iEbfd7eDn5m/Htlf42zHakEjX
SFj82/HPh15EDmCakk5TVdzIURoQtWGT/tiuG2o4TVgL5YLhXR/brvOW1wiJ1fqNfn6tqTSrEE8J
3+32NVOIaRdm+/wSCfHkMuWouLdjOh0kXDA+DaZ/nRPb3t9eEO4+6xU3TkDSwSL/3EBCIe9w3WzH
EkDEh9Zdg37Xt7C9FBEfvI/tBf/syghXT1bRAlqt7MPqON/2smXt6tANWgeT4RceAs4ZonBQAoKg
TkW5YhZXu7Co8os0OiwALp2F3Z+vjehPnv1nf/vsU8HdHOwkUBIqKdyw1q+vNsEIbHtiDY7cNqq/
ZXWhX0xagGiGJwIz/+zKBiZAjqbJwUXIn0VhdL2Mto3rpnwL9XpFlc4WnsqiBp+vs198Lh1rxYCj
oFmd2zzc9vT1oT2msJW2xz6gC1aitBxKV5ytuvrQfG+4VslIFBZH5qyj0EcnqtPq9pWabtlyKzH7
+VvXRKdsXqZno7uz5xZ8DioIp42+tlGbh66mYKgylT5mfdMeaxLFgwRMWmnXr2WF8jDziifa5ECk
4f2c4mpmuMRNs94vWcyJZAYftM48TPyuNlY6UkeYoDVenp67Rfw0DSM9jyBsLYAzOIlcK3RS/b4Z
iIH2yRxAeuKn1NeZRciMsNMO9k0nuuyqBgvo1RgV96ZZMUKKhbmLy9KaLm8WRvBZJkfWDzoYQuHo
5hUv6cdolsnRpih9wFfcBWluWuhY5iwUqvyLK/zVZqC/ICn0d8T2xWfkDvmxGAY8fgi7S3hofQeh
MRJCXmZMTTeftiZhUPBKQEDdmxYzQqNtEwQ5K70iM/tmt6QsNev19CvQLIRqPefmcYV4bLufB//2
O9tPQZT/8ynb71Wd+GhbouZby79tP8v/UD3WX8PzMhyryXzcKBDLSq7YqBHbwz8bliUgaDA5t2sS
QMpyZtmD9xUXVFqinjImCUQ4whSrQ230H1ETA7NaX6hTnMfbXpuRSUp9crqI6fHzZ1FZAnDXEI5t
x5p1ia/P4ro9cVif/fkSnw9xF89IghKMpsmaYQrDPz/PaKm3tNKaKjrH1uDSz03upd1JCXVJ89U6
4ZSUrtdLgZOdaySntM0S1Phz7PMH2962EfDmAJaVVHWHkoC29bnbRmbzd7NLdW4k/zpUd7VNo5Yx
v14/r+1zSWuXmOTIvtaJzndoC/su1zALu+tXsH0lwkPTttu+L1nAfESCyfdurkOSbjnvhgVVFkUH
CRXrZh4qKzTRD+3HdvGoh+IyGFbkfutIM1RpbUL8AmO63mCYl1fhtrdF7v7tGGZ7pBnK9GmK2NFB
GvwZ9Bi60FfbnwzJoMFjBlFteSIvLLlo6FnqhEmkmm/meic2R/7KbW8sivmUa+pMViQjg6jnkzOa
ZxauMmi5NJAHJmjCt3ewbDfEan1v2xtsFQjjqsQGtf3vE8Fvx6q27vE8NgRUaN3FG0FyqyHE5Xqq
ax0LwjpgmiIhL9Hznqz1b+228THFY3HdHiP6QcbVIQQK0knSk8NGTicfMm1o4529eNnvfr35b5u0
pyF6xmDHR15obQd/b65Ovp6Haj22bboe0lrr8nFvGbzb87YfDE7KrSrfxo902w4ZXdu44Nz6j99a
X+jzf9z+r+3p/+0xb6OcfL7Ctrc97/PY58PPl/l8e5/H0oaLlfBvCM1u+hZ9vvL2y0ifmHr8ee+f
z0EsFJ8Xwww+D/35FQ3BMPfIvic/lXSFBelnSISoONZt9mCuGcTVjAdiWGMsUQRyb1jxNhSv4ups
Uz0Jt4PVMn1RPbk6dpoKmBFy7y5RFVYSzJrdWrSQt1Pmb2HR2xkzud49zS3z2C5prQfqKbVIovbc
fAwTYMM7tbjVYYEPlqMuwzgL7S861KnLYELjtQ63N0Gh/0WhnT96HmlCiVWcheZ2oVvWROh5qGq9
wiDahJCQliAPq2iSS2y3qYuAKkovUA16iEfGo5FjP9ozZO96g6yP7TUYxdEKqMXpTy3xXTXCoFPS
F3+1fdz8/zjl32Wf9PP/rbFgOGul/3/8r//53zQWbklHrahN/ktT4c+T/tlU8Px/6IzMmIYFXYrP
OGXf+YfrIuUSnsvBfwYp2/o/hEFhXzddYnv0rc3wr16C+Ieu27QE+AXds+hR/L/0EkzT1P9rL0H3
Xdc0bJbenme5lqMT5/yfvYTWQLk1NJLlKCFyno2dxChBzm3T6hgy9ZzlTLiyCHEzj7aNiI2g1fX0
rK/rkNH4td1pt41XzR0mmfUeqa9TAQKR7jNG0MiO4Rj2Oao9r/rW65T7fFm2d8biHBAn/RZIKSmw
tzedXnEy+gpynr+ORC3alyK9iyZCjycK2EDTHyIuDxYrsrnTCdgqW1XviYxKA0AzTIuH5WUk4pSk
huU6DAynIsP4zSqPmDKvQNxTHZqOS6MTBmHOfl7sEJpkD9B1WG2EDZTld31ibMKMS4MB4yZPLqMf
XS3EAaLF3YKn2ErQdne4iMTSMKNMMmtvenN58AwTMvQwKW5AMOOjqB5BHBB00FPgOMcX9CaruyjB
ztOoo6kxkV4LX8TCwNLwM8zJcjoZZvQwyfi7gXhuN7T41acagIL56nfGfEznkvKWBqUO1CR9Vgf/
zoKwiEZLI9HkFWeKyl/QxEPcjpw2QPxwHKprbdEISGX6l0jdZ6i6YMYyet0jUO3ech9zaPNePV96
IwX8KmrWX01Fh7m7GibAVYJMOm9BCpcnQRLobmUeirm6IietD2JW0Q3T0Ep2kFGQNu6juwomyr6H
g551Dy1sGCAjNbzNjHfsLnweWZS9LmU67BJALWEi07ConlNjWL535nFq1G8K39gQIwS3mBkPam5z
ojp0J8ir/MUhna/2WFtQ2gTksFKK/TVoE730FCxuhFGKwJlj0bdUUbAUX2ItZxh4mj0IHjkT7B0K
nle/aNEz9drFHj1YuMSZ8NFc3aYyrtKxfo/0OihG9AbcFr5ezdEek5G36eBxn43TRCN71+b5eHbb
Thx9JMYsAcb0HBE7epA11W8y3eaLIsspyFrjaVkM1GOpGb96yCFLit17E6E8Dj69p67ckz5NLqjI
Mnlx9PFjGpyZ9jbl6tVnXxqiDBQCT9WNB8+mVonKG3846qew7MpfSf4E74U6EyS1h0VRo4s15wv4
at696YQ69nfMc6ThjlN/0UwDGLvVPguZ4lChRhj3XGdeq/jEHWd+rrEoDp79K6cO8S3uLl2zxiYU
5KfRIjfGDIMpVU3Xw6lWfgA4Mej0JTbhStFy7KpnWc/JsSIXxrfouTQ4EC6r+s1EAJPGCd2UOLMA
3R58T/HtEXxNf32MDwzYuHJm82jEwxXRGaZoHIFVwcXTtBTX0IWeFLFYLYF58tGaBK5BcQSdh9t/
RCXdrxwITIf6qS/Sc+0ih2qq+RgTZxGUiE32qgVzRc1uHOBJm5ZPoEeckaWRPKAVqQIbvqil7ov5
S99py8mpkSlr3tksNPli8es3mnb3pNt/uKN36dTQHAwNnlBhPyIwGWgW+eO1Ro2u+1gJlwpAG57H
/V1SUytP2EfVQpVGJl8S4FQ0AlqqsEX3FBnDYZX0SRkrsgMqxLG4TdGSaxBMYRxQS3ucx9WL1HVf
tTF+T20cih366wCnB0xZjKUVr1E71Y82xedK6+kInCEwmX0GElI45mn9uwTwAOMyKjAf2JGixcQU
IWYOM/j1ryibo3vTwxWlRrhQTsZEpGVdTkrpEh9MXfN20UwXoGl7bNEgcQfgjbatpYe+9lryiNWt
15Kzs6TuEXPclSDCB4sO2qkSgPizofuByrk6Ylj9nTT216EhZIfFLoY3s34wZgAz8bTg3zcJy7Tg
u+5sWr9Y/63DnLD8SwftOM/z99meyU6vl3M0ut1ZL4hwgQN0o5x3BZBuMRLRsE6g1mPrQlmSsa5p
x3OXJ+ZjawatRTC7q1cnJDq0D2cIhLWc7xusecubO5FaEXU6RdHF+6Xw01RYvDsjAvKlmsfGlc05
xd3ajMnPtPTSazTGwD00grJjsr37zAvaGcGe403s0LKwneV7mxCrarQUBTtD+NTm6AjXJljvNsnV
GY7IX/NUVYGR2TfV+QQ49KB/UvK3xnLR1qpVc2FoedLtl6aqnF+uehNJ/rV3s+xFJVhPfYdR01ZA
GXNd/e79Ynwq0/E5ctC+ez6MjdLyr91iUrw29G8JvTEvu6VlFOrVdMB4wneMonkgt92ArNPXhDDn
kfQPLrKIHfIzhC/j+LNw3iXtzhc9Ls9V13FXKe5n+rUnwoIN0Pv6m9U9DahcERDQtUh8DBWTnJed
/8MglBFDPlpaT42nObFoLhTZPQtKbsxNdu7ryT26Rr6zJ7nifTGryar5BmwMQWBuCqoXCozyWGf7
PKqsIBYTyIfla2KjORVJcjAU6krOj28V4bFBpfcfvfDI/xG4YXsDvgKy+SNYuyPIkZKLHyeCQ0rC
3oiRR84JKaW+kXy1XJNAKKH9oiGZBRmtmaBNreWADmOku9Y09wmZyjslo+SmfNR1arx41Oof0b+S
UV/ytaIEWgVyuNKhaR5EbQYi68bQsZc0cEdkFlntQPdmspE3CMZlBzKPsfbBaeIQVW8PYbaKQ93M
L9rK3pukX9/Vbkuv0OnOTSvLfTbkAoO1/jbo41cLv3AJ9iqgL07AdAaeCpzCz3gmoaB17jVKA2g+
MoRtBh4fwf28Lt2LO2jP+CEeFacReic8SgCU7aTTfgKWsmylvfp6+iCtUd5wKNwTYZP3S0/dgDJZ
TAGZi2b5mtVcvLY5+mfJunVXl91XRh3anDN5dkjnUaw7ukKPiPajp8U4WCjCuW3KB+Imdh1InMjt
ylBDJQAqg0ofiJijDt79OAqqW1P3LVoqcolY1IWtQ4BEzzwjWspzqjXpyXHlsbFAQ82dp18cWSyB
U1SCmR1uXqTiLJF0VkOak3+ZjAKzpEvjwwVQeN+qkih7mgYAYpbsLmMZfaDATV/6q2ZYX3mXq0h0
4V5taPKtc1rCZmmsSpdcspFJJDL3PbzfOMgKJw25vPJdoqsCG8lC4hluFofR+gATiTuYZ93Z1N8h
mGCk50Ii4jnBWoVlN3uqajN0kD76OiqdrDCwOhqSeagQJ4ywQ2c4547oQxT+xn1KdM1VnyK0D479
q/X86ixWfKnDjGVwXjk/CVxQKOZnQSPVrgoKY8XqqkXwx+DNmWH1hwbraeD5uNDS5mxBC7z61rLK
dhomMJr5W2YW8h5DgLexG/xyHWrLTF1AcOFlBFWUKns+1qTGMeagutWkE1hp0QUJnyfhMrsBCQoC
B+TBmt49WOTfTibnSmK318VHellkzrfSy9eciW587XX4ZubA8Lg9BJFmrIR1yGuNzgji+4/pwOSU
4vel5+I4rOEk+zQHKAbEEd9UQnAyoR3AOTBq0i4YV1EtgmBVPTfWKlTN8mM2js0bQL5wErUTOA1Q
L6YjePL08pb2TNgxRqAIIkqoedJ0VR/y0o2PTrZYoGIWFgZNeqUE/2iwxthHGgBpi6+8IGkPSX4S
cRJWb2NTiNsSJQ9WsbzXGvKqytDsqwHojXhYD1i1p0xFXrGj7d00O3URMim/irA9mtmPKV3BWzFi
cZoUxSH3zauNpemOiciDH0Ouh0oikDVA2xogKSZDcxOJuTx0QH8m0QRZh1nMt1l/uOORNUf3vuR4
mLMiv85+soLmq5dqsghBiC2yn1V57Y1K3KlsAfyG4NWGHuYj2TE98xkdykeX4MeL3Y+ZjFLi1GKg
7pVjYWEBuKa4jU4G5Gs/tY5jTdK0hajRnG5gGbJ7HQEAQScFBXYQdV7Xkd3xDRoDZEQCKSNWMCwc
vraenZ46k2HV7McTt8afSVvYxMkV1xa3CGY7YC79BAagLkVoO/VZhjHOjROV65+O63k3g4EdcVu6
S2c7eiHl5BeZbc0RqVF/SAgXh7n9FjuiOCXxr46ssuPQtNMdqg6iN8yrOYcLApodKX6+U4wPLGX0
xU9ubqP21agp8F9Y/tp2RMW9fB351r7PqUVnOiv/Wr3L443vHHiLTlKo3ywPde9yTcdeszMR5xzz
aUkOi38kF4lTybm4Ol2cvDXlpRXJufawiPOFC8LrPEJrsBJAGrMp1HNnbMbui6y79Ew8uARpFMQl
unWTmBC5QMqKERWhHd6tJPwz5opLZRszco/uWdOxlJFsaH8vUieo0ipIUq38ZaYkDI1Y5Nq6wdOc
l3u+HK5k1sCBVNn9NE93UiYPbW/mr71IuEE7/P21odHJmcZ8r5nRJdcsJ2hL0JPMw0tYBDmRXDro
pyU3sB0hDtbn7oHu3MuQxAyRSS1Puj7eRdhazl3BsDpXONzU8mHVBYV6c7gbbdQhiUkZD6w7iKxy
nVihfI/sksuRnD1ClKZd3M1PJiSvfannb0SG2UfB4n5arWetM9Nqd8fLNNYCqIUznYZCqkAI873H
ZxYQJ6UuWo7p3Td+dp6Xc50Wf6VZc4zbNLkZ4/hgsthmlglWd6Dhehmj8dXPDAySgPkPMeYobpju
QTIvuCtNMnNJl833FhGJF5KMb3jeftdCE0EVo5bI3RdyGUjZtLQ8yDwUPXNNBcAv6+bWgD6aVPvW
uhI6C/eB42QL62joo3Hz2l3bY1QdyZ/Z96W2n3LXDnxkhUmXvLdilYloACiR9rzEPdCXbnTDWXMV
EhaXuc6qWXahesk1Pbg2xt9dYnzpJmlfQMhYrbzqkZ0wmWMJQ2D5DjDDIR+5mdT+4Kz822d7JsEL
pBk0uQ5QpQYgV0Q4kTCdkIeUUZScBzRamc7ivFqTBzMMYXVPurRTfjGr5PcCoPBQWDPLY4uLf8p/
MPP9bppOSsWhv5OKc7usuNr0At2L3YLeQm5ucDs6IwPEHsHkDZAPl4PLn1BKcoGRob+T0DHGtWRy
P4Mha9oHzXtNVOYEhFEPcHqHxxIBWthsfQmEg6Ah18fL2qLY9rYNpdRoKMGpC2hAs/bUtBVeNS02
wm3TOA1pZutme8jNGze3CZawLHIzrNdNnCub4aiN74UQ6QkDLiKF3H8UEYT87X/r1rewbWqLMHlk
X59vQu91KF1otfAvRAs/Y7Pt/Z8e0nWiF0HPgaA/g2aAo4ed+73SS+OyPdgOT+Y0BdnY/tZbozww
BWHpjZEn3N7xtmeNyUPONP+IcMWCybj+VEtonKeJvOTrh1TIwfzzIVkpGhKDAEkELakXin4YmYtY
LjSz+LHvEbi4vWkfZg2TwtCWAdy1LqzWzbbnU5/7s4d9DkgEv0FUm20GpCskhHzSXGE2Swd2LU9b
HQ3PUa/UQUPyCBV2batY6/OmqWMBytdkR76+SgRwyjQU91X8z83Ur3H3nwdHRhTOEgNnJCeC1mYq
jGjIM41kz183n8dKZutnxMOYPhGL9AKT2rbJcVzREE5eJ7GW21zjWa5db6p/VTjGyqCPNiYHc63Z
f26gA9HwXzdkdquDp6PwVJVILoYPLa3HBXeeGZ7/6E9c5uic0LW/t1vaSfQESB/2ILVuD7VMp2u8
9pfttUKY4uMMM67EiyE+BilVqBuyRICa3E0WOWnjutmOe1UmC+qgI2pqb3H2VU+4KI11OiGEH41h
k/sD53PWB2DDP4z0pmxg7tnk5KTGJekQrl4yrN2KFtW/ZSzbXr42FjIxT7Rmy6ftEP9/Gvo+BImF
sAa85R1sALqX9dozo1pnQZYyaiBQbmg5eADJOhn2xaqJ+dyU63/a2T149+3go7W+gtFIuhjrCzbr
uxjmHInk9hhf4ID9hfySqK1eK4ezKrV9DGzgyySpzj1cRwqlLJPKEmKlJxGZx/2br/CNJ3DRIf/Z
0HEavGJIPQPKDz/NhuosmomLyrRbhJ7Ra8FPgI6cdkuG7NTREJoBEer2oxN9eG71JOMWkR3I0iE1
XhrLf5+LlTJTHLUkjU8QaB+TeZxYSjf9Le5tfV+QHZiCy/PNJpiK2Aes4b3NjryzVsDSwGx958cK
lskMSHfKT4TxwrSiSpea+X2u2Q5wxJ1+ViX42ZJFwzm1I4jTXoiMMQ0q+C/SQ4pr91RRMe/0gz+w
vsDVbSPkrWrPOsii/4sp3XAZHGalWvaWoDjGis39Uj9BbcW8ihBrT4AVWe4mOfNVBIvRc4eHtOJl
Pc2rqFJWNzgAJU4/cprSthS7XBEFCyR9GqxfPQpOmk6sJ8TatTO1D1vnvEAv7HJVgb2JpugwQp7a
YY74DlO4K9zl4LQC8V7Ogsv04PoJMCeVci8Yjp3QSzFdZnkrbqSeX7J0fPPL8Ta2WC2bzdvHX0bk
SzM8dgMR92tSWzHvq4HJcqG0d4zYr9pQLSevX1eZJQptLSKSnHjPxSmD6mNEDAxIwz3mYVG274mT
DwiJBLUNDfu7YXwMSDB2rgDmU5UTYjr1lvaqfaWStROmOmX+MqBDgOvQEJCDPx7qZpkeHYTGoFwM
MBXG8HV0PKZ7DQWoHnqSbuc/xDh8lBgnEP3GP/rFBa+waD7+dr4MTaIz1lT5gw/83cwJTc3do9/j
3XWtCqKI+WssYMcqDIiIjKWMHhckIodpoO7pG86pB8ME3QwGCNGapxZ4QVYQ0GTT3mAmUyGKisQD
cI1In8TBGVFAW5WbnQD9IaaQbXzKJ/nbyiC+WkzI6S2s1bXxaWm05WyYZL8QKn+YdFS7BuRcKJXN
wer8L6wQ4HNOLDF75ghJ941awTc14WOVzlSB3pAsliyGkjipHmcabVQ5Ov1seXRD5vjL2JKMB8ee
QhX1Vawn8bUwHtvnxeQPx7t4Ywr+sVgeXsB6NliQYgfGVyqmChi3lQEiMGGVtDcuLc4ux75PZ6gv
0nE+7CIpzuXwXBXwwSZretONwobG2n+LNEjYmqPnrO05zaCSU7lImfhU2jGOyw/JF8M6nAAvGDDH
tNcp27Bi7PBjtCVYm3IGb2I0axOqiF6XmXcakT9/JKcK6IUT37i4dmsrIwe5FdjejN+/cC+WBWw9
T2C1AYrDKvdYF8QhgbJGg8HHTS3GCvXG+w7yXr9b9QQsz52H2sTp76Q4MQZKfbPQ5LVJv822p+Gz
BsMHTLSVSbxP4tx4MiLyvNLsG4VtuBUS27aqLzU6+iv31qCs+hOTuCBuoTlpgFx2saiNQ7yG3DL2
npx+DUky29eYxgpLk1+axr9RbK16f+I7UU8eOp1ENy/Xfjo2oGV31P9qVbdXy2S8VYmCbm762YG5
0atQkKJERrbfFGVD4Nq+OBbRhNZr5Szi/OSeRS3Zp9BNqDCIHwTbeYmTOhZfENyajzrKdsT3nHlR
3TiXqurA12rie9lVYLTzQ+aC7M4aoAUg97Ew4/wpMxiVyVyeMSf7OzOX8KAlbAK56ukVd/AhHo9e
P9+ZlnPPDcvEhcjixoSyBN4kECwu7+P8zRkTB1Zt82YuaRRqgFEaX/bUZ5PlTY1ehdbbpLJG2ndr
inv01JRozSOaVsJRDaC8if+W1Um7R5e7RvL2O+ohBfyo5DZmckW6E8WZ1+S2zj+kBsQ6jZBC5KN4
ZeL5rseWRhlrOrk+438Vt8HY96R3F/JGqlQX6P77QAwf1kscTvzKWxzVVJPdEOksi5HaN07u7L4o
G5oJkk7bBB2Q0o9hwecQ3Cur71U+vjd0DnZGjILLHWHgKgwrrfHcTSDHelND8xqRoldBZAMl8tAV
+W+KgTYQpy1dBvQ98pKIOm5XRcnlM6pm++kWSlOskqdU5m/UNdMjdDgVbhsAvDUToLDwipiy2FzK
cyLsezUT4ea3z5hp1EliYG1UmI/wQkGmomBYN585M3PUR/o+NgjP6yLjUAOkRj2d1CatlUEbr3Nk
y5NHY8JDaQ5MRwYJNUnadEiKaH8CU6XlJyFMha7dTWcQl7ciZ+Dx/fohnhjG/RSP3r5U7YRQwr5k
uj4zw0+mEM8QxlkKt4e8Yv7KINkxQ1k1FgjAzZRspu14s+TmqVAti3rvqaF8Hyy4SlSSPauoh49i
FX5oCZ+JNfEbvZOgwhyoFBa4AnxaWRf4Ll0o4NszqDoqwBANFV+HGjjreXG1Fi+/LsZQXG2pqIiw
vJLz/2bvTLrbVtJs+1dq1bhwF5pAN6gJCXYiKcmyLEuaYMkdItD33a9/G3Dmla8zK/PVvAbmYmcS
AgFExPeds48qUXc4sK6rqLAJQ6U34yAF24mIaSfmGBRQf97AIGBJtT7O8UzcFHsytRPCESgMjYll
0B82vq9ysQl/yDYFa8zKSnU7qmXfIh1dS6sRwmPDmL9ZH7LUKzeOBrphwtix/lrv0Tduj8pexPWl
Gt0q8EzgqnMdJ4EHkIyCPXw0n8UfvnW+Sow5tXNitWd2RxwNH/RMYTQTzkJUA4k4MS18v7FypoqN
qSjlrnfXVyaw+KHJeiFJZHaWbTTTKFG3uSxfVgXeBMB43iaqvmr54O5/ea51mmtvzDEnKis/Z26j
/WgShLeopFZN0nqPfnR76vKnYVFVc+W0brI+4kxAMr3oGVYdz3qzynrmeZHQyrANfCujNrOsIn6T
D9nxaMKCKogaxlpzhrl7iHPq1CqurY1FPe9Gaw552EQ3yq+p5VmjuzVLxKeU9ZjWizaMgEnUHGPL
VH+9cVXn783Ivc2WZV2rvO/FRJWUYf2ECEqhOmUazhQuVxw75CKSPh6Ry+7peCzUoumgYYc0blwk
0F3pkpPiTA5psIu+7s8b4mDSo4HQccwlKib2K3QoBapoUeBpsax+3vh/3rPAxWwtl2MUCCrWAwXc
0yKu+KdapKt2aUKaM5EkM0iyAdnLsXUQ1y9rxGxZLS5OW6jR1HHXH4LARMTIq7itqV3YM7SvqXy0
A018puQlkSl0q3P7DMX3jLG6pkCZjYS4LOrVKAZty/l+lPiO0IyWRX/oJnHsVpFrGT4QrQpJf1Xa
ZYuEc1gVdU0TCvKrhw+tB7jNdTvm6iFQFlsQneP04uiZRNyuCyHNdnfQp59XEeAq/9OVTQnaRyUd
L+r5VTBYLRLB9aHI65akzfbULou8nncAjNV1JFuCC6W1rAV9WSlGDryqfTPTGZI0nsC7noXVfXHM
6SGeY0IbllWou8iy04QYagZBHo9RT82zVuyLvujObopyrKSssEpwxlX8uN5dFZD1IsinexCsmy6r
58lJMasvWwr+ZXHemO3VBUOy75NF8bpK6bCF0JzFUcyXFBiOTtI5rh/5i8pyfawnyDaX76ZVVd2s
N2YzsqHvj0lZbshrmD8Q1v0KAw9Kk/QOTT9xmJnL0cURgupXztoxHJeLy/JcLZwKMoZA/rD8xcLt
kNqt+yHWmudZkGYejwRCLy/KS44Y58ZNO+embbAWDIn189xcN7Gfqm7jTAs9elmW15n3JZyKT+lS
HmmqKTo4SylleRRO6ls/Zv1u1QkC+CXtWIYLN6fnVFk2az1f1ofrzby8MHSyC3qfmvu65eOkVXvL
Mi9+Y99GIkVdwq8bry4BAGvb0tonikVgP3QnRK0ovS1O+QwRORX0Z0YwDS9Alh7KpIYavE+r8qPV
edbRT7pbIpMXhWkI8pSs+pFaC2yQ+toD+GYGQTGSK5eZgu2r+9Sk2xpNG2iM3aECPs+BfGNC79+Y
Zf+1pK4Jbyp78ErzOW6dF4ek6AqQesCKEmt4SZaRa9sXcF/zoYxjhnO9vbHL4ty45YvdWfQ7bP1B
swWYN3dR/GOw3DTZa+QTzd71ZrYD2bXNCUajUkIGkAWIvVLiUzedrSq8FlitgUcPgTK7W9IqXosm
5WIrrt2QkVKWFF8pxzcPPbXKHrZePcrpIQ31Y8t8DBtvC/sjP7mV1gJP00PsrM6VMv29B2Ro434w
wD/tSpEguHfU3ZgyM1ZlC9xjEjvLZGHMJJWJSjucyrr4yhk5b0gDI0wcuigjc0PGRWzWW69B/kC3
ID9PlY1fyiLqK6+6L4V+D0tOfMX7hxFkWlo8BXPUPosCb9CfIqHd+RQudhiwkhNIsh/gkuBUAGke
q8baNoXm79eTkaJzd4zjmOYbMT2DQ3DXIjv28RXP2/VuAtbjVE0nZAhc16bWuDPSWduT8eHfjJmr
n/4PIvH/qfXU/63WE7mnKsvf5Z7L//u73NP7w9BpN3uWcA3H9R1oEMP3pv3v/9R84w9HCEa0RQX6
N8GnZaPq1ClKODZuD+SgEB/+LvjU/8Br6Bq+b1JJws7s/e8En8Yi6PwVHuHbdFGXLXMsYix0m43+
VfCpXFVRt2uSE2m/6ugP7WsnnFuKJlQt8zG8QcNIwRxkZTYm1KRUforA8rEokToWY3OhvrEWdqf7
pLbas+/Pd37YFidHK99QwSeUDLvv45IkUEQzGLEM48wQDT/6wswvzVTepS6NK1bGaMUIsttYS17E
RDe47nZS62+t+Fmfin2CbyaYx8YLdExWh0ESBNla0JLg+GGdOYuBKa1930VIRXRQZ1kFR2bsKhcO
Hd5g5tuy+xpJAlxZqn10cGhvawX3EPYrkchzuh/0cD5msM7GDmUkziW0157Sjo5R+HcxEXy0YfJ8
H0vy17QwvU00O7kfSf7birlvDmpUcPJTfboxsuirVhv+jUAS8tjSizq2FbwvIAq3GOzkrRtGKmgN
XWF1htmGmQqSQ98T1KGyk8gsoXaQLxEowSHfNX4JUdaNmOWODfHGuDXoODZyZ1uSNBp0nmpK26uZ
kOrhw7Wwk/46NWl9LJISlrEakHLOHz3HJUAuRijk6V/Gvjj1Mu+/1zGu7SZ8GURH9dInDlhD4HSY
4soIKnJ6lJoxcEP8x3qaQUcwn/LQE4FpTI/QdKaDDzKgl4DXKw1ND7XEMIjt/uwNA2Yblx+UmIkl
rYHJ6FxNoPIh+vhGhaadD7Y8zdqpon6zJEXH5d1TK29RT/jnUT1kYXr2QsHMskRspvOBcVbZOMKX
ksPiJZz8mAiTUvOPmMBuyAmoD+iZtQ3iaYw1jjy7XhTth1Z97aUdn9vlRsef+vOmkSr55eH66vq+
9S3/7OH6QihindBwcVkfadAAkRpS+arjrivg7v3lO9bPK9dX1rtzJvx9FTkPv22GiD2kV3P3ubKa
jMbDXz5k/Uybo3oTthWk8uUv+B83b/2/66tiWdt5iOFIS+d/vL+wPoxglxY/X/ll+36+U5ufbIe4
CNBheNje3/jL3feNmJtyR7GVjqyZwUhYilnrTWNgeYfwSZVwmPTLgBCWCVDmB/2ygga/CnQkGh9z
2GIJ8tH3G1xqycU1U57T0BtHqaix9fPcSJFjb0E1r4aX9e3rsx1mo43lmWBfI3FjD83nWk+LHWpm
onws7NvHiUwzrboq+Gg7GJ7U6rDYXMJ20C7rPUtm3m6m4EAtZGzPqTve4D+aT3WMWAMJCsgMKmu6
cXSy2boQHWUBNOcGjr95AVcbmRaruS79bLu6dVhfN1vTOSJtuYSuNp1zzWZXO2aEVGIQtNqxYK33
WjRCCKimBx8cWEPdLWTGhBgkti9RrvXbUGcfvj9H539ndTr2r+UdaKu+1j508ZTprBoG51xmuXOW
A7UBSj3FXiz7fR6lVQQxheyLtABix/swXuxhjQ1SOfX0y/qu9Wblk6z3LI9k2HJInk2HUJEpTt+G
EPYbhQzqQP6U38xudzQ93z43Jv/ANx8z1POtEVl7mvdfSaCDzkhKEYhho7xmbvKUl61zoM6T7ZsK
QMhUZOZO7xCFIW8dL67jjpcJeiAptcUj+YCINpebkZY8De3ah0TAO8z6fuhn65xxpceXKG/lvSK/
I9CQZG/0vrBPI0IXOeXygiReXnooqzdNgnxlhPabWuThNRbAZ/Kgdr0CQoLWgU5H/uoADbswDdcH
CJ01Qq+FAzdftMmYL0TlzpcmzhLILCGLEZ5an8cwRDsb2Nl+fYiHgZi05T98qQRhUV5xmdLToHly
ryLccVbFTwDJp0NpXpp38J37U9lCINC9em+oXkKbrdMLvc/0Es0wWXv45Xb7saf9SgtPXKZxNk5T
NgBLb50ysP3EIotq4OBHfnUoLftpPbBqSxv3jlwsDLABrxUKMJR7fYM8eKr360OhNc0eyUxNI3bK
riwRYMa6BaLgutk6DcsNFiAf0ii7rzs0WoXrhUGBgIr8IGQcVlympy6ZoOhqjb8hfMy4c+3sUFDw
/qy0PD1aYXxnYgg5mktZcFzX0nJZv68+Z7E8OYUx0T31gFtzwEBVAWj4m1l7dUqvtu2fT74/Xv9j
/G7rXt/0/vL60OTnAc7d4QLjW1wTjlKpsFasL77/h18++uddGucAmU25L963ZP2+9fNhaLN5aOHL
beSoij7on97yX95f542x4IWjbaQbpKBoFRWz9cZbcALvD1lHYxb763Prqx2a9YMAkp1CtSAJdklP
dfY5pR2Lgok2pfRdwpgTzvlS5dEXakFVoGfVF2d2YdrU/bWLY4rkvUoPBKPaAmso+/WUknK4s0WS
UY+wzYBmDXVioz/WYeJSTwWK25sFEFmR7hAtlfuGmNUToNnPml+fHAC5imxFMRMYYkoD27RbPvRO
fpT59NBCf4Ru1PM3a/IOlqLRJSJIbEsFJV158iTp2EYOkpwoMyADFoqrxIx7LbUvtgrbI4t8NF1F
YKC+iInhnYEmozVSgU79OWhaPr6gRwVWr9zhL30e8rgINImoPHMJp830q2tW/rZqm0dDgKgMP8t+
aaw5Tnt0CmuiOVEhlZi9WxJf91QJh63MtNeshKbRKRsJGwDZShLr29jglcntUoHXq+7SZQy1XAhZ
2ToRBiEynGL9RFgyUNR+oe5wS6rTrLbkOJ0SalxMUUh2CSu8JcqKtiYtGujbTkgqQIy/1KNKYvcT
4Wn6uDOqhsb9TGHWa1oMH/5YBaoZPqcGM7AwtUei+1zW99OpVgjBQpfk6AXUu4ltwOSDlOyEIX0r
aWInJFl0kWw2ifVN2QXIVf2jY4yAYkV5nTRLP5hZ8+xAhQqcUPQ7NZEsM8EKA0BVs8JNUsRymg9v
NHksTXckUS8u9+3svEZzH50limCYqrh+vNAhbaHLLkSMv+ZPi7AhmGEtDlrRbDO9e26QwwRkhn0Z
XJa36BaDpK1prTkw2/2GzJ2BtDFz0JhUjNHB1cnJ9Jry1dQht/pX1xvuQcgQW4TF6mRMJuEsybEf
KEensS22Xvt5nsPvsiMsqmiqAM4qUTOdc/IB0LPHrCse6ZEIJkhEKd4DedcqXw+GwWfRQLOTtQcC
PJtiUaHXn2Szl35GfYS4RFEbBCh2+nmSvD1/K3J0K41eHGu7pwVCvqcfOxe97OQVDdrBr9mDlkP2
GRYSOlp90Fu1j+m3RwNN87EyrNeRXLcPDnl5tUzqqxo4ljwHXJCPWsVuOUC9UscE1X/MqMb2itYO
A9y2mJGu26HPLyWWazLtVql1u0qMNlQMeN6hlR4U8FxQgwioaUJSAs20IOeiEyTReEkGl/YPvgKJ
UjP2PXSg0Sejcp+oyHNKhdGxr3Xr2A3mUXaOunEL8MW5e40oXAS+ju6lTXeFUdyh9xo3NkaJnNgo
wyPgMIvi7ogO/WgQOW+FzLJT4eFGOpINNz3BkfnkWOptJJNzM1KLDChGW4e0uwXw7Wy0lsuKTRVu
A3Q7ArGUasE0UTPVNf/T2FhPcYKGuS9TBIl1hSp6k9DX3PhzXm+ZhR0wzYNixl62b8g8OMfJnWOA
SK2k9LYKLjZSdkRzol8gbTGnZfQcdql+GprxeaiKaucN7a1UrnfpxvIFwtgdnkd916ZEFhlDax6d
0dfeRlmnezKjEQ3Ei5eN7Y5LCjJ2laldBoMvi6W+t6PkCaEfuH+JJB3sNblMPvunm6bdZJHx5qe1
2us6wFvlRTQOyaJapjgpoSQONIlD7mI2K9rGuVEQDYsoSkFeLfC1UrvifFQhl/1EQ8JLYk3QDtFD
SO/oXJCcUqaUgKWG/6uHwhs4hgvQN/LuF4FADsVvO755EZAdR/P8o801RItNxUTKR8inM5XPzfKm
DGv/5OmEYbrhUblZHUwRHRiRVPztXXxn9MDKMCZV8J8OeYPGZHLLPND4NWIbizS17W+RfYnbL55F
GVeM+PhyNb6yYh3pDxMQlc9cqzxJ9i5TuxDnIe5kEdKmiq3+WrsxVOWsCTRBaJhGe/lKa4sGsQN2
yp8pgCfDAwXfl7wn5EFhrsfrxBVvrYe1VfxsUDiHsU8S4MKgioDq5pGQO020GRf2dBv6HjFLUNn3
vSa+RYj+5jD82LDTN9F95uThOZwij4AR8QOQIc3gVnVHC9ANAAwkISNdbP8FXNGpTiXLdE28mhqx
npOxY4EsuTRXL3XOoCTa9ke54NpwxzEComQN5LIcleZwlRrBD3OqHmGmsLLIsnurh4oEO29hISqk
dShCatj6lY0rDa3PtvC8nRvbHyJfO1nwvEU61OBwu6DAiwIxskaK0yAANXL9lqPgYnnZna68h3xI
rpH+EA3dVQ/GlNhVjVwXdM9nlFNb4hNeIjN9Gmx+BgeqpY92Kk6jJxu00SF38N/0+UPJyrOycSbk
1G+DUjXbKPH2sWGI7bCwU6YcG0DWwXzE3xEb+NR8+dWMiwIc5YBZplLn0K3yrd6Qf9IX2wpn5NA5
902DhkEDeVLHHtxsBGL7+9LDseNVzsfc0z8kOaefJmHrJ3nzLaU3PKhUHNrR/urMUn8QwASzniZN
5D+MFfzImdWQM9oHqzKOpd0/Y20bKNreIzph5p9FZAByeGlJ1W8yGTFFnpHFlRS0gWWDlVm0Dlkw
l+r7UIkXVI7JhovIiFotTEBd8fYwJOmLulYamfyImnv0PYTZDIx5sDLL8dO9tZk3bolSURg35Qsw
vzdrgUNbI4UtEx2SzCnaRJ9I/Pwm5xLrkJi6fed4zzPii2Mh6WIg2i8KfleJ/nFRf2yVPb5CvUfM
5E1AZlDny/FBUcZG/PfVyeegjg9eVfKp2nHS89d2AfLYrcY1sYdiFde3vRerUyP7GWuFIMpFTDOJ
1XBdyDx9zanR5HryMA35q2aXMaXtMpj6qYbmjRIHs9gnL0ZPtU65TPA4G1EzQBvYwjbpsvadMTzt
FR1st4oO9Fb2+WBfLb/XD2mFh8+3kUw4dGL9iJDKhD59rtdbv0jUrm7mzwXcxE3vsAQaccCmbenf
Td6EW8O2zr2bHBUqJMwaPnA+jNaHsYec3NThvZ+Od9Pww7baej9mqNGGNhFLZEW8yzL5GQCggNMg
Puad/jTJ2jp4kiV83F2JG7JAZd/gvhlOr0my6E4ckkdULWzmoGdzpGY/mkh4J1E9+y6Dama737W2
+B7BWoS1avqbUgKalE0R72RmFvs0vC3QTt1NGaUOjeQKpxCsPqWnTsI7CVr/Ry9KmEZ4kCOZ8LaX
+kMMWZMAidgIUq+Y77tZ3LYV+he38qaAABXnXJXy09HSi9fS2RGiZJ20AUmhgMOGTnrcZvSEc9+1
AfVNgh5QWm4ZJ0Pm1+HRdEV0N1gWCe1EeGe1g/Rc/DAzjGejimwubIusMVeExsR6c2FeVyQGcYPY
ONCf7DCSoTXEPYAKB2c91pxxJg0afwNn/w0cWuoO/OlTPB6Gzv2chD6zazPrg25umE9bFyPFK+XZ
9k0x1+Muz4h1hHR81bXoU14g/bPnRdUOwCpwnexFs6ePLUgrRtpK39l+/UIx3DlhEI/bvUjMrx2V
mcA2Z3UicuhpmKpzPU8+bCKASrZ+lxoCaqCRM+p2Zz/uGBS16Ipp87anU7h1NVotwi7o35TVxfTs
YxcjIccuEUwjcbg4rjssrDHHYXXfm/JB90VGD9lkuBrbR7KYHSOnu94g80MVs8tMg71vaoR9+Z2O
ptJn8TJ67BOfdHbRfW5C/DjtsPwUrHBwV966DZVAxKd3TqYTwwzuJYnse+hqZztrr4Zkc5hUkRCi
aJ2Fd6YUhJq33udpbMjOKZqn0h8eklI8VVbHjLf1ifzWkofU6MolyRSX+85A1LSRrymKaFId0p6o
UlCejh9S2jhM4wDrmPi7UpNX3avc89zFTrApSbG8aWAlJyZSlCY/dS7eA8tgHYMt8FQZfXzbdflt
2iBFXa4WZTmxmsPgcGyo8sv90JvPfgRqMRwyCcrPvB1z0kN6SU9VFOitfM38hgfCPbMIwkdM8b+s
mSXPNvFGi3uPj3Ml4N6E1kEWQhaMbP+pp3b92YETeDNaHi1Bhh9K69+s9GMHOpKSfEQcpJc84AZW
u6l2vR3qORGU0fes7IZLFSFzpFvbxSVsAjezdx4ihh38L7UbDPStzZhne2Cxx5GGoebE8Nu0pYTV
0rRPsh2rHmebMCcW2eIQd3xsdmNxhEuD0IJLR1ghocL33DN1uYtccU1ir99zJNuncBwezbi/r73G
24aYQLckCD+6ftQQlVqwmG5OBdJsFKPMjtrTsNAX5HT2cIhsehieDK3mZU4JftUaTPlTgyYxxJHP
NH9xgXqze2BZeRJt9CPU+/SocsJka4XYOV/9EUw3iJ+5gclPBLnDNbhnLNz5HZmjyNERPhXtY9w0
NK8li54sNo1z1tcneg20KXT82ZFLgnPb7aspfjQcMoxQ5z0QOgQ6sR+GTdM51OIwSm7Y1t718qAJ
Gd4794a0yRxs1MQkOPdQK3FAGaRCIj6EhO3bmCOVAK08lAyBJdkck02Ekk84acdoWaW4Uj3D/o5Z
QZ3LIXpR8RFvrc9gJ9CMdfZrmxZcP8AnGAnpUcp136aoJCczxQ2P4wxnwUTqTEMRpokFdqKYESv1
MTO5LG0shxg4or9H57EOcy0wOjfFoqKbe5tLP+yLlygamark3lMUIjXz3ZxqjY//3epYPOu5iTyh
rA5RIz+UKMmYv9E80vUKJeyrRcnaaJ7qdBXqN8UV6cvET/ScQN5mvqV9qSlSGPpoXRqUojtWJG5J
ZldWuQ/a0l+m+n7T5iP539UUUoYgd3COngAEZkEmR0RRmqk20NjI1WqyvdTjp7m6jeI2utYyL+5V
imVpZm6+y+unHAk94wmFHBcBQCuqvZ3qjB8jtskki72gmnES90P2aEVhtxtbpqWmnn9G6HGR82gS
ezZ/Yyk42yaOYZpG5ZR+kPxi1Lhjxvl7a2AK3erUIEZUNZ3vfBBV/CMZBdmn/WOtDS4eRloeRltC
F05xVfhRv7PemnDMDlqFzNtZoLSzRQK2mNRjysrsZAj/oZtxnLgj4EnzWuthfKD/B1BQZ62qwOKi
7aQ5+URVdHH7tw/tcpJSj4TQnC5RGOJmaCN1HmCjf5n7ejnUhEJMhVGpsEJ/D32VqCNNbTspDiM6
ZkA6HQQsd0JYzZG5YMMPujvsh1g8DQ7Cw8luWJXJ+cc8YHhtNcGJDxG/+kpQ2sGSw0evR00djd/s
uRsPctJuaq96BjzToa7F0iEtHCkgvn5knTvu0a2+zpDojwybxBemDWjkqL/jsGgRsyGZQOZTIiKO
kLAvo6M3afc6jdmNX31Jm+gCHOcRM67aqxCNQVeiHW2SD7ouHocUZzSh6Bk1e/dzRZzdPhb5tMmM
nYuBcKvmLwbc+t1Y1We5kIXhn/fUV7HehHq+S4UTXybgBK4xstIZiruSQ4Tz2ne36RBJqsfpc01W
yE6WkLcZbJuNseAPqbFokBN8/0gkIgawLLyJ3Olk1ciaCj2II/HN1tzHOu3uUNITR5KMb7lXErsx
edXOgcwQt82V8mSgRU161LKPffMlruSANMl6zdBcALhOAtSGEi9Ho5+c8RtzzPij69BttLv+PHvF
qevBWrO7WZQPu17G2PFtFm2qY/pMFWzTpsiO6Yp+n3s0yg7pHSZyeGxYDZWX/N70aTxLoUFEw/C9
Mbhil17v3fp4xo92zJ+f6ta3JOryvVGn39qEFrisOuJc7cW834U0rpheLqnFmAGxLW1SLmiB1qKR
dqI8qOci2yekYenOVJ+KmvmhMXiHEnImJ9DGiHE4kUoAvk7C+lJCHZNUcWhU06epbUgZMg2yt2vv
hB47XgiZgZ8JelCFB9C7Y4sLe7Y3mKLRGmvXJl6CG+vsTsTNBYE96hf0MAeX0vGN1VN9acB6h4ON
UM+m/+DUt4rpq038sug0sW214V5ThnvkjKFq0CYfoCQxZg51vesGYPRNpu2rGDKIQJ52KAz/vk31
F4CUpB9KtKMAZC6W8ylVPlz6ZlkexR4wGr0LuD4dYM6TZ9Nd54Unqnl3Q+VjLyW22R+11xbN0rWn
UnCYvMzaWmlz1Rw4gqMfV7vJdvp9IXWDWKDbHnzNhLfUHk5mw7jZWD5YZSgepK98VU6XBbL4aKX3
QzfpFMk15rMhjvZSg++vgaAG64xBUaPKoGkPiKMGoP+b2mgAACZZQBGIurl+71EtPeQa0ZaJPTCp
T62rEs6j69YHqA/doZ7SOij72d1WKtWPHSRgf7w4IeXOvrOLwCqND7k3ne0Y5BvYih7+83g1vQpL
nqD0aKtii46XanTPFH3EMq7yD3NivtGbwrB3MgtMVlkt4Bkliir0YC/8gC+19KMHrs0/XLlExfk0
+uPY7PESWAkxyicFZ+5eZcWlIN8taaP8gq73pgm17GTMSX00rf6ezj92hTjPSMoycFWGDoWclEI1
2aOci7l/1cf+s8R9RcZnwg4mTgPl+QjPpZVPzESswOSgNjGlyipVJ+KNr+2kvcJp2IeN6J/dyTnA
LhnuVSPQipM6vScJddqOfaRwbBEJVJCVdDNoEWWEPuoOjOKUP5vxzeVIoCFxxPXfc3w06B1EGm0d
82JbGO4itHfvUMFVoWmvdMAVArg+Xu/Vf7IT1+fW/+JFGjKo98fv735/Dq4UMQq2IuJ7+QQ8L7gi
szlOCUo0P/7yMT+/9Z9+pJdCW8LubAY/37R+OqMhTej3L/r5P90Yn30xxMzScFTLMDz2iYdKef2i
9+37+Tl5a1x0X/f3v3xsXXdn1kzq8Psnr49/vnH9SxrPfpND2O/Wj5ar0vX9W96/at1x60MAkSSJ
5OG0XR++71EdoNVBIaQFdf0p7G2KDT61ShWT1mbWWiB1B2BaNNQU7wiJ71ONlUvPiImjjJVkwqBr
IkDMSCNFmJ99uHUscgC90fRJ8YwPji6MIGqphE1z9ynlChe3ZiCM6CtL/og4SLJFGGKHXexMXOYz
9Lg+7XuzxavXoYabGmbzef4J3+RxstCz2PFD2n/p01xHYJK1W7sDQqAvLZMJsClGaUBL0cXIJ8IJ
4q9LC6OeSESOu/JaWvMb+fTppqvsCy7lg4+WBJsE8sa9lmu3VjZyvZ+XEHYU6ohkW0JRGE+GLLzX
LS6oMfJGoi4URz1eLW8u3S0nbD77d07EJTLHrjQXyJJj/6auSB5RFmgMskg7evGbPJVXwmT6rePg
Eyoz8zy02Ze5ZvcWtLjA6+OBx+/nW82nNjdrYF60a1wOWlJwxxMD21ErPSAh0sDcM71Z1PKmQXtG
p6NtI3O8IM3ZWtRsNz36bUz5NbrRZthJae3tZnpBlsPKod2HXhMh8Ir3YmzCnRpqWuaiJJbX+VYM
1hj01fSNNPOWBaLgwm2RzhNHjIFGR3hpPz/LyHwsUqa3JVeyoAfOExSfgdKg1pqxJhg709Tht2jK
Pg5JB33biH3k2jTQYzWX6I68QwVLgAzMcxgqg+AsKgPCytNtR355QFpOtOnQtJ7aAcAF3tPnasC7
6IrkcQiZVzir6VN/wYkB84ukskyvv0xB1OFDZ1DbaUg89hjrN4ZyhotbmwGwgI8VJc5qhAAGThQG
wZzfchnb+RiY6NFo2jbOFl9F5ZMlEH4om9CmR0ZU9Egc+2AV29EjqTTX0mrfTlhTGBBmvwZx1BXE
yflPzVze2En7lo3qfiYINRCyeyF4z9nZRgrpocWOuGqenNJtNr+QJu9/Kvf+I++y+0LBcP7v/zQX
wd5fBX0AJS1LwH1jqoSu76+CPhmKKVWEAJ6miaZL1mv+jZvQWVBGep/qqDuUCB/tsrJ2WoYjT2tl
uPciqsJZh41Ys04N2Yv0UIwtbuPubGSa/0FAjxol8T0JB0LhNh+5FET/ZsON39CTNKAdE7G/SWvV
Rnvs/7bhM7xHZ6JGe6IRnJw0x0auQTkPIjidsy5ekiVjj55+Ku9syHFEKGKp/dc7b8F4/r7zqH84
RHYhhYTB+ds2qErFzigzdUKsMd2VqXlKjFhCYSLm3Z9d7Ygw3tuHrA60iilDp9840EPy8uVfb4eF
9vMftkPglBOGqXuG4/yG4UyKaRJ14kanrgyB1nm1OHUt7Xmdi+DQxM89Pt1DkTqPBprnq0dE6FFR
bOlLcSrDRrv2fltdmNADj8ZZGSGYYbxCWS0NsHIi4jKNItS4kpx4DoV9g3m2uZYaEPTSpR9ea/Sk
cxhbO+I732BE9cexqLDCFu5lvVHLvTadn//1n/1Pjl3X9C1huK7h6fiClp/n69sDS0aOdOO/Or31
ZNvL6OQYZrYdCCPexX4y7YzI3Ze2uZViri89lBYBA+9om+UpIwvyNk5npu3jhfRYEpz0QYBLyvoT
lFG16SO55A2G/YE8L/PYmVBKgIft1y3/v4y9f4PCtdAn8yP9zyjcp+91VuTtryTcv/2fv8frGX8I
F+kxOivIRIu1509ptGv9QX6iq7NuM2DpcHn4UyEtUEgbPO2JRVm3aqf/JpAmeI9jyICEC8PW0G3h
/m8E0sv5/svF1EQdjdTaZQO5mgqh/xat5xl9N6uConLk+F+9zsWn9WFehC9xRKH7lx1z/49Xbmv5
sF++THiOwbG/JA1a4L6s39m7YddXplVEIZpWg3wEj/hbtx8tDMikSONlq/VvDQvlLiGScrr6ufdc
aeMpzRZuQp+9Zm6Gb6eAJzigphnAUyQUYInLI3DTywFNevojLkcMr451VqkNNdVE59uh/KpF4m1H
0NZ0emkbRx7LJmKTtH4qdr1W3//rP9T9h8BC/lDboc+OtJ1z3fltr0onTUcroVNNL/Y4tl7DDMtL
yMCyGwqc28SgmoPC8qvQ0x8sfY7lWN/rKs8AyhCzjmFjjxHvKPXsRyayC9RVSBxJmOLk/X/snddy
40q2bb8IHfDmlSRo5ShTJekFoVKVYBLeA19/BlK7N6t1q8+O834jFAzQgiJc5lpzjmn5IufMMSHV
8vXFFFU0YAEy7bvoIpp0O7xH5kFHj9Pb5LfNIagSZFzX6M+v0wSptWogY4Igo+gqzS1w5XhWO8xn
ES68iE7HuowMdW3S2khJNyLx1+ObmnzttifrHfELpERipnDitM9TBV8wghQZudoTFBJ1FebIx10v
gXqMP8dDysFb4g8tmfbI+e56mw0QNYbY4BOc5l9VWt0JNfywBVLIWcQPJeEO+oB2nX/L3SCMfSmq
gsaT17/1FTyCzCb64R+21Vd/wLJTOibbyfIY++tfr0Rw1kojY1Czj6JFP1sFj4khXj1Gm30O3iBH
d8VFpuvWoZlYjBbh7hY1Yi4bcJ2CSiHo2p2WRvtQ0M5xxOIacGyfqre+0eMBE3jOqKhynxlawSZE
RYOaE+8M4haaceGuLikA1SkWTXc6a997NbUIrIs/rMQjUI5+2apyaDTTk6aW3xPjhejHn03vRxpR
SDHq6jmNcoIdCxfbJtlwwNNWCBJPmV5+o8BylxXseGSOoYvqr2JNvDZWfhc0U7OlvdUPh0m3Ubyn
N0mg3HZ6e2VRNhuzIxUrwgvBn9FZRuPUsRXNHKR05HpnVRsIhZw0Nn6S3HretHHM9HFsxAexvEc2
1H3mscf8w3b6w7mDCZWnua5rQqtYBle/XTkbrIHd5AweLdVy2IBbpFAcWtOW2iAzsofWFP9wrdb+
dBC7FGgtk9gXC23zf67R6rUGoSBrNEbjVNr2ErCBzHA5GOy8+17G+Y1BvMUqdjtq5ezBccEWdrD5
+yTpIW4LPxoAnxXCpO4fhk9/2mc91cF0z8mUAQXXjd9/DF1r8jxTUtRii9eOSg/5PRlgJ74E3V4L
mh1+7Bzq4f++Df6wWlPVTMNyXFTnhvllG2DO0t0U2e8+s9KP0XIf1ZLzgVskH+BLAqr0Yica9/F/
X6mmfh03c4RaOg+jlOYy9f9co5JQ04GK2e5ebVEqxuFtOIxgUAcUxSWlOwfoJ/J70a7Np6BxHgU4
GlB29LcKR/3QNI8eEdNQ8IGc/aMMpAWok4STTIBwaBfzManm7SZMKKs8mYgJUpfuSor4J7WzO7Nh
+ptO8fe8Vs65aR/znp96ckKwDTZafNbrpyNAUgrR26QcWvbNO6TlA71hzDOQbA7A8OGXGaecFtqq
eA0nHT9nHmZrIwJ+i+GSSD76HrZbv7fqkyiJWwy6AZtRFaCYwz8+V85ri8pGWHyzQUBcFVWTcFoU
eJhc82PsrJMW6GKTxG2/LjMwAiIlewcSDebnaTnxgOy7MpFsoZvBqT+x2Qg1R26FHnqkuWukE+V5
qlPa8lourSsP6b7Tcs2pFKw7XUwcT8iBR6+cQmNlPDOTIYNuuToAtlwNFVNZ3duqLrmeNVUNosXB
cZqLLBGu9D/sEbrJmOk/RxKuqmpcYx0SA2zPs5Zj97ezQQCir4tozu8xXfbYE7dJ3t9SEZp3SgAk
uPfOrsqULkKhD1UAN3XrXM/DDBujIixoJBWr91OsyatIzWuEDepec4cONEXSbbOECxFjlbU1DKh9
kK6Q5BpeFbr21CWLDDoTxOkCH2vIOOqSfBOZvbfCHUmqrvVO85ruYLZkcmX6mlhK5IJpq64KxyLx
jAIK0AOuIGG0jbLpA5klSu5YBVzkYa481NFw7xUDnaoeu2vRtDtdmPV1MZs/hdJY5G1Oj2OJQpFz
ll+wOzWg5sv5wVCjq9TK793KRSM3UtEvC/CdpUZ/uwM4S7AyhbfcobzvQcBP0CMgHoPjxhAr1LJD
O8O1JOaXulDebaNe+Y75ZzXW+JsoZz81c/ESFB00i8b6Xk8NEaFp/JAkCt6okODgQNkkgXPlpgha
7Ua5qeYO0RJK0751zqy3WQcOAN2uPiAxIoGS7hNS+z31SVw8GSA1MVzXGNkIFHDWTspPZX5rB3QG
Y9Xf55X1MVVxsQNav83LhTFdeoSgOnzvIInOEQPrtWOB6raFthVegsRg1nkv6cZjoHN1IvOJ32qT
Ttj1VMj2KzOeOz8Aia6EDL5KcRhH9HUW74UePL0xNHMJZKTA3AK8YXSqbU2NVh3hfivKZdCmYQJ0
hPHdNk0Zb3tm9muR1JsqMYrD6KBJhO62cDyKiN3fjGnKGQwBjQyNyyLUCIV+qnNLPZTLxZkq4Mol
J9p3TWijQsueUUCu4GJH3+YwfUis6kR18pDYEaRvMYXUlSJ6VtU+xTFFjOB2QEUTmewM9OEQDGB2
SKwRBUu6r1RIhIFbdACKvLMX2tSjEOaG+FTWWE+eMg7XVa8Z52hwlENPkJfW6DNas6Mt+BguJfau
DMxvVmXd2GpFBoMWKZyGjF2ucnWpRszyQg/1HZ6ptQvB3yrip1yMp0RDQT4UKkzVtHwa9crZzF7a
UICi3pF1gF0yvd6bgmtpJDCKeAo9RsKKlVAgsAT1vKLziW1kdm6LuDzNkXGLZJAmiPKWFeOZQSs6
a4Fzz9AZPY1ZtdICmSh2D8aDf7JW1ZMF9KTBJ6z3jFAtRiuFVeLa6ZQHI+DMPOecYs0w3zcgh9Ik
PifUvFaNO9w3CoXNrlNQfCjIGepmKfNxVLeEo02Ckjol3BeDwwYSdbaifkGRaUiQUeATFdmuqoqX
2oAU3BCjtbKzCTV8UAZIh403D/pL1P2sONsc8FwADRubXWMFN3TfEQ5ah/N28CK61oYOriynk1Fv
bXwPpRN9E1n/q3KANvVqsOfMdtOMp86uXtqqIypDfxXmUVTzsZpot1O/oJU4OYQJ1DkuSAf5vWVt
ujZg0N2Sb1LdzGOLTQq/0CoBK0KGFFjKKHuq097BSO+9CRdqC0Ssh5R2Pk53Ywm+tVcOgZ3blFN9
Tk/htq3TGbldpPuhwFsjRm0H6lVsVbqLJAJd9XnwOChUOsiLQs4UJgDh05ck59eJzG+lOmRXWR0X
qFhKml3D8N3TuZooiSrOJc0rqYZf4ak8m6ENU43ZgUiivTKiLeimdcC8cZXQrkGaugDPzJbPV4cn
d2gaZh/9PUrfVWJyMJcFsrfKbJ8cLz8T7X4rjBYomNtv6GAi00Cjij+9onftPDnMbw4EHJn0vWLO
kagySDsIYBq73cFtI8RKnkndOkreAnSwjdeC8eCkGRnnPKSpNEOBtA20nhhetCh5dCrOpEltH4UH
ZC4ucYaUiN78ViDT7qtiYzkmhI3OAMfs1jQEhqfSm6xVo4OCRmpzhG4dDwWX20nBh8u2Et70Q4lf
OcpJ0UwG5J2e961rvPOoca0OPfHUlECPR2SxrQqf80xPlZJTk+1EFTs+rtUCVFZVr8u+26qZeqUS
FIM5P1opZgcyfjaeS898IYtVL0GQuQXXzbjvYMbnx9II30Eg9Gn4npnkeWTV0m0Y+6e2zOCwpmVC
NAN5MEHzXVW8dwIY9naJ8ngKlG/CxqdMsRMVBzxYH+csoX7mc19Pjxmnl9WUureJQ0+gddK913sb
AawAdh6hDc4HfUJ1ZbnAT5q++D54hkI/XPOHPLopjOg5CJ8b/ZTmdFQp5Bcosr2dVtKjbimKyfcO
U0wCDJe3Zvb8CTQC/UeGBoNGsHBEuGOFysgJh++RvTCkFBc+K8CNde2Y7r7u5idQa9uYwIh97qUw
Qnh+gTNOrfiwejteOanAQDBp34sZG0BFdoteQa5STYCSnOOoReDCjF33NNbex7isjP4/hxpkqahs
ISOXIRHI4VOkM13DJU5v/aVVUNAGzrMeatazguoyVu+zYa59xWkxPCuzt6ZpwLi1zrIXUSg7jWvu
MCX0oXqSGawSPwUG/V9Rgkmrm97y1r4bBnRSDlWEg1KOz4Q0XlEgP/YkO3i5gmjfUp4gXpqHkfhK
9E5ILhnw+Jo5mxsuA+mmc8w7UZ50gl5N2mpHUmehRWwD2ug7VYmaZQJYf97Q24cMUqCsbG3rzHB1
3hZL4J5L4O+6mxXqOmSJrCAEVAcpJUCi3h/l0uUmXAoUwMi7jdqhWPnkyqI/mHKcZPaCh5G4Urti
/N3Oxc00ivkYVe0McTRGvkODa/ktUcu3urPr0nFXWeHedL1T6GZIRFPsE0s6n6jybzVpxVtU+HA7
A50rx4BBLHKwf4pE20H+uC4t9Vol5TAfdKSLrX5NwA17aPbELs5ll94y0Uc2wqKQ0YjVt1jHyXrF
6orYAyFxo0HoUcQvorXuhjlDG+Tmv2iZXDsIszC6r+YpvAuC8VoqsT0nusOf/pQ34qES8Yn+xa96
GE8xwFrN1d/cDvX60V2mn5TDV11W/AIUd6e36lrTlwQcx4FrihibUcZ138Gb67qnsUt/MYaiW7gM
U8xoA/iUSx/FMFctV4R6RGvCljiZLljcOUZ9WHrZK/O+6Wip3XQcjC73e4c2ZWFrGeAza+Gs5eYB
fQZJdeVOGiFl9Kutj4FvdQUxHvCkZDSrYEOLxjqFGYeoEhd4kSY3OMqbfEiVoxqLG8bdwfYzphhC
EH4BayczcWsVVuU6Rg+8AnP8mIj2XUJ15daVS3JfiWdLA50XMM42wi76TCK+5Ay7ZmdQ5rEzOoXe
Emj6aOu1S/dg/qEXGPmEHR3iWn0JE6o/Q59/C9xgly8FDTURH0kfwNO19mZamGsvt670NnzClInu
w/aAM6vWHjN2w6kBKqeGdsGdqO+E7cDEtW9BunvigB6daReayXXF0G1tGu1aUXPLRyL805wgsyw1
zDbBH4LlAO2lsnYLjQlbbG3nuntm1sbwSCVY3J6vUWwwHrS2BudNf7CZngT8PHWbfPQmBTnLUn6N
PQ3JuuYfWHh4VjkiRCDMfmUyxDw6TC8BbHIgTpPuV/YHmeL67VL6k5PEgOZjaYNtBPawd4Gxr+SU
e+75bPqNqLT69lDqmbsZl9XFgfGkaZPvuWg6lxKeLHMpmfdYqelrNWOCSQTqSzVN3ptAfCDM9p02
RRrF/4fUP1LR/Q8h2BtdJXqCgJj7RMcJFgy8yJluEZsAmS24umLBRbfJ+dDvkOmU6NnLMZy3XV6u
e1yYG832oo1N/Grbx1yeGcIlcfnmtsEDtN09UH2H2FaxB5z0ltkTBpZeP6SUyK9wFZGt7W6yQKex
nNOSAZK6d6intm9NwQxq2WPo/Nqbaqlj2rPuZ9G216ge1G2GkZOIW7OeYoyyrkUZgU3pYiJdJ9jr
DqPFMd4tZcWhoGsTDOO5deqfiPIBgw/TqdRCxus9hQo7ab4HbrlzJiocllp80xCnE1AGpQfmLwR3
PSCthKv2UJuwcxk0UXPPN1nt6KAl+VJA7O7G/lA0p07j4JabJ+JME0cSgJ68tmwI+tv5Nxp0xAxQ
GRys4jbxlvAWWMgYz4f72RwHLGMlh4cwbhTDPZPgy55cMZomYuMetVW0GoEyr1t+FfDD6YqQ4Ze4
i89KQK1X7nVijMjbUAHWjoxOhhEWh6Z+zDPjB3JxZCGESE9ovUYI6ZOKI/0HFdKc+5gmiPWS5Tlm
bRU71MG1QKyyKiNaptRLJQZ99LmuzfcUNvzaI1SdQtKvWFFvcvMh6guyQiJvK3/SOKlInAINTKFy
CjlGrRxz4vJphXhjbIt7ce6jKydb6rhkPazsRiU3BGEq5oyHbByx2VKd7wvmchn2rVWnpuAT57kF
Tq9dp6XYY+WjZMOFwp/Z4VcjoQNMSqnK5RTjqGwPNPljAieo8Ch2Br1XdPo+m6EnVUOCq5TCcFEi
osNi3VJ0Egv23qIxOlSkfiavoUkVRlOuyDsQWI+AxmXmfeBWggZqyuU4ck7VoKHQUAq8hb279TJQ
Io2Zt3sveIiaJt5FAUiJLKZYU+/zrkCImBRiCzMyYcI7HrQYV65iPYe0HpgVlH5FfFIbih8L4+Ig
SLJakX7xkalP7bIDWxGFNcUTr6j3gbeiJpxzViKom2m1eh5KZ5cZVOfUhLISwiRSuztKFux41C8s
IKcn2ZNJleSD8gqbeYCBn+o36WydGwgRPgMofHqt75Qdwx1cTXIfm03MtvAPtlpQEZvWk3aldtW5
AVqFwkZ8qDNn2q6+NjhVrtQ40zfBZFEN00jG0E2chzvgGNVO12MPURfsXLWhrqaUhwlcB+AQNp1X
NO9BEFwvVdxAXLXVdB/14XcVWwhRjLoCc69ce32z1NEYBYdkpNkBTeiJ45n/sPlVIQhcT3F0smDJ
MCsh4iYxKZB6ybBXOKesI3AL1B9otdHUxUzrYQ8e4ntcW281bHgusaRITligwytvAJupUjEkQoBR
IqrnhXgQ7HRS9EL0q0V8KKp9rerk2YASMgGPlmVxoFPwPTbbs9oM+4KKlKbDXqOITWQR046dlhMv
wsW5zRiMhSF2YvKstZRGRzo9oWvda5nz1rvKe42caV1rCIJ0RnCVQfOaYWGcxJSiLGNdM78p9eQ7
SaxEO07jq2MNCq5GceiN9IrIH+Y1uQYFJF30VHZzA81mb7X6Y4X1z53jG7VKb4wpPneFGvtpFhM5
SbBbAOTHq1UYwYX9Q+sIAguZLBJB62POInc4ZX90VNiC5GJzLbKetWCGiNNUN4pnVjtKtskJ7Zu3
UQgJN1ukreyoxWmcGKbY7Tk2qWeuMEhOczb5CE5+BbNeuWs1qMB4a3zVwICrKm9CtcLIeblfo8sg
8BoIf1O4p7rS6h2ginvCLmfwSCmeHZNzCKDhiTgya8W5BMA056XVOKsqIFwDcNqEa+so73tRcKsZ
egE30M2oLhr5VUBDFpFITq8OHzHFAgJb9NDPB3VnDylIegUMUCsE6QdcMbVjucRTyyV5IwRaWfLo
Ej9tJ/0obxC8RMxxSWJqF3fL5YkZAD81/9EPE+qEdYE/MjQews6Ir4hoqYYKrp4iCn1tUhbZ5yB6
0bEsU+Pm0HE5sk6qx4oKrtqrAMDV8XJjechcDRO0JBCl/KSY9VEWgv+/KOEfRAm65rgA1v67KOEa
RcJb/va7KOGv9/wlSgDW9i9VN2yHfo6mGyoign/z2jTN/heNUA3ZgemRjKGypr+wbSahvioiTZVm
i2WZiK/+xraZ5r8M1OeeQ36vZdkoF/4vqgTd+Np9U2mf05jlz7Bc3aWL8Z8V/nIuhE61O7q1pyU0
koo2Bq58n1czJ0xFpUBTONskNZgVueznffyKZ4kMjtHWkOpHONujUwcuf0v+XbLp8g93oZiXrfWi
u+29WdYJqmta5FNv6VuNGgY4V0iG8AQaqzhng0Uwlc7UrsDD8Sim9sc8gw9wkhmrWjStgMG9RGJ8
z/V8ZzM4vk3FpJ4Xox8ZrSuhCGaWQeeuLBvkfGqOft+axmqAUW6IOwbC3xQr+25MSrwrPmAf+yS+
7moXt4fWkfsV1WLeVSmGhjBIdyFvA3tEQZ6Ak2fUAB0Wuekn9SVoCZa7RjyF46XnUmeiAp+86Rj2
b5xaxDlrC7/zamJxABUDnnJOJGqaMMUZ3KYd2gmyUwuKhfHPqnNPeZ8uhlcGPf1G0xum8y4arJFw
DEIO/cxssI2lxbjTKWbC1LOPatQyovDAR5oa1QHKACtz7LorHGlluISVKljWwpLZQTcIzrHkqSX6
dBdhx8f0cVvljIlKYW1ac/F5GN6DEscQk2mgtT3YtU7J2/UsomJllw/wsSl7aNa80s30WatxalZ6
+qZ1BH4S0BXi4bU4TZZEiwauy3yoefESJJP2bBQ+NtqjTl/lqqyiLZob+JSM17O0LraxjWEq5BdI
MaMPpNi8aml/b89gDzDzq9BbgZPBpiXjaZ4pj7jTbTVE9YkL0UciFIUKBsw4LtRR65nwuPgMhOrf
AAswdnRggkWp/gbJetwbWNlgcveHVET5BpBXANqDwnVkjwytK6YIjLqpOALgoNO+zUdX20Ex2HKk
XGez90ODUkGWmPOaz22+LiKMsP1E4Ui9QetO3olRvmUtQaIK1hOi6ZIbrktLNuNsb/FuGbpNqQah
tlcnA/0GUKCp/uHBcjhEWfesxqRX1CMlX7SL/lgk8caAmLFq7fDU2vumeBdKmx2TXGdcHBX5ji7x
dEWrFOl0pJ8xRNMHq7HcR9G3IPLSk0mxY93GcE4RYMJYyDTE6xo4mJHWRnw/NmvVxu5Sme9WtaNq
R3mnvnUIjdiGWumuWgzK2AlJraE8yvxEMLqPUPEcJiIlIFBHqxLpdhZjw6u9HN2/6bxldfCTeqe6
VmdNIVGRAC5UAs00xlj0Mefl47Wh5nx2MmBHr7oON/HAro4Hft03zCeX8JitRs2q98pyD6FtMyGx
CXNGZxqIbC15rgg8PTgIq+/qoYS/mNPu7cmhNsGs1THmpCAqap/icbfpUkb29JAwT5AWVtXMmFxS
SclvK9BsT66x5QxMcc/6yS+eL/UW7SSGuxa2ZK25bNuWrDslhC9LcWVkn61D6FM25Cy10E8iHt6I
OtoWTTfurY6R9Ux9d22rBlLSOMPn3xfDgeoUldzoRi3cehO5+KYAiREgIEo6jincSBcDvofbmwZI
4ePYCbeqmY87Sj5rpQuGrad49E3S57CAfjHko7Gj0X9bMT3DQY2wajpQTTBSk4wltW9pMypvrpHd
izR6Y3Z1m2eGdas4i+o8AIIClPecdNN19BQz0Eu1aaMlRG2MBK+RSrDDP17QOYgBRKH5bnEn7Wtz
wng8bpTu0FlpfRsluiCHpaXf2vUdk2YyaphzzkN9jMnROaYeBcjBWjy6oXq6PCRf0WAY04kpku/5
fG5542/3SWoFGjJja0lcpT+KBfYvl8gBupsV+6dBMHwSGdpOopm1JTsJlV55lHfljaipLFkgONqe
hjPBX824mxrvlkx63FyiABUMsG3V0Ri+beYGBhXO2D4Y4DxF8PE4UW/siEm8qzvKTbRUs2cqADEV
NLJbs3ypYuIDkYvyhko/gSb8S8yvwIHLm3zQsiOzPWB2fz+mtaO2ySHorZVxds6wmHAC4OuNljNh
Mtf3RlwQCEZgTqjPjwVtZCDr7s1soTxt4nQ/md3tZYQpB5xmGB26JgO3gZzvSGg2+5U4RpZ9Z4fh
9zbIzuS0tcT8wXUmT85tXe9gOCqutroMs30tdAbay5aztGpbt+HDaBfYHORjZHCzNWuqYUP7lGGd
OGLWdUUz7cOlo6DnIO1H961F39AmRnWiSPiBptjyFZcQs8RpbkFeQGVrAL+LBQSvOjcA3/EeG0pe
7CXM2tHfvX4hF8HeCe1wJlo9slbhUgyWN96CMevIcWA6uCxqLafHOixavzImZ68QAVy1NlL90eMC
LjJ4bGbBGffi1JHmFUMIcTTPjjU+mGrWk/x+jCD+rUDkEHmtqVeEFRKw6/SvqoYoL2tt2j1VtlVx
W2Z5r6+zocFwYjLA7gMB91LuAYbaQWkyqW5Jor9c0+Xmy2M6rXeg/DhGM0wYqh8vv0jWJPQgSqzG
8leqY7Krs7j6dQHjy6V5AX1/eYwrY70l9/Yegl93lDczgeXEV9e4J+ZCmShVkTOyRB+V5mCPsFq9
YdUvWyNeaHnyxghiy3eQKNAxTuXuMC/9g9DErFmp+oc+oeGZwg6bZ7AbXCbTP6I0elfGyJ3W1bJ7
j8vu7RLDfLzczUSfZ3v5zOiM9cykh1dmQDzECmctphlnAvzx+Qr5XK2YW7NvomTdAM6/fBI9kYwa
ItN7+WnGcvjJpc+P+VzF8g3k0m+rkfe7rKMRWbGf/v0SuSQ/5vPrXFZ1eY18rCAiwpwUuhxZ4rx+
efK/3pVPfPnMz6/6uTr5/OcD8jf77d/4bVG+igjCmRHIKIA71Urx24/124fIxT/+J7993G/P/7Yo
33q5+fKlnczEz+t2hKszMIcbG51GM4lOxaSN5CGr2g5uZb2XT6BDLHH2La/Jwpi4J8pzERZcbqzs
iYOEQz6yHpwGL0tIz/vopi5VuT8vNiVDPHKX9XWuBdTvPeSmxrjkujkFwS2KnjpkxC2fIu/LGw3U
MLhBmPRar9X7MnVp1zcjhITqlA/LP2HOmIcaXd2oXEZ9s++J0kNatpVtkUlmFphciAjiLG+drDrK
XkWxnMPdZZeTd8dYZc+93JcPKsueL5e+vKUY0nbftwyLFqi6vKmX1AO5RAudEjWykpWXofSUH1Jk
dKRpyPB5fRDhmpOrz+SjcvG3RwfXeM4tBiR2M1VHaHtgj4rqxdZmTsYRDdsuUdID2lFI7onrKf4o
9CcgoG8hSlIfUEp+lDftspQwGF6wcFQ/p/RHTrXCS/DKq/N4EmZJsdfrEG9wxtBG8j96ZCtu2eKQ
DRFT8dsY7U9C0jKkK3wWE1O+/rIUNJsWFenBjoef8+DdVRl1c/l/BMJ+CJbkt1yeEORj8mfg3Osc
eN/l++nLFROBOOqEv3/FkghtpLSY3ZfcH2sTWLTAapmFonjPvYa8upyJJvx8ibn0vWojfabnYvlq
nTaLLIxzoIr/BKOwc5gC436EgMSQYNy0wDyzJB33soWmdxWohVhbJHSOTpLisrE80d7QtyBHYfkK
8nsFdjweWv12NvKW0Ztx/nzh35tW3qXz955QY1uNRYFrsEgIv7g06volHURpIv412bgTMotEy9Ap
iIlyUzOovgZgDKZAmw/XneqYe5ok1RHhbHkcljxI9oUP5CM45v7eEs3iQb3clUuxa/xKqXKbk1dv
rAhChom8+S/oqNsHFaSxwl8s+3LLyN06VHtAdUwvgsL83GXlc/KG3Gw8AcuhIm/k//q5Qy+P/emu
fJ18iXz28t4vH9Xm/cjY41oecnJfk19G3s1kJMHlvlz6fHCOgdGpoZN+bq9Q6ey9Sg1QvkSulrkm
R7JcHOWh9rkoj2/5bRj5/fsAFHJFl68cljk2BsaJitc9Soar5L5GSqDMvjxMKJsUMylK5mtR5+XO
i3qxL5ooUn358s/FYPnVMHUC3mb4tJwY5J4qly43l8cokZrbSdP9UouJovr3OUn+T/Km7TUu+XKR
mD/Gp3Lx89uX84id7XosgO/1LDfFNG+BElKQrlJypmzzhyu/COVB8rnVg/yxIclzGC+ruvz2l8fQ
uDEzD1HyXV4sV3m5e3mvXLpsxssTl8/78t44f+qQW3IO46eRJ87OiWgbyvvyyOMXF+1J3v/88nOJ
hy9WCFGWnyW36WXf8ua3UEFVJPexWFfJi5KLUdcxlJE74p8X5Ud8nqrGYmr2bpluILiRtLPcyHOJ
vCuX5GOXu/IxexkF/59eJ188BO8DGL+DXL/8fgStsNtejpnAXXbjz51ZPurpeTdTB/73cSeXPl8l
F7/e/+1Tf3vV1xV8fZeiERjdYgucVRA5y34sLyNySb73T49dXiKf1eUoUC5ebuT2uNyVS/J9//VT
S83lF7i8Rb7wy6r+9NiXT/2ypnA54Y+qX3dE68hjtqWSYPQV4XrLdfByM7tGSabrcj25PCiXLo99
0p3l/ar9m0P9yXiWH3556ednXOjPRM/RVyEz5nOPtuccQvrlQPnt/ueiPK5+e1Tel6+Xx9lf74TK
MhLA14lZo6TH4Lh6Vxsfu4d5l87CZvLUQmAqvV1bUXzzhicx5rBwmw5hPC5s9JKlc6YuDHFs7qon
HN8Hs4I5OWv29JKb+d6uDOVJ1wIPFlpRbfSgf0ByG2+LevR8FByIO2gBq7Z1n48JNiQjoKjXpOXV
PNEVxdYEwBnP1ezElBupkwDJJa3R7ekXDg7VOiBMW0We477+w5+nkxl0TbdMqpYYemR1/Gjy8iov
rJcbyBf/vtr+dsmVi396+ZfH5KVbPva5hj+973MNg/Cu7GaHmoKpH4emvHHlsXu57y3jPnJFmSHJ
B+X9YTm4Ph/84/Nf3m5bLUpr2ykxXC8nNfn2zHXy5Fa+sseysNXH6iyfmOQh+OfFOASZYaXFuxbX
9hq6JZlE07C4EqC4Y4haJ0P07uRXnVKyoYtvEI8cSGLPIkvNbdzUewp2znFQjZTMDosAstb8hkyb
jrR95Y7ejZGTE+nCe1gSOvQmswh1su7J83wvdXzwy+nZjxn67wfNJcZ1dmgfxvlAa3tuNh1xUkBG
lGZTNV0DiyWjfZwsmGvqjLtW6U71qx1GFqF1jAwrxW1ZxV2YqgS9IyPw0aCjApzJ+xyiYgbr1NCa
bxBsYdnCEpftucQviAPgUzgGNooSfLO77iWMRqAHKZ1sC/HlSJ2NKt/iOqAQvqrcpQIfTDVBKqAo
nXE0qBRMN/iMqVLYhljUSMU2EOEaRG7qTyVLqBQIThxmoGBYScwmSP3cLH4qmndrArBlqtzu7FL5
yJRx8jMQXn4Z8c1T61tqmxN4AqbgZeHcwSx6i6Y+3DszMbh5Ts5p8B1Z8tnNMKMlEOVTGuM0DgAK
/0Ci0t50E8Jjr4K0llhbpw5ser75z8ktD5bSY3qIxhGGX9b5k8jvqkL1bpn3vTvgoo8qvH40wQSq
LFFW2oDXkaZyiWWAOm9ebiuT8tpsJ1s9wEwZuikyYCX1mbZROUcDVBW5vUeRT6BfT4brqBKGgCcg
UWkieC5AYK2EbQwhI6fvvRMhZQuNiA6jpeKp5MbDUFTuyZoqE04FcKSqefLmwNg4TuihaPAekrGd
1kJt4nNidc8RLAJBUN9j4cFWm13tkfhLYD8wlZGrewnKnOA6n+t8i5eAgrYxyCyxU15bs5/3Gj6u
wdy5XvUGmRN8LXgdkPYITyaIGleO1gw7W8lfOvcGwfy01tMWtYwgW4Oa3lM2aW/MPplVmqm2zRsc
7kEd8O/itw1yykydAsNQ63/QUHYxR5EJnyr2VWUAUHRKsV7O/pGxnPWoN5HStU6B+mKHyK/qLsRu
oHVoWVqgbwe6i4qPBOvFHMNxKyiwVl29B+LUElGU2vQqPK1+mY3m52IL9FPNfjQD2jxN/tMptejH
ZKg/knLMH+peJMfcKiDhFtqGXU67aSdq5fRbSJQfTt4cuw9Dql05A+fOwCy3dJ2vRrIJ9gO2xbGg
w9bpBdLQ7lfoxPmdGMRPVxv2ceOWflLDnEYAezNBANHt4UHv1B+znevXnCkEFYRuQHVmvuApRmtC
6K1fV9Xzgmf3iat01gpExb5JDki4loi/6G1u0Zx7Rnr0CiKu68B8LrZ6QfansJtXe6CVkEzP4eBM
q7nVrxAVvypu5/mFEjOOIkm7uZ/Kd8wt0TlRMzrqZT5uw6am2AR3G+x6feW4NZxce3jRHZudhBrx
FMf4ahXnXQsiGwx0Bi18ISvZRu07hVauDdV5xHScbTByQDfAPYacU197DWcMQHnQdqFQ9UsvMS2z
al2W3s+MUls2Dhg9pvkKM+nZqcSJcizJ385B2Mw1tfS7F3M17LFm1Ox+Sq08uCHr8Mhh0ql75pa1
Mw1xRiaK+DC+4fJnW4J88co5hGxHf6oeINPr7yi8ykW9TTrexnRBjg9psG5SfkhFS09DQgxVzeo2
4fRNt/rv3gCxK4U+DiCHjZJ3/8PeeW25qbRb+4r4BzmcSqCszu52+4TRXrbJqQgFXP1+oNe35M//
DmOf7xMGit2SoKh63zmf+VBYxVmODKSGMqNKrIv44JrI6jWklJveNAz+aQsCZ6WemhCoPu2jHMV7
0b5CYiLkwXMWQZt+dgWYYTMNH/UwCSoRpju371pfzvVZ5EuRXFX4Eirt6vbJwRT1eGeOSghaBRNW
MnFdKiJE7DQApgvzGZy54pdZmfahQTjSxcl2DmHXDAa5FAkkls6cy2MnYBYXsi+PjcmK0NZN4C0a
Z3kEiQzi5CQJwrR3UyPlNaw7AgRoMu9qmjaJV4tD0gMsTHu4/oz8nIG9pJ9NYXcnFqbQ7Jg0ZUez
813vve7omep4UDYR7mol6v4i7mDedsbjIA3Su6sBH6vQd6OZEWZOVGppxdHVmPUvlloDJZmy7Nwr
xsmYPpq2Vu5yfeZwifOrVBRAm0U6HGnK4achRnkkcQNS8p5CAa7wYgCLORQkYYj27EYOSdvU+98Y
H882kQSIIjlQy8nc9AaDla6RqmE42ROVeR8yYrJX+cb8zPDSvZHF31KtukvRvm7g+mS85eKBAF+t
K8PD3KVnTzC89aH9nRXzvm0o1nrJlaY4tjvoShvaejRCw+iq23q97Rv3LlQBKBoCbA+4E7pV9vho
JRaIwBxYKSnKB6MsvfNJq+kFj5yOZ1X5ksON3ESU6TdeSIirkbwhp3KD/CMM6eorM6aAkXRo0mZ7
CCWvg4rHalAemzxLTrplP46Tsacxl5H+uaN4ZJCNPiHo4hRvXC9oITJt57H/RnebEzTkjSqzgKMN
ncYqtC8wOLtHmJ4Co7++d2N57HO+oZLBRXhjetZU8qKVMBD1RY6t9xQlEcYic1MlxRzoNl4RB8aT
LCCah548pOS3ZXSUc7g4KQhfMAKw6SVCVq5QJ71YrCw583GwWEGpg3iDVzkGUIsY+ubkudcnTBqF
zWy6gQEwlUCgNKWNAl3BI942zZdQe3BmwuPkgLzim+HN2XYyBkpbeoPtZB4DFXMihR+8SKjPamJb
p+WwVZamJf6SQQdnmp1N5euEzXUfGXgy9VwR2yFp32dUoY0w5pcRtmTSNnwNZSZRrlaLHUXZEwGA
m8O13ieUGmNRn6WSk4xEks/GwN53SAb56rbxQXPK5tilYtzaxLJxkTvCeFfo7Mc9Vl08bEiu92SL
OQARH+IewRTzptqLkHDV8xOqQyrDeayYmzlSoeiH412IYROKC44PYC5o6D+otIWbwYp/1OV8GQ0n
DOjX8k0k2i4+Vk408wMN93Oh+rXxjErCxStmKf7YcUHN7QWFJZhg1pi5jJ5OcN9wCiZEaBF2MqC+
8COLqAdrOHqAozYqOmvPi38VU/aO0gQVJXWJiyi7JwLTvV1sDdZhjNzvcZG9WPiYAgQxKhYbtyMN
Z2SapFnPsfNWsP6hHU0mvMhBdmt1cimsq6N8c6K42Sc9a4dJOStylhe59Komxd61FfOWqGMqxmha
lVn8lAzt2alm50gKIF17XI3JxKDc6DgFJ82h64sWmvAcfNEPumGkiBT7V3dyf4nGRsNdwNX0hoYr
1HQdkAFkoom3tttNeyITZIx9iCzY+pgoD55u47MFtMEJJY5QrvBjAEjFFmjDVfQAniEwzSVROFaI
zo6AQUDl5k75inWDiXrlVWc9oZleuAT8WuZzwujguEdG9C/F7Po2ZaqzKh6yEWRdXsi/ZgjkYYnC
NUECBJYeGIV57fI49ed6IOV+8HYNICx7SaOvLG86yjC8A6Kgb6LmCMM7DxL6nXPSy32ZNsJXYwVa
dILisTCWEYjBz2jlQz+OJ495ELOqfD+3EymvYcRx70km4Zm6V0aEjEanHsa0MB+L2Uf0QiM0PnhK
/F5O4q61InHXlRNSklgohPtqO1GXpGbV9V3HAlpz1fIuS8YdKQ8sTSSJT5P7rcCO6QPm6FD7g+Yk
f+FLbDf+xAxgDOsnPHb7SiNaaSBgtzdIvyEbOMUfLy95OQcRbUk/JT9xarQfDqZVLGApiwV8BVCN
jGKLr3rPsuFrU3WobNAcAPVtSTOQztYlGGGjzc3BKwXZlCgJPAe+54SFbO6/EJfsnMr0oVeNZYYO
qM8tiw8oaBcnoQAEux++8ITKotesAfg9JtghOuY9R6HUu/nOy4vnsXf/AvAgv1au99aIHH2ukf9I
UsXGZo8hh+nuYTQ4vnLzTmSW/poL561F2UODVAuw8+SnuSQCowQnrXSt3KkjuqQQroNWphB9zeKZ
LCcLv21BvhBipzRRvkASSKBZEbhSTUWgQlVkrTa/2bFoAnXMEWzzW9oWpBQShvxIEOsZjn28A4WA
coUIdRdh2raidqfF/qAYd9KAX90YZBLV0zCQiYJGHXuI1HNtHznedLDndIO7qdwIG7FqYjLR0cdR
biPyYHyHsE1CBB91rjc7xZH0YXIuuRmaL83aqJQ3EauA1p0J8qussOdy1uFYbVp3E5FPsuljJwsk
1dB8Qa4LOcG6q9G9dyg8p47ic+5eMrUBhtF31lvBcimNaOVXqNK2lhBklyBhm4cGEYzaFYAPcTgL
2mKjkPAO03bwiwj1GPPge3yZ9piz+GAky7P2ZDmThVc+hwRfTOQdzxKbVDzbG9tklTy47b6AAZgX
xXSY2vSxsJ2KKMTxyEkNXCtM+Fc6574MCyhwI8hf21a3Ti2Gx3RR/C+Bn7Fj0jkRqNNUD4IKq3NO
OI5AousY/aPS0k6xZ8S7cMpf1dRgmOeiRaYKeTgOwYOti39OVE+jbF/d5Ck2u9e0q3CnRFm1JW5k
KFP7yK8hohZVMyEeXsSPZ7ozOHXsiXbfcEI7xsaowBi6sYcdEMoife9HEo7sPYqycu+YzcbSUhBC
AtqrNmvaPQAx5HQhkxkNLocvo2By4l853yXIhsnb10n2M5H2d/r3OFfjEAN5/82iyrUJ7fyLGCXV
sKlDiB0RTJhiQQ9L4cv+K85N0OjeJfF2kWX0oCY66/yrIZbjFIYRn8Bxn3SWIJiryNIyEaVHYbRk
IvCTQmvfsa4gXbON7/rKmTfYRfDZ9qAFSwJvG73/Muv910KLdDInHHKsZnGngomkI1A5VEHKNgBh
VO48YTyn7tKDtR0iyrqlBjHd9w1BZ61mED3RQGQsDS0KnD7Nz67WfbJO/k9b/D9pi3V3CW/+r7XF
dz+/i482+3dx8eeL/hYXe9b/MzQTEM5CPARQ9lsY9Ko7XrABhgPKAYgMCuJ/iYsNxMWG7qo2rDT0
vsZv4mL1fyMm1nSHD/A7LkSFlYakGaqzoxqc9+YfYuLc6BV1CuPhUg5mN5JE34TiuqqkwqX0ue7d
Nv/7+6KUd8H0Rj/gv38bzl5s7FHFaexrRkFi6fL3q7UXvb5yMA18x4QNTHVxFGH+GOayOmPB76kb
yT1Bm2CRpXiJ5WvlVvqxnCXecYPKratp79TpjrxXDQAi709lKd6KkwmLM60bjLgfMA3wHGHtsxKb
lLd+gNtAkIpB+LX06pfQRS3Yk4YlCMwhgedL18dkMzX9g1WDSsEaEGE3qyYk/gM0seGVasAxz4V9
9RahT+el1qmWsJ8NoeziUEH1UNE4hmENUBh/SVS8khz+IWVD6TEcQ7+npVxPtoOzVKrbTFfeC5sJ
NNHc2pE4NpgExg+NxX0hueDxd1g16tmOhTiJTFF1Je+WAbYyuci6Duo0Epp3XYLHkIglAIppuU01
AkjanZO6/TbNGEO7Gr9bGh1a2+qPGBp+STM2/UiWz5kK3KPvvd4PmZvuEIHGLhdTWtGvET9U4Lin
zAx1vzKkexjLAbL7QUHnbClIdWV5h3ga2D05IySGEYQ2/Qhj6e0GF6uICZBoN1vRhbDzV4/AlW3F
JCsYxEtp2z+6yAO4pqrddUrIJZBV/iDiJt6Drp2Lkuhsw3sbUu15tisLLUm9b53iEUveOxJpHIEK
nfwyIh1L9APtEUG1WiE5ccyUq5tSnGvosRue8deQNFMgR44DChLfWKcQCy5xd+b2qwrxlTwRzOym
KvARO1yTYwcLPSxOxaFkU2p3oVAvrBaY3JiAP7IaI+7UAD3BjUQkRqN6HwPBjEFZxzrXyQqFH1k+
mvoXtIjST60PxSGVMFcLkuNsb8MspLm4Q174JickiHBRMnfJ+PWq+r4uPBs0Q6pwSMdNAOvjfh7h
5BRWf3YMqurkjh/7BP3tIN0qiOzqFS9ADfkSpFE/DHJX58rRLoyANWJgNsS76LP1NE4akxmYwTrk
NHTzUCOMUZzAICCbdWS7EDAiyFlhswVGkAaqHt8VEW45LVcOmp32W/5VMvUa5ztIo+9Q9P3KbNBu
ms5T2uU/VXVpgePWK1k92dZUnxTzo2Q1vMEsbQXDuuy3ju00/6DMFQZG92gOhk6QXeWPWe4+aixm
oQF8y+IMz8/4fc6HdwBR4mChQ93UXfnh1hMaNUA3imF8cWvK6r3kt1L0xgrS7qx430etfl7GV/IX
TI8fzcTkUF69Ro6HrrdxokJLUqSp7km+r89dmMDeK54YHoPZi8is6KMKRDKBmbZNKSDGlARNtTde
9LJ+EZDwDopqMadBe/K5caDkFuZbUkw90179AczFY9YpHhOTuNla7UwmQe8CkdX3AOaSBycb9hAL
6LvZ6nnGVrAVJFuPFeeEk8KsgeZqIe29pkb20hVoVji7TIWYdhY9lvakYB80+oL4Is08N0pgzMmb
NdP9mDsyOPF35uhr8nOOst9PThFTjR3gdSa4qZwuyOv3fJYfczSYV6MY79Dac2jozaFvzG3UjQ9N
HlEwiVrngAk0Aeb3ZVJqcD1ObfjYC66R434HiS0vghW1m6UHFd4YmZTuU4UdYBflOgWIxsHzPsP3
N+5VguWhq9iskDJ3ChQr5BRjUfdIKaK8Dxtrq6IVU0mgsfX03fTQhsIiJPhhQkNSUMzvJgskLKL9
wiV5zF3mevPPurAONrPCfTs6hEaZ5rc6HLdtD0EpYGVp+LWZ1X49we6KC+uBGJFeo36dYE/b6pLl
Y5tZxZ0hkifN7rcNSvQtfQKLmbXyvTddsuhq4nl1E4t/HiaJrw/QsGvXeyhDPxyU6JQTi7XpFg2+
Y7KgVCY7oIgI0oNYGoBaO32OO9+gGLud0nC3nFrjTK5RbtlTkKU/9AKNh2WexKzHVLeJCOwr5Wcj
h68MSNxLCITXa5cqrn7UlbznYnARtHJgtzHoxmb+SIx0F0QVyaVwTIT8leiLfboQP2M7LjZdKLlU
dr+mcOqXgOyXtGtrEHyNX2k4xBGP/6JNQ4Ck6yISc8xLYtXo2bQgc2hMd0rSk+HJKixDiUX50P01
d4AaSpTBMmNt2Xas9gsLDxIkHo2cdAYu6151FPvOoGO6nca4utIe+S5H/UlM04UuSH+Mh6m8DOGu
Y2a88fT8VetM7VRmxrDvSo+hNpkemIB/aVRA3mHqce5QdrRmFP5TWMwYYHAMyvDakbZNM2OxlGMk
sshM7kYnCIufXlK2TNUV5g66hgHCPHsZ53Lpju+dpG4QCuMDntzW7HnvyOl/IfEHPmICQ+3sGd15
8jgVry6gERCrD445A6ZT8wiGkP3LykdnB02Z0r0++CFRotvOcp54S9wAGYOeVEl2U0uOTj0ip7XB
odzHZ7UmDL0pYu9gZqDvqV/yZFZ7TUNiVPcka2YZVSv8oUYUUOSg5FTOp03TQyZPqoE+odf6tab9
hKUVeCY1XGnXX4vGSrZDWv7yIFYjTGv2HVM6xO8sPr0O1mLbTn5bDPJMr2SrCnr2phgEswvhUqai
utzSX3Ablkk2Axtq8nMSVcouyQRguyRgVeVtjWx4YB6JRXyME98rMXwZDMdBm8hD544fYRcSc1u1
JHEa8md0UrTKIU828/xqVt71NE32Y+v0Z+YKNhEuJq5x4YGj1QxMECPoCzKPvmuslI7C7Q6hYmcX
RS3OEBPup06X25k4er+PVLKIFM3vC3h1JvGBUwSFgVrmfurUbtvyY1HkpmMEOMxXJ8qpOb74Dd9f
ivCy+dn3DBgA7Vn+J/SSGcuwflNPuGss4DlDgxUHNXy675yiunYx1nkNvkEPqZhQ+RSvrlH8dAgh
oMMB26Q7qDL5UfJLNrOOvnsqJEiGpKeFA3zEHcOJuiANC9eKqOsqOqeRotP4may9nLmy1pFD1keG
8Yy/68nZ3NK1bHZkGZBPLcvcp5BC5WxUH5XWqNEFxt1O2FhrhzR+AvuWXSylXgwvTBhMu79yDDAH
yY8NRregoUK/qcvhh9NmP+ZU/d4K5zmM6X7VJqzIrO+/NfHsBlPvWieRlt1m4voOrGH6QucyPdhl
MV5FaLx4ZLYDi5uoRZLWEg4/TGQjOJiWxJ65JQ6CjZhIMvd0gr+T6lwa/V96F2EXdCjlecbaNX8p
Crd+BFibhNbRbSCFmSVt3shzr02VVH6qcSGfo3rwDZcyCeSD/tJCQLNTtUHZ7ggff5Zyzqd5G1PD
vLdKlaBgx4ZmICHsipk5fTQrw4uCja4S4g7DDeUow6wOam4iC+C6poYVTCpoDl3YJaALaF7MlU7q
nxJrJ1sphq1aa5y8VQOlMmZmY9gxSky0NwzKSX1RyXfaodr4qXpZc24Xk8W6B2D83rBU7agrmM0r
Ry4Ae4ngg1xmWlnyTZkKZS+z6WKiq7iLV4Jw0h2mdOqPkssm3pq83KcqMFsm6XdjkRlHx12m7Y5H
vNZSjtMJy9kqUXidtH7006G2dtICUoHp/cCF4iJapzvn4ZQc2nB+nICyHMYsdKCiOKfR6QxAZJDQ
usEhO4OEX4/cDlCBjfpauMZDSkNu1KYugFwXU7J3gkmj4jypxrmvx/SKqflaLNBWrbq01aw+QOLb
GtoUX3rDfsfSFm1Uk7CTbKxeGsKuzkXdPON19me1dA568dSq7vwwq/PCtC6aHRXLkHwuPHOJbtuI
DUJnJ905PfW28qwSmrgNWVns4IrS61C1t04PiDc1N2Io5J3Uy+q+lJcopLE8u0xOK9iCp2LZzAst
ad38cR/0z7+SiBkHJW2YPO7AZREbBaUaRWTytN6r1o5Px02CPyzHkz2G8qTmJKatfejP2/TxEvxJ
y/pBx7w0FBPpb2X0C2IQyzWSKiBbLZuqiKZ8Ywz6GWb4R9IZ/dYuTdxZJKuLk+cR7glCE1fN5+2u
+Yhw0H3Kx7VMISjeXFTPdOJ8ETurlvjvTWI0vkLCzqE3x3g4M5BbpFplW2eEgrVE2eJiMcMUB9iy
OxSRG/Ra+7YqYVd5220jF53cenNSaM+Zltj1ICao0pUE9CwqyfU91o3KwM4CxNnf7vr8AwL+hTbE
dGoWxfT6bnCKkHuvu7c7PRgela5O+5v8mbkWqt5V7Ce8aD5G2uU3GfFvqtlVVgbuadxNsXK/SkxZ
eFBi7drR3o/UD7IWL4LXhwVflzKzREV3DqUy6ljxL1zkJqq7E9InPBSLiDBeDE3rRlm+JfuSoTnQ
g2xmxhjS3cj0lF9p+anWvbEwZi1IFPxfuK5WbbvhJUzMFpV7rVo0ks3R+dozggef5K1FBF7V1PgO
E3GXUeipB64L+BgQD56yMucHXm+TqdHAtdDps4L5GaNKnLrF5rXukQbRHywH3+RiCWuXzbqXi84M
On18X7Fioep3XRGfEs34++Bb9xJ3cXoOtA1AfSHmWI+2iLmOFqwffIVJeR5smdQhaAouI396OdR6
zxrrgyzyfUyW1D7KAHuuG2swCRQ36+Yk2xAxWVTu17vm2al8XPCsgcsv6JUyDny610sUNx6FZW+9
WWIwD0aj/2FR7955U/f4/8kvb5rNKcZtm3mLQ3aRzHurf2xVz6+31816c1ZCsYFf5CF+gxoDTY6F
mDr3FxZxELMWtbTCkiGIwwLxkY13deVmrR9o/SzjExEoWPWMFEQvSV10z/TF3sUwUZ9S1Ft7u7dP
TTO3J0dx2hOWVigcrpkylOhPlilhufQTgZFpBSMtXzYZJ4qPBEHbQH4hc2rZcE7/vTcRA4sZ4p/b
68PqeiddLhmQ/ftxe52tQh4K1ttdrxfi6x/vNrdGcWzVn2M98tkak+Puc9cERMwo3jM3We5MhxhC
rUgY52/PHHAA4Qdks+6tTxxGrsNUbyaECRwSegpi1LIR4S23ACFgBFz2PEN8bfpuCSzilsgotQVq
pJYb5CKWXysl0eMVnT6gn3+/wlr2/rhJDO/esxlVsLLh07+9vWG0io/bBffF8t2uX6vn8vWvN9eN
XB643fzjKSgJrcNQMqKvZlTKTByGlRaqgRIJG39jvCyzzeK+ihk8R7Qy1M+iGM3cInB3VvX9ugs7
9Jo4qb3zxodqosHsrjL8m+X003tIGbfxV8JRVz0q66+5pmz9trsaT13BSjqJhz32SQZJLuFsK680
DxnBmtT5m5NhDy5YV/WNS9/fXtr1319vJssz1r11E9cNIoAe0eYyHim1zZDPkMUx/M/tUE7q3u2V
/efHWT7eulcyfo6DnhwoEwtft1QwRP88aLUg2sD1lDRRJlZ4E7W/ZXzhBIoFpFV2R4VQJGraUJmW
wbfQsYCly956c4wEK1Bog/2pyz9iqQ3HmzHS4KrP2LQYJaWm3EEU/PMgXI5JO+qb03pMWtTfdpo0
H347vtfdLqEUmknb3a43ayPO9rmmnX973npkq512p1mKsfvt4F+fc/sbjYawuSxqeuvL3wWfwPlU
jsxg4Vr9/Q+uL2ntBagwLrJeV5Wzn66y5XS5+iXLSR0ve3/cXB/APOx8Yr//ryPzP3VkDDII/vuO
zPDx49/7MZ8v+RfsRQP2YgB7sTUil2zyv2+wlyVH4V8NGJ0GjGvYHp0b8Oo0aP6huxik0aiWzb2u
CePf0uz/VUPGWvAy/9aQsTWHWBRd95ZgHJ1+0L/TXeLOHIdS1MY1RmaaDsSasHRMsZNUxETHfb7F
SkP5vqClGNO2mNNtl8XWRSwqv1kXX0KAQghs0JvaCnTGTheBCftXAejRYUQER4dVu9IRRyva+KHF
A/0I2QY9CAqIqfNmVnEeDcTo5r1W7qrR+SKKEG5hyozQ05aAjMraay5jfdReB0rFemWBsBb1RKxC
ktKpnk+tEQOGTbtnox8bSoLmiwsUegEkdDsNcNVWlQNLXn04qp2ioiqzqh3Lmfa1i8QLnVUil9Xq
zSCh3ijHO88NW/Q82ECNQY5b8lghz5jNPSyAcDNBNAAqgAqa5nEQokPZJtLRzqFunnKVLDXFLQDr
xtL3dEAuyK8BQ6X5o2Iim8sK4Ze6+tYvjSBtPntWfqjCqH6vqpayzXSd6zj25dBoKCzlyY2hVic0
q4MRMmgm362Q5T+HRMtyhlqenLUnMpHlZn0Ffg2QITbtAJ0IHp9riQe/ACWE09JIInQz34qUiNAw
e7DmpEZ4U7QB4DaZ7CFlsZxvTL7s+lffa/TQ1X4bU61DF1Pu8DOGZCb/sFmgb1s33OaxYZ/xM4R3
CNNs7TxPrXUvkRMQ9HxvNghEadrjbPXkL6eV76NVNAfkf3CtEocajvRRUDo+tRmWGWlOjanM2+Mc
mjsL5QIwQGhkziIIsyoU1FI30YP0tGrUzgEfhoIagk3nAmbrEbMkTrR07VU68DM98kHRHmohs6sx
iTRwhXe1c6iFipMZQU58OJrIU/gQpUpyzbMBpQ3fTTWnygtNkjoHkEbMbg2Fb+A8cCd4NGipat/R
8/yhbtQz+XvdxXkm3T06RG1Fv6L/ZYkhvDZa9b1kcbtvF9IR6jNiKBAJnoB0vkVm6xG5Lk2+nvA8
q151rCWdGVJLN8MwGHdGC6K9iMTZYJVVkRL9ltXuLsEzkAjcCEwTNrnjGWdiLYttGZpANZdcZjMB
eGqj4vIA3915nVr7YaFyXYNkHrd6gTF3HK6CXxFjqLcHXIZ8T8lGH2dOfkBrfbQlUoGwFe4D//XB
telJRDK3AlwEGZKP8q1KyP91KzQUrfFi5GQLNn35nEflF5osg18NuXXwkrElgvE8DjI6A6cD3hcL
FtZJ6G4nTc5AZxMmy5FQPhQjuWqSyKhc9Vo8jIwhbkgSu6IcM9NQ78QiygpnhSJnUrzpSzWsgDrq
1zSvNo6TWvs8jI07aMGX2NSLwzJclXSJkLJGVGHeATVcO9XtfzYYfy6OGl4gOw87Csj4PhFqn4ma
ggWox5WvKl11TRTEP7hZ33WrDlkzJ5BbR0xGVot4PnQpX9iTDXxXGfN7eLHtwXaS8JjUZn5FqS4R
UKGqiQSiGaIch8BqW9RJQ4W8gogAPxQlQcEDsk9Vs7S9GLzQTwsZbZ0wfO0ABL0ACt5iZLC3TIjM
Lfh991SpTJmidn7gc3aTwTeh04NIBoS/VVpcYmr3n5s8Ta+lFR5bx+R04ydXbFigmuy6e88YfzL7
t56zKDEXUwzop2k4gztlWtrVp0a1v1GDxNEQFWfGfqreZigIlAaapZVFy/KJjbFsSK1H5XO7ve6V
zBVhzLlUHD4fnzAR831xe338dvPzmeudjvB4p/Wh33bXh0b6Ebt21B7Wt1ifst7/xzv2TGVOBhZ2
90N3mXf2Gutgb17N7ssU9HNXqdiNl9vr3vqkdXN7DbktzFXXh11CZZi2/vN2t9fc7ltfvT6Au4VM
zR7U0QSvdt6ud/7n/4Gy/l/rEz7/3Pouv+1+vmz9K5+7aK3PnO4sgP/5539769s/tj78+ch652+3
//ic68OjCEkRdYTY3t739rxWDM+TFSHzuX2P68s+P+Dto99esu79+fT1zt8+3X/9n32+8re3X78C
en14kW7/YU2Hw7fanP41tFGSjJffet2YdtOynFp+5d/+ifWh9c51D2g+8GZLQHUZ3yPUzJ8v+HzW
aDJ7Rz9K9xpGTNaVM38ktK5AZbVtFZEl7cZU09E1PRb0E07OREUhrRdmABGQHC7rvbeHOtYce5JX
Tn/cv960lhev73B79PNd2kjwXr+9I43aTVova5yGOi9O/3RZ5CYDVuPNuqs0YB4+b08J6ta4TFz/
tzvLcEHDVm+fT1kfWF8XxpO2G1V5H2aJxzig2NRWCg8ERjnNDP0xAUtQ2JuMhR8LYpY/y55YFvBG
byBt6PLU14sThva7xAvBKC3n+3qK1utQUOt3eqfr/EDVWXgzl6uM34w5cHl0W9De7fDTaX8ykpub
spy+5UqNbQhVElikZTMta9t1Y9P2/k9v3p63voxfo96AlyFE1OkP41ifx7Z1jiaAV6Qb38vYEzsh
WmorHoklgL3le1jYzxXtImQPNGrqpYZ2o6GvN5uR4CpcUgf8HwZTHAAl1GBUT7FP5PORnDOSPQef
VZI4w6ZdNm6VUcwtCmx35uJ3mvqBJwM2VZe99WZNpM9+cKujMtrxed1gdfNAA3A1r/Dr00gUbnnG
fFNh6+EnXWuY6wYr30aXoXNYLabjssZbN32i/Ko1SwZ1VYPF8EIj2duj/SBkm5wn/CPbCbAFRRf0
03moHPIR0IGF9cU0PQeZimJh0LJBJA0zk83OWCJzdM04OU5LImGkCJQ+KQ76pW6YCmIOVUzoG3to
3mG8XAUzEi5n/FTp+IQvD+QenhQ9MDITN03ThbQg7PAIgsOaZu2EIFo7IRNwTJQiDl5tZCiLf3qp
ga570qbnTXvsky8y6jh3cgBMQcm65VREvc4VS/l7j4hwJlmVhSjdGD5/A47spiPTqKFvCcoM2TLf
v7NsZOdqxyZ/WmuC6lJaQ6pLoTDMjYPatHJ/M+9njkUZZq1Nr777fC6ZGjDNW4t+eu6WJ4t+RHGg
hgsMJDGi7c0+vprL1000LUgkozDvpFJqkJlMZFQrHcSaKI2SDDfRtaaxuTIdbgfguvfHfVPX534M
TH3jLqOh58DQJuOhZRa4FPkpi64lw99u26TPkWZCFm2ZLIPLH8yBtXS+fmSvxrNUzDL8rJ+vH289
4IoVOLKW7dcDzQ0XmLV6vHnj173bZv0SuowG40Kj+cNq/mnPvnEqoLQh0+naxl+r6eshtO7dNjfW
BVcTpqupebCWotJa+Y4aRv11c7s55eq7jKKcJia0ykRaM/lHjFyfuwZdw83gWiaGPeora+E7XY/q
ZfPHTTqau8KIQizvFMPXovdtMy1ErPVmpCPM57A4udIYcSBK/WenTripjJDC/7KJ47YOxpDfCytO
eDDNch+1dPqTzAzW+vH6/d1aEn8AWrq8PLW60BZxhr3v4XfioOIwmnEcT7R2z9SGdeReae2nEj/H
JiJUidw88kaXwr7JKW1VGh46dQB43rII3CDzzX0dAyJnFmlMOqCtFD/toOr3buiYSEsc+5RMpk7w
BQ1jwjPz82iklyhJX6TsgIe2NXE7wkSzv5Sb+syN4HsuA7qrA1ZZLOqfZ4Gi+kM50AGf4QxC3YrO
PYg1EU14qZa6OHKVbDfG+cuqW1p/+HXvdjA4VMVP5nM5luVW4Lnwx2VtZOYfo0ZeqidK6+wsG4XF
oNJ02Xat8XbrVc2TySmv0eF5HlXDxj0karwb4v61rz1lF4kcwHsOGh53oACnrFkXSpvjfo5leu7M
st87bf3YZBidTDK4Oc9zghrQr/tT0/cECiIMV2jqIe6oMFjPenaIVSjxdXs0UqBufYlkCwkZH9Nk
iDPxuVF0X25rIbGhHooy36P/tPSHhq2puc3Wc5k2q8tce1yuqg5enCDvlVeDVkSpD3d5YQ6B03oP
bgq90RXiRdp7g2Xv9vPdzYq78yx0/fXv0OE3to16IWLOjxzRbIoRbU8Hgcq2K79oCSESy9W9lRAT
Y23RW3TapYaJPSPi4L710TmN8X+23UvcM9bMc/QlDPNwl3ZRdW7N77OpTCe9jbQzoTH4P6j+YwA7
Jc1AJ6bFaFMQ1drn0NHVbEZHvnwBdCdadCf6BcPPvaAuEKgzKiXlF6Cq6hw3w1etjabAlV0QRlJH
sImjaQTQBYyLk37ZlIoSUSpXf5ot56IrIC226jOt2OQgfmuErC2RtUQfelp3IrUG1f9w77gjsPI4
7rclAwoq+By56voEzl7stR/OIPpdl6JSI9fLH7qEnMuwlZ+fLa6H/2DvPJZcV7bt+i/q4wYSJgE0
1KFn0bN8dRBV28B7n1+vAZ4b7+lJoVCor07FObtAFAkCadaac0wHMcbgLirJPNLMP/qMLlNPkWWV
dgwzk3ovpvot0FrFZpuwG+WQ++TI5A03KV2RxM+pXEfTKW5zd2WWWG5aZofH1cmmiSWRRaDMQmmF
B2kQRASbzf+dE/H4xwcHQmumAwDmcPs42Jgfrv9EQTz+63GY/E/GxOP/HydIohyvEzXr//W4xyG6
IZM1bOm//7z28W9ZPOyjXE+Wuf0r0YECFGlarYaiJfd5AuXf2PFzniXq5CmR3KfaV7t4uMc12DHT
wOWI/ocSmjZtTJ/YhkAfF/bk/QRD9qZKAk8UaferbuzlolS9xi1X4WiV5XvQ5dvMFYAeU8CrIcED
dR4Y+G96zHf1eKBjWP/yR0SHQ+l9FQ+82ERNye8rZ2k13YAmh5qkpifj09Ar7Y7W7ZeA8+Wa1ldj
uvjvgsG/OGFQn3yhCaIQounbqWHf42F6Nah97SgxQaPt7f4r0Q6P3w9miugE7AGQttp/rkT3Kkc1
flthA4Y3850zrd/mnDcEh80ll28EnPfc8EFMpsQol+hQSXocEKPOvyS7QIxd8t14CWmWShIxGDj5
ax2q8+OsXDVu9ci2Tl6EDs+mLky0JH+udbXPMMb2NJS18WRbWAqziYAG4oHUtdCTRTR66rMSqMby
3O4gKnrqbSjD/eNDTO2A2bKJzGPZVOLK7mfWb88jjcTm2kx4Vn299m+OisQBz/NEdY13q6gpKE8m
H5lWq60ztoLU5S78gB2HX4h31U3hCKpGGofBQU1rJygZ/7k6AaKoqI3Max9M4pibcK8fp5zAmPWj
jW0tR91UTAW9cJxcnxlSqMcrwwK0eNuY5lNjO8kzAuuvx7/raYQAMPDHizFl5knJdqAnznsQYXF2
U716pTJY7JuxhiihyeDbHv75gq2K2ymqG7nvB717iRJ1f5xwKFEO9rZLFNVUyjNhzmQfzp/advNX
Q0c6XSERXjddlzwJO8a9Nf9Sbw5eaAxfCoMkXXzT3xm6Y2OwSY+Ps6rQEcvHLYZJ2r88brvHC60K
1oldGHdLn6JD6KJbe7z9XLC8NJziLSoAr2Q6EoSqtPZowb1bHFBg9SYz/5V31hM0RuN9dBXcVgNF
aICb9haMGsKu+Qg0FXtbavEHuJZ4Y0119VQyIN0azSZ7CBbJr2i0tj7m348uyr11aKLWCefqqCjk
zjO50R7nQVWMRz0NP1ltGWtiCdwnAS3lOkGS/ec8doTHa9D6z5RePKlo0AFGMw+vdR3MCTz8pSAr
VhDk/M/Gc8p1UmbDgY2BuFAmhjo8v9saFjVuz3YO5uXr9g0mejerLjpKx3/OITEyZa3tfqnK8VZj
KeJjXlCHTuf4k8df6fDI9SQFfruNba5ikgiP+Gn1sz2zXR5/ZWQM8GL3Oy3ccZXTTzw2MizPToPx
8HEKr99JjInHxwF62RGg2NbRqW0d78QU4f9zFD6yMp6cn76T2N2l05wSt1XcgiKmhN+kv9J/v6EC
3+BoDebJtIbilPK3Vkk9iB/qmv+8n0p3l52mhWdfq/0jXOqORCMr/cm0w+P9CFWay5xO87nsEf93
PuAbXwEz7633xwEAb6ZlrVfWuRVTebSajDzcoNXPRcfXAwVgSem+/k1Lh1LkQJQTRuKSuU01eA3z
/q5cDSSskNXvButEKjvruzIzbZkS+3SuuD8POe9x3WOnfNPa4P7P2bzwuXQL+83XUm1NNys5OEKz
ztxMSMhD1/92+bIehyZmi96xi6q7XVj9rkh8OFrEqN8LSUPjcUhejMuc4uw3bklyC5OqPqMsHw7k
ktJl7svqXSei/nEoT89Lhz3ijdIKRgUeiadKueFlKDyLlU/e/Jjg+K35E5tsaheyldpNEKq1Y/Gk
bZU042cnoCQN8aP+DVkTs2GvfcWala+CVYqLHqncaB3agOC+KOPxspR1flweabhwBerozWraagNk
RTwZZHBcxkbT0WmX88ro/XGk6nzQCr0Qt5HIo91AOOG67evD2FXdM/gqMu3n6z0FRBlY3vSlxSXE
SyybJxQu4XHs8P53vhN+qC45PT6LV3ofet+Zr06o9RuVE7GQgFi/CFDtgDC44UR/elygip0cWFVV
33poDXva/tO2TQL7OerR5jwOIe9+49Ku+vLxHa1cUr1PjqEVR98S+dqOmvZDZOLwOJRK3XcU5syT
Gf4njMTZVqA33Mvcc2+SyBZQ/6b1q8tq1AC19pl0pr8a2qI5IuUOz4jEInSzafuTubepy+xfo5Yy
KXqOdjEBnmD7sDB0Fn33jpn19DgXkVJ/tTiIX+gvwJMYu5GgBKZuJyAalXdt46HxYHP64sMjKWqt
ZEjQrcqDS9YQ0/jPOeY39fjfLvC0s6tzM9GLB/w/v2x+/eMwM/j/SSh/cgQN0/+lN27apqSb/X92
K77RqYzy6L90x//9on93xx37X4YlOY9hWy6GRGH8R3fcNf8lHcJXqU4hnLGZeP6jWW56/7LYgbFB
wVEo/0lJaYquDf/7fzPlvzgbazhoZ65hoOn8f2mW0xLnr/zPzXK8kAjKHIdz8jbmFvx/bZa7vSxQ
JAdi16rqJknDXVhJjiPtaLcRoX4BRjeP9apTkXqknAOLkcTqxVZmNlnt2VwZmGLyLwcxmYASzkWP
odYYhx2sg1m4Vyc7ZDRrj0oV/hPttakjWnHaqxIdDTT2n8AlUJan47LTJzz/WADEeHci6DKdS42s
eZbGq3IbjCU5dBqH2Qax49oJzwkpb/U77pQP3yn1jekhH5uC8Wug7/xGIKFYQHVSEQtvxyi/4ib4
QWlePc0K/KCUd4QzR7eBfe5KkxXPfvoL3W1lOdLfBIjtMVY5/bQjKmcJWmEmvgXFMoAMTw6RvBDV
Zzw1IKF2eANXCdYbZKZQ1BbCcvfKohhPVy1cBKWamBDViuDzv06GuynjxVXtMUN4YlhNXfUdjyk0
jyS+1/pb6v02be/FjPpTHHmvozC9xUMN9BAC8fXdI7+vN8Fc54nmHw+rSEx6jT1m6zorgzUmK+DQ
reaS4aEeVKaJYXwun2m6b61GSgiWQ4+6zq2PWBuCjcJO0NKoXiIK5XiUHmRN1GyOw+qjINTZSvPD
5DR/CeIrj2UkD2nFx85we8JQGCjKWNHV6Jp6aQP+OvS2RoJ62Aeb3CNRYgqiS6a3v8uh77bhGKtV
GPne22RN4o0y6r6cxMqowAcaQyaoUfvkSivYT1Yixc6Nb2biGAvg7pvKDa1Lzw5sT7OiAbODgTHx
rgjW+ydgQg0+UyJky/wVxyfy1YBVlwwhgQgrOPTRiGsFyMWiJvVkXwNemYY+3RYsTIHLcdOIr85n
GPZn/XLWGG82O8kNmcHNUzTW3n6UO2oTxZLFd7DK5nTYOP1jD97LEIot3ILfLDZ+QjSam8FAdqj7
E+GExMCk7O+bkoiNOdLchW02604NAR8tCt0naLSw+rCQZnysRZ8n90IIeFgB+0Uty7DgsIbSidDZ
4yk+JDWGkb6G3FPI7LlUcbMpxPQzjjgF4ofGtuuPhMYnW2d+1GxWZ5Ra4pb8DAoVjx91Nnb0fcn3
RIuJxI0VKRFckGV7gf6vnX9YME6oktMAn3feY/oZ1d4nuQJHv7Y1PLgLK2t/Ja67DdqExg4YmFVj
UfzOWOYu8hp9pWGnfx9atcctGzXBkeEl4kIXv1Mne68zHS1puqayjQSkmmX3BaXYwWf3N2tCHz9Y
fe2jCUOdPTPAmxAp7aNSGC7HzC9WuKHsZRzC0EjIId55KBPN+cJoWXUiOuA1Yb/FloHKOSut9eyQ
+3dsWIZnaaBGAh8naA6F3tzqTiZbFcszuQ4E/Cb2uapsbSu9dKWV8dWpqEM1doiUAbQI9qqBhFpS
O3A2EX6Wqj2kF1xXerufZEd8CO6n0qDe2JfQtKaBLIR0gPTWwLh3OupvsrEqjJ6I9eKeiJa61y9V
RdU6kgF7qS7c+Y+Ms4hlTRAOG7ru9DV0QpTMot/6kIzW4RB+u2FDzDQHibn6X2cJvIyoWqrfJNhS
Bp1/+PRY3OGe0DlfDuBNFqJdEm5FA9xxz3hluLS4oxO673uC45d4/SaCpLhRKkhppJM2YEa78skb
6mDraMbC0fLvIQOd3k3iGgwgMTqGgmXNwnRyjGhTFg6+qM6gzEScui0YaTSHb6mKEucJUTS+WCOe
7qnrHiW+oZWdaWrb7otA1lfLcJE/6BlhyY46iBh762hB06idJ1UGL3U45tt0lm75w+AwIuASHiaB
nNHaSjr5cLCS3+DNgrWUQQ6xZioObZNGq0rqm3BKZugOtbzaOhEQX66mAL8D0QPP6Fb8rd8kt2S2
uIz0Zu64qLaBqOu3qS4Yt6rm8/F/QdjEG8eMFKhG4HKGOBmisQgviWog01qwRfUsdh0NNIQsAVfd
l+EK37W2MhJhHUVFLb0Pn7K6qG+JexwsC48Z+6pvNBvnsE7mAHggs1xsQhkrz3zn0i5cQJaHSS/H
Y54RYmMk7akLI3OTYzud4xxxjqYm8FLpUwZfWEOM8Q4TmDsZ5daNe1LCkpa7bvSDVW5pYGVSzd+h
cJb4dPDEc+M3G6/RqeZjn7oG4Y/lK/uAYCrdTHWJsn3srrVSLkN+FXHbIdiweaZOxRj8lH7sUpIg
kTwR7t62C+cJZod8koT91Zbnbp16KNiGJu/YifWjTZl4o8ncPBbtbINXTbJyXSsiP0Cz1tRg5aIJ
2mZtNPGbnFICY8xmXA2AYp6Y06tVFqYuFoLwXdpZfgw6rV2UkY/DphwkK2bXeGqL1l2MxFQ/29PK
8tPm4uflJfSKYt85utwmLVkfCZGYS1/Qd8nS37nJLNJ6fKdV4h6GyOr2giDhaBD6bmBFxjjRFcRq
C3uXQsJBLRKkJ51zrR6/4BLma6fstsrkiSTy6IoS6Rqrrn8G5CO3RRPcOw3ASITL9iy9PD+VmN8j
sEL3tNOjDdaIlyAw95pmvvlt4n81Ns68qE/KUy0QdMXJc2+S9+hY/ZOLwXUlRsq+rhO13/W0TfVB
ewpVk63NJiUzyHKTCJNjRzx25W/0mrp/b8EP6Es53gez2TuOdo3ZTN4sOlpA2av6QHkHxsoSmBEu
e8dsKFHxraquZhkn2N25LTk9Hcj9jHB0d0q/tc67k3maXRJZLzu7r46B60zHvDzihCCF0/Zpljvj
yWl7SVqXZ4GiwFxPVRz746UbzWDvWn2wrnsOUpJ1WekPn51yg6tocwBrlbe2W3eZl9yyfm8+8xUR
bi+PrE7buzaVYFyExjYnm9mQefaaBRagiBhfRVwf/YFYPmYhBVfrOVS1tqR4lZ6tubAwZfTwjcZ6
tnVJNnYGuSrUp/CkSYZW92vKg+DKIgJIROKzLbPCbRzHE6JtYNml5nSvvUUWcDdn4oom6l47N7EZ
MwdjSUlXLSyeNoLDqtdMsLUlpSMY+HpoI2Voxig62YR0uoTx4YawxlVqxnIX2+q5jSJxbJMo2bZk
br1HEPjMTh68VuVL4Yz2sWwjXPcGk2/XZsc4VifQGNoTYR9AAEOPPGqy4HgweAumFpZbsn3N49CH
9s4fvaM+6tbKtFvzlXaSv/Q8e1qHVAtrNiOXKB7ytVeX9i4mcQhkFRSgAe8gKdVsace+vmB/vvXK
q19UaIzryjG7U4If/yncxLWWHigTwcEtY6StpvHF0Lcwy6h9jcZ2YwYEkGaUxa+swrK1GhEzZmGU
Hp0q+xXHhbY0NeBrKu7sjwR5ZPBlJHl/CVkirqdGBwpSA5oUzJAXEB13b/LsNQM+srMCKlhpQ7G0
o7Ldsm6ut1qDBXdS2PyD0Sbp3GrrHTHXyUol0A+MZhLPZB63qyRv/BspAe9tA72SCIXyVYcXvch6
K/xt9yWPXum+Yn2EB4LDB20RkC1RLwlmZlSvVPnZxAgxcqEFh8xOiXBBgIxhvfhxsrp/CuAQLsiX
gtbRVK95snRn9mw81BebFORoYqC3CgMk2ARiH/BTQ0SXdJg9SngpEK2fwCe9gdDDu25iVrXtstgl
ijxWRjuGqdqgat2oU9T9oQ5GaBtYFnyDTOdtwoK4l9wdXFfqbd4Gq7q/9+t3SgL10QoCtnIdxZUe
VPPezoggwsSzMuJQzqqWBGxKnrLBc9yPMPMPUSrt2zRRXTPd+phgGV7EHv6lxKlGkErxN2fxqZxh
E3Ccwv7uvcC4mGHfrCNvCLbs+9bKH8VHy96wUsE9GIE3qT7Pd0UWzglperMXguseB9a6bJ3pmubA
r7UcgSKqlmylo4DYpJSWt3ba/h3NInxOkhEypjO853U/rDKTxaEOFtni8d8rZZKhgZc3qzDuNra3
UEPkX/vUv3WhbfPkaH/zEhCg1PbIJ/dBDCOXjk69w7CnNtxo8E9bjRSsYLB27lTuSr/RYIACdGD6
xDncXZyY3O/YpVWQF9z5YZRVq4YrGulSO7H6uuCAYmdkJJgq3WbPJFE9aR2pyXBrf0IEzZsmlg6O
HCRPXdA4W/gMEQF4CEHHVN5gmr3Ax0l2LH9dbCSlxy44IEsSnQv6o4IzKx6JwNs1ijPTSP5r+xCn
K0OvV54FAZ3hhvVGKZp7HY8lkeRhT9JL660ZJclY9GNas/hewc9jy9VYYaykH+CMdbuz/0kJYlgk
HmDzjCIG8XGolfPMMvfAkW9Ro7UokfBtBz3ZmY4staWF2ORopCdlgyhgZjJoHBTh3g+djwnWIBnx
6Wvu6xfN6rkXQ+Sdik5TViVbC4Zc6PGtxWXMZ7NHxLZDXq3thDahQ8A0bOfioAXo2jWw0U9Dlhw9
ZYUHeP5cZBy4Wpx0N83hxoSdR+MOeU7Z/gGeWB16A/N3k8vvOgCLO1h9tXLyVn/SyFOC2zl4ewE1
FJQSLJtGdrdkLD9FiNU8LaOAVZ8JNaSw0i01umHdTz3IOgS2cRKbu8mn6o5chShEnbZPNWVX6o8Y
i4qCcFfaI0+lcn+1k1dA7wZh2+UGomrapG2VDEfHHy5kpK8HR3k3L43xlhfJi5bdEemHz9INolNl
iauuBeoJevEdl4G3cKGEwjrWrNOY9ccsZqEXWg7UCuldQptKK4JsL6sivPqWddCc33rRTgcU3KRv
Q+ngvVfgzJ+HDulT0vMrn4DnTqbBPiM1de8aA9tuIzg0AZzNqTH9F8vtwPIQjzOq8qvNGu4gcc0B
/nxiPaOKQ2k4NM5ND5pAEP5yNgoIiaZOD8qDxbxy5xnX8QXo4jEDBzPpYAiC7jY6KAxn3dUucKNt
YwFmDKVTL8u6A+xsGYe+cNtDHJkrUQgWiG7zQsRsvw5azV/IFEaD3mMnJRY4QmmOjL1F5t04HsQA
O/5iqjbWmcinJ9kNQC8DWBiNhQo/q/fCkq9BiPohmQqM3wZxsPWsuJKvqbYcyTs55lUKXtcDZJw0
jlwiZHiTdcqyJuV5MrjeG6aARfkzJMF4GxVNNNX3v9Gfv4RFZ23jxN6ZA3CcKbL+wCj6A8nC2GYi
+2XLpN6HCmtmGcsTxi1IFTLnRy2NN5OWl/C8V8PLv5PBd3fKUyxeRUn1uqOkIqtTm5s1O+0mh+Ge
AyJquvI7FM0zV+KDRsiwL6IDS8HwlqsdVkBWiDioP8L2XBn59O4Hyt7zzJnoO6zsnpnu3iuCaa85
8bHvuzdB7WMtLI/pICwuNo/4QdMGmtk1dXLVuu6t0EKisYx9YDfAnW2U8CDbk6p0nsMYHn1KcugQ
sv51au74Hut4bdAOYrl0iSLU4lYPnTKg7CS1ZptYXNFpoGzoy/pTOhCWwsQK6MpZoG9idc+16BmM
H7r6GrNN9zE1MWoyVAtDLcoV/xYD/SdKWYPAr8PrJnVrEyQ29cEWRmQLkgt2ODI7o29ncg+R7ei9
8NHQeudrApopKfj14hu3fLG+Gs743iNVhFxcMBV2Rk0ZntS1dJjO3eBaV4Z++5pmknQSUsxXsitv
2HXcg9SdbmloLisye1xVNUR6I+z3bKjSr2wK1paj4bCNqvAEpiFipU6ecUPi7VJVIXSzmkoMRf/m
InTqL/DBfYws/m80g+lS1XImZk9UUrUs3vdxe8tdZV4bQEzLyoUqMpqUPbAXdDsV86FlhCBptIlE
THIR7mpuOdCFC4KzFoNZ/skCdv0iqHBUoOKvKLBerQATwoDbmdkf9JnuRfbJk6JcOxMZ8K1rfKfK
W2BrOqWEJ28nJnQU4Uhz8phHJyvORkIXD0fRIXbzbQMl6YUmBc8/tOaus54jWFmLqjUOuB3WvWe/
FJXyVyR8YAiVVXjv5x+hzL8qp81udsYNyq5PBrMtBYWq23vMjY24INZ34OrESb8cK3/CrYVebgKy
3WC5nXAn4L8ihKGYYakJDynY72VdozopNO6woox+tH5YAm59J+n6XHXT9xgZX3XQbWvfhhRU55d6
wFJTKkYsj6i3tDdfucogXIYOEUL5Ofr4R0dq3Vl0U8yDrHPQDOSueYJuuaCU8WODbs5YK9retXTD
F2nAqJhFN0jWZPPXimS0KIpw7eqQSlJWPBDPjcsoDSAx9rYbugNla6gq3ImLHEITz/FrQJcIJ/tr
mFrBqpgBrylhdCQdkCWQkBerwpBHrvs0JxN1gX0ifmCgiAWdKzWlvem9KFmA7H0fDBbWQVm829RG
NNYb9pBtq6k/dnnoosfgVWWhPo3oGoasFMr0g3vyy6IXT/3RDDalbD7b0Iq2RNy8eX78KxkTa5to
+qGcumHHHL8cmAAMSyy0BsYbqBZrYcTibkPUzahRLKQcB0RbDhUjLqsVUl6hxyUqoC3A4QmfAHg3
oQkmCaCkQmChP8uMrTWVs5sofrWKZo8vqZkL2mwyC02tLC7kiu7cukOktyyoWRY1X5+ex58d9cFF
YkmfJaa5bAc+bJupv6kGLpbAVeTQLNjHtVsepbsWCTSlwiq7HWmNEKZg5HTu+ONo0KxyygdJyVA7
TfquzjT7gAe7EYGkS47Wu6KaXI/VHxn5yCEatarHhO8pPXexi22bviprBhqFT45X7YRlHwwrixHb
JccuMBI0QVBYMuFci4QqTV9b9BvaYecOIClU0Xz5iXtzREIfW7F7F15zmGiHCCfZWbSBhz5ZF5RZ
2ExHSy8ujCVy6Losf8HlXUkVRZu6gsImnAPYmx89zZAtBa230ePuYA/RT2ANzT5xB9xY5jXWJ7EX
lessqiheWR1jlOuYR3B2V1OKAPwSSrukbP6ADxsuqkZQK4Jf2NX6D1YqSN+c/GRHmMz94c1hzQ0h
EMoJXfeYZEwuLVEGkKzKrvpKfF1BHHCSSztRcqg05W5cPtuMUVq0NhXvyeMJ4IvrV0ZZ70dVGAs7
hqI4BDDDdMs4B6hlYWrWGw07I5ybJ9nvnYoGrw5XaJVp9FON7qlT3HHpXF2wTXMxaEgM9TabGKhG
n5Yy7L/JEXC6++4VcO+4rcrm6jmADCOULK2puXjA0RAUPSuztOVGoL1RvZAmvx+FxsyRs5steI3V
F2KZNH1HJDm7z9yifU+e8mcsS/atY48U1FbmCq1gsxx9UB4ZJS+gVmO3g6I4ZwsS92faRy8vb6zu
xLK7agp5kaEN1VY4VGEaHehZ5bkTGejVvgnZeOJjPeflhI6npTNgwCRn77nKG+smByyoRfaiKzSf
meciSIEEtQgHVwOYT4W9KrSrWZxFw8BrlCDwu+IC3fiu9Ja4koFshvic1RneRMOEUixdnGRxeAmq
QO6bXn35hv7TGeXAnc8miX3MD8ONaP1iq+npsDAbdG6C0L3wFGFaZFLvp40T2GQaNUO5Thtyyyvf
rDeI2+l3c//FaZAeczAw+5z1AQpRb2MN7+EEbCyF8t/jw92bw0QAGzEg+yLvCZnw//qR+jsllnUD
CoREKB5vCf4sKm5MCnPVypK4Dp2IMUBXubWya+3Fqb7GOWPcVsFHaMNfwS04ViN6CbiYjWF8yzqw
DxmY9zxp9u1YxNhcRbuyoKMJvzLPnlH+cEdkeM96vyzRKoDDcHWRnHKPFQWNpWCRq/Z16NGjT51q
j2ZaEufooRFwNYLeKwX9pn6LvfYuK9RObkVTLmvnKAyTFbpMv/M5mZTK/NtUSEoAOBZWXUSmfF9P
8ugQQqpa57UhjBZXD5HQUi+aXR0ZB1OHo6hRLjPhMXpFNnyk+lcR9v3GpB6wm6ock8+kiZ1SfcjQ
1Pi7at9JAq7KYWMkzrtZZS9Eppdr32vG92Egn1nR4vSjrcqMrwGwy5KY2lfRQzyLAe/vavwTmygy
gi9Ru2s5ZhkxssGOtiTcbsIBCLzZ5RHppANNSy/GpEENVskU7wdFM58yggLJh6qJHKAZEeabWAlN
uoSD6/MXjDvcmIT9oXiJfZ/5qMyfAl8+TWEl6OmO9aZEj15Z/KWym+SyHIs/uW11m0L+BvJG7by0
wlWRaAUlUpb+VTZznNs16hwzMOjfTSwL6SXtusLABDl2S52cSN5GqdG96e6toX9NvLmN36PcRanz
O5MhMKFMn26ydZCbMG5VY7WxaptJTHZzM2Soz6lA6grEPzS622QUlKpwC8YcVyd7Set1Z+XunpK6
WsnB2Ab03pZDkE17uyk3ZdxnT2Lo3r06dheW8YaZaMLO7Lz0qng12u4ZkMc6KptdkMhdkA3ZPuj1
5Fqir7vGLAtB2nrPAL70g2tRlwtlf4a0zRAstQu9L1mesrotjn3LJKs70R55DVUyg600eoT8Iyde
o4RTZSWNex2z6spSG9krWRWuFogzSQDJNiqZq7LoLbFN45hRNaltX7/yDLMArpi3mGiWDbzYagLu
YErYrS3aJXoELcN51qHTp1Zul2c3Hy6DYtfNxDqVgNPT6tabSG5Hq/rofkWZ3u9yJb9sYIdbksSg
GHXp82TYXLdIR4swlmut79HRUoZ0C0oUAvfqqNawKljcTmAtXUi2iyzWiRydjFstok2cR8EKBAxd
iqzfuhpfDz5X33tJrLE7ebQYsrojHsj3qTuk8HUSTaw7kzkh9sKnBq6IG1ertKQ9UoXWKzmUSyY1
xowEwzIiuUKfjkqjI0ooA91UZ1zRhEy3rWCoC+150+El9WnaZAzrt7adx/YoVFt9rE7KIwtBEJqE
YX1Dmy5kDc+NGbakVAmxcsIZGDDMkYOM0BgegHR5P32JYT5W04ssuFEILkHaxqbSSow/6cQyNlG0
J4l8eLPjv11s/hlUfUQTaa3HFFW4C4SKD0NRz43A0ap4XFSDcG5OQEQw4vNMUaH1qjfqawRemu2b
U4p+jh2/ROxK6bVk5oVA1bU5+L8T4Jfg5mxtX2mOuRqH5LvLkmJd2XchGEebwX91lXsnDmyisa4b
x9Id94Ykaow4MGqfdUHYRczWQeFD6sFELHOj3ZaDybfBcrfx9HCNlf67F3Il+jJblc736HTU29Nv
T0y70SWThqwOGACFPiIvM6tlFwH7dzphLk0zsleFFp/7LFx6RqPoNlxc3b9xBTfS96+wqaptn5Bf
3UH7HxTq4EBASIUct0qn9qoFc+fKdicW1cT6eAmIzHrYC2Wep6lwtg5GbC15r0omZ8ctYQiaZ5WM
0RpA1QrNBz0X80bt90NUywaPW6fQ+rljpK08wsp2vX1F5BZ+jKpGa90ja25TgJc6u/otrL5gmdkj
nOLyHI/qt1bA19On4TcfCMqs2WnbsL4Xen73btgXhlcaXhu4GuVJtvbZpoU4JXa/dC02tLbv35PM
cSl2Fuu5tUd+SUXRJ6nm3JuTrOoL3dpq5bfhXUTBya0IshHmSMaX7UCvQgmTxcRmg2iChty8+667
ps8xENXCF6RYk9BpJUezp4Ad5vTnQ4WZ21dbEhIoZJCw4E1OwMZ/lIs4Y3Qt0maNOtBdUwNaxI50
qY7Vw47EFxbdRnXpi/CDlp9cR9EXTkI4pblzSX37VgkDfKV576qERSYudbgctMMMakFdFrx446+M
aHZI3wa6DKi0ImUHKPUeSKwnc6iYPG850xH85K41y48knOzDrG1i7YoVt2uGfl30Pja0CWgbd8QW
R0y3MrHbr0JnEKjqMVVIzH8rx4EUjO9hAey92FA0cTFeRskRL+pH47anIh/SQ5V1MMdaqHGtxOIh
drFg22WNIxKUtDgI2TabLqoHeJjWucs8+gb0n0i6AtQa5s0XYRgLJyR0pE5prviSiBR0ScnEzOJ2
zJqjt9DL/Hv+bTT8D/bOYzlyLcuyv5KW40YatBjUBNK106nJCYyMIKG1xtfXAl93VdbL7EzreU9o
ociAuwP3nnvO3mvPZ7U1ro1AABbp57T27Eh6TrlyXQE6pNORmHRfVRHnxNNt7rtnkdHmGhMa2I8w
c2v5Udx1YPmGuD1LCqOKLrPK/YAxNO30eysp5scQJawUZ6mL+Cn1myb2I7OAqRCRf1pHI/2BMaIz
20vk36VcoLHU53VgELCVwDLxCszyEpej+XLFVsJQLPpoOFw7yjLEdDLcfNBMv5/Hh1miSIoslTBp
dLG2JOp5kHda60hZanm1iqSpy6KWiKhu+9hE1YPzQf77AFggi4azMdEUDROQqrL8oCH7gBDAtlaF
5TnEwsC8SJb2CWVXAapbRqpRYp0Au1vB10WjPnO8n6J8PcnhfMz4TBzNnHwzooOtlNPHtDB21lSa
MZ2JUnTzvtL7djPF9KDQEFUhNDIcx3LXAVFwaSthqTLgOq+1F72F2fwyhDm5cqkqUBP1lqO3B9AT
OrvcMSrNc7xYM6erOCTT0WDbMghIGWexBGoaXvtSQ47Px6ABzlu3Q8PS0MxuNb8aiddcxFHft16W
tcNFl05xKxb7xGyxlmWizXk99zI1a4+yGF2HlM6uGeZf6rKinRfn33HNc81RTUlHK8gjzshKPQ43
XdjViKTgDC6hl0r5LmUIM1bt4GzhI4lBsF4mKBMIWewf+kLo42jci6oWJFRcbjwkKf8aAqloEuq9
aj1OJTnZE4dH8W0ubt9eS+zI1CTNg6xsrZu43Cl9fxwUM+hyhgrjjC+B84dK8hMBiGnFlSHnJSak
WB/SsGsCvXkayMN1xcWw2XlJw1y6s9gtT1ahPYGbq/0lhZe65O5o0DQiGL6xO+PDquR4N372i04M
WNnYiYp8Z0qke2KEdMy99EWsRP+MzVxyk6SpvKFqvhETzcI2vC1nxQVXsdrYYxAjFk/dzCabnmXT
a0yJWV3UibvBWvd5ontEntpUWuWqfWQpQaeY/nEHM/Hy4n5WaX+V56KEnlnxPIVKXr5mWe3UZfq7
xHnYTpFxVEgMIxkZmQPbVUcfFI50tq8oF0lDOnftMr5rMf4P0HbILPfUYha/BqI4a9W5EbOTSk+e
DvMDGOibMsjdSQZUGba8ADUim9SKFA6f1gyf3iD8tBq4nSi7WltZ6uqjFZLGrlrZ01i99kJiBYPy
nZqpehR/YcGMXHEQtL1WI9zUC3DbCRIEFgG0XJm8+lGstae4yShlpO9kDpNt8PkoASgNJh3EozoE
SaFLd5IwQMnQ0GuOEY1hhbEwoz2MmIzkAvrroA6nHAnMqL2Kyegz/BDFiCN3TKKMOmlvhZRM11y+
Eb6b9KX8wj7B60712U6UCLjRis/JMmUvMlBTZZiNPLXHzQ8/M6s2hG9GL1bqBk5LFgsZujPiCFPl
uR/fQ0aGsG3aPFjm4cZdVAQ46FyjC0/ExlGcGluzlkFTV9+hQ9dh80CLbzjf2VmbvBi1Iwl9QRpO
ce3pE/vlBIiVbcaLGec5kb7Fl6VnPoLmAWXUHUxxrJOwdu0iv1908zw25RtJarmjWyCmNRnFCoHV
nt5QEss646gFRWxf5wsDfMUNawRX2LQy12h/dWnOdBpurigetE7TWBgw/SyrcBvnjBKythh2Y9yc
K4U0igKHkb5l6FbbyUDtiJjAzM/tPXtdiOcMTVjeMOWhFLJI+cURUiDXFDHP8OSR/CCIrHuLtluM
Yt0XpHchSdRoLg+sqSOCQwdHw+fIhn9YTdPOBQuueUp7V5XLF4wTGb3t8IoahUAAMV52dA26ttjl
cUPi9oa+zLAaNrplUtine6lC+2L1V7HjmVBWgmOXRmO0FhY+yqvPIh6bAL+SYbfFyLrM2620tJtk
Duq4F8lWrmM9RkCcGheLAspcu4bmX400zKxpsMQ8gtiOz2VaE6ZnaW406qwEmnDumuIrTAHIc5Ke
xTesbEzn1hkt7b02LOOxNdp+TyrgrgXX6GjFqjusbV6i5HBLLVPd5QhjNntYOlYu8ZakhwKZHvUU
jjE0YfSe4cqWygGuRJbHbWfnhHZ5RZ97jIA4jUHfPK7MzZY5va/LzTDfhU9y9yFtDukfPXCeL7W9
Jp3hdgkT0FilWFlqLbRro0E7sWn+SrC7iZoPnphKX+tSZF6kbFLlLWRmoU/VLPq0F+pe2xctMG9i
e3FqbxzEVmwfc0vO/VyA4N9iU+MLA7URAWE0h9lBbGY3G0PQVShXfJyU8V4j87FR4ZyijKocoaE5
N8fPavJgSNLKRD68V6Aw+j8Sz7KpnTzs5J1mbpgHHI7Oj9iSneCqrkjILDM76Io8BvS75wNP2JnW
M82Vvn78wS2OSy9hXe6QT0xXcHVdEIY0wO2un8RDq5GUG4fR/udyQt2gJ8lv3Sx9mFrMvsxwwAoZ
0Bn/UH+vm2owGYk5VKXG/8FBCnJb25i9MIOPK4RghZ4eYoQ1zFxBG25DWC+BRhGwpCg7GtJjRGt7
NAs+VX0htVWXLFrim/E/KmXNN4XmqiII8Csx+YXraDdNPBy6AIE+j5OeArprIDv/Hrux8ZcRybik
7yYAY/u5g++dcSN2RXE/sA/ndr+JSiFbDQfBKD8qsZA9AncI7x2hu6/mmBKjt7xtSgzGNMbjKg4m
qkPUnI4EvDMwtGo3xEWB/Vt4l+hAMF4pb70UaoR2QXzisT3LM+Fpciy/l6slHpgX8aWZqn3SMCCO
yZlTI2oYS14l0pMzCi8NUId8jzHb9PDlMxKDXvHzpcniAw8cFnUzXw5TlrzqgJ0SSbzohMZNC33t
IZoPKYGWswYkwEBzEvFHHoLHa2vGT6vxoZjRiKoDyXBuqYGipZhsVW2fSfJ3RFwi2yz+UnBukqPm
KR+zaZJGUzeqh0kSXjXncxurVe8hHyRDR0O23UvTsyJLxA6wyFkkm+xT+u6HEBv6AROHK5cGoTGK
JDn0pDYtbbzon7ksbxJGgF3xwi1Bnt/syH39wRH3xZyl2VkK48wGmJB+MyykHzDlN6tU9Zu+uUc6
PeHGMu4tjgM4lBiU9wGYaWh0JV3NZcmPdJ4b5E48fQJHm4durp7XGMT/VAmvejfLnH1D9MYExm7K
YYhD4h9a54UmaqCm1o2DA8XT8qFlmzmgX7OgUoerYFnRYRX9coguqLXJx1l7shqphWGOkTsUkgDI
oFnF0++EFp8bslMfuikROGzRjLdI0LZoZdYapOtWyR9+nip4ABD85BgMmggVRg3vFH6293Nb/qie
f76sbcVkP7xGMzaIXrgZDT4TOuIibpGm8GVzec4la/QpOl4mQ41A+meRv2jk4AnQVaRwEIOpK6TD
ZkdjYHNi2UaYvF1tW6FeabY7RQzF9KguEal7Kb3xWZ+23WF5++GtCk3Ej9CwvNQb+sjYtpgpbK7a
ynGlqcLXUhHOoZ4mO4U1SR+L+xx/gk/AB2Rdwll5fWP0BfSPfa4lpIgUA55evfBHMPhqKgu7vtnu
7lQ9kChcQUJAbt/HkbqTFw77OsOfSSWSQAPL0awqykvIwxb1FI054IzhsEK/6V0LaDnAhXaYf9Mg
Z9/XyAvU2dB/HsBIYUkQZLCppkCzOgHxFI3bIifjJZYGIqztvMsug6QNDmZKhGFJdD8CayACFWKE
3PgGYh/bqjseN7VCe2VknFH/zg51V+ULrMC/lCAgq6Tsu//462Zv+h/uIgu6qIn1RqErJ+F72dxH
vz7ukzLa/vX/iqxp4GA+tyjU068VNzecHJjNpc4waYk11U5H7l/M3+T0rLVMC4Wp2aJ/WLTxgn99
LXzTP1yMqkimJquKwVFE1raL/buLyTEN6hpszp0oIp+GY9P6+VIgOcrEswxmnxMJ0aPtaguor2gF
xS0DD6V0O8lc0S1X0XNVPWQ8WuSDZuVpU0LTar6v4yy76HTKyrEjwWqJ6T4RwTTFZukaMph1lXIy
NTLa4jB2gPgW5HS0WYcz0UBE2TPplJK+dXozXQ5mSeE0ZUWQSGp23/eQIq31UoeEKTG5/xRH0dxJ
ch2jy0VqxJYz8MAzjxXBU5AvM6hPBFpiCYgcNMHiDbwlq/s0avscKFhAcjnKEo36J8rZNiOVwPUp
lXxuR+GtQsOrNPtq66IQs3KRCbWimpsTxE9i8rJalJZ6XnpIR3CoxNE+1c1xP6j9PhRr/Qrl5lVu
p+IUxUJ1TBQONktY3uNZNQ+0IbAVtKN0KU3u87pNWCa1ufNGZdsxV1O5itt8keAogneE6JkmSh4x
M+fUvYV+pJfJMOjCdEwlkNwqQZ6HCNqq1ITiQ+Yc96QVyCylHo2fPkD8IPmVIL7m2lrcC5p5jzd+
PVc0o92+VmWvSeqRexp6B/KsrRfdfkKyiI4zal88EiVwGTkXTnQOf7NVSAfil5nfpzQRJ6kwj2qo
AOmc5pNRsgji7p7PKAUFp1C1K+Cm6nOGsmSbN3YJcrVWyl0tjndMLbUPC9Ej5tT6OQlnclmYUqJq
U7nvwwz+48pGT2uxKmT5URbwOeVr+obtZGfUuemhautRCKrrC6Cz1knq/FupZTkQC24m/CgL+ums
fbaM/l3KJcLdRlphE/b2s6q3xV4Ni7th+12qjxPNju2XIFvEsyL3uW/WFdxMs8kb7hdjpSPItF+c
Bwx5kSHP7s93/nwPSwEdIwDvf/xD0okMVx+XZRfqdCWQn2UHdYtuHfCy2WsrU5JqycBUR1P2sWbN
96AL2p0qIXObO1o+5jMI+OlQMoiOiUwCV2esaGbzB6AJzbmydNEVsxTgaU0vdaWSQgWSlTbPZPnQ
TUe0Q8WdWBjRribfmZE8CejWtHm+EY/Fvb7Xpab1ZaH9aoRYZmfvOjCKdDFwe5Wgd1v1nnoTVXV4
zRtu/WGAG4lFWvWjinBBbL75tZ9CsGtTZp7FlviTolcNzIvTeo/+vCI/y0r3oQqvYwhx7Y2l7EiA
jK6Z9t1E4/RkoqTRpD7yuowuHcpM7Zikop+HGF8ys8fOnaPwJYCFXiDue5Psgp0pj+opjIaHTojq
MwwR5pjS7Ce1Mvl93WJbHAhSWKuWuCGDhQyCKqNcGjkCmgqsRFvir24z6gAcWSqXVBcnqO2Vl2fV
AHSVuCJ6TD1nRJLAoipWnX6epqMBld5lON36CEaTwNDXT1q8LZzaNA/EpdqZuZm4ZPCo7r9enKU/
MZtVDKCarqqmyVIvYov900aRtZIc6p1Y7VAUwDTAT4htOz2IcpGetAlKcZRmXy33MY6ZHMmAmVTo
32fQQ5qYnORRuEoNB6WyxETCrOWbbuK/uUR5c8L+scXtf//HX7U/LpH0UFy8qqnIf97LzFanyYcG
ajdLKfF/UQvt2WSAh9ZLPoo5iWZDUaRfIUu5mhWN0+cy1SlpSHdjOrmSeMtLWu8EP1bOuJp9MLaz
cdYRqyWVSS7zpEhbThM8+5XdqaOgp9VJrtW/eaP/lFbKqzBFxbQs3VRFS7G0P8GxawEpvbjMFbKx
sjmrkXaHAc/WOXy4mqSV5644gKY9RayB9LDIZp9LlYkmgjxWnwl9e/2ktgS3WfMH4yRUcxVRecK0
xST/6ytVlX94v3Gwy6JpyfAPrX94v7EhCmEVtijhU6K5ZSJI3K4W9Z1sTi6hlDhkuukXdHzSL8z2
tdd/QXeDZKx3LbFnGDvMsDjqBGa44AqEgBTAl7IxjgUY5xMo3sZrM7Z6rW0sCmwZ9lhIurZe1tph
VPGQaQxA7bowlGCcWkh1RRHInCleQn3+GtersJjzra6J9JtzdRcllo5bFqm/2NPeyQyEEXT2E7pJ
u1Zkkvfz1vx/WP2/MeTLimixcPzfDfmXr+kvu4+CCOuk/frrX/5w+W9P7//+zv/jyhf/pkuSSU0q
Ysz/L0e+If8N84vOQyHrAO0l878d+Sqpw6IuaRZmeepYTflvfL0q/023NMOENm9IGlJb5f/Fka/9
+a43DbDXCk+niRmfvOI/LYSqoGOYATOy40gUZIlOmCRiwsQTnppTvkOnzEmsMQ6h7DGAGR77D/VX
9Ng/b63m0l2sIFz8eXUM4aWvj0MYSDretYDYLa1NmMFbm3DK5UwdP6HWa8o9LZg8KFzZLz9A5CuK
h269CF0UIL+bo+Uae8vFpPt3n8k/OxUQA/A/VtKf12gBbtc0DKe69adCvA3lhQGeue7ApT0PknQf
D2vQmOjTJqgb7fAtMFzDf5W8aTTm//V/jt/wn/zvKp8UBT5mDPQL/P3fHQPgac0NuJ91Zz5Z01H8
xvh5VWNHfMdG8k22y8Z5+zYe1PsqdNUj6uHsQfDNs/VgGs56pfmq3iTGZSdYix/FZd2jcRzc7gJ9
ZboNtYMX5rJ8mJxNARw8GCnnQJc941f1HJ+UOzGoza9I03VPgFuVfdF40O/UN8CGHPgryiVbO1Ne
rYYNF9Me3nGVPY2onzfzjk19i+hPWW2J1nJLJYyhwe5OxQl/5280nMoOnLzZuHDyYPSZbvvQXKTM
kY5dYB4Ut3ivnpiExL/SR16OP7+U32sAOSjxk3O40wfa9vb4EZm76TRcyail3/q17AoX1/jiJSFd
UvtbPpIL3FuYNIU93L3uEwYALUnBLT5JK0WBI+zbd+QaNKDaJ5M9BIEo+n0ajI8b1PUp7II8vS13
q+FE5wgLsflY3bIvsPEzAWLn6lEL1nsTp9VLMT1iTalSl7eDSfJr+aH71OohxfR3SoDkWQd0RWke
eVRkEWIC058m3hCXEEG6v9hx9OV1LLinacBwbocMLN5U0V8Y3Nza9+mof1Z3DNcQNz8g4UWkOFa7
ZJNiONZ9EgiX4jBdosO47qI7HZ+Cw5Qjhxnv1B/5oTGZmdrxrXKZiHiRL2NxQYFNQutnD8OARAiS
6BDAOOGrTLugukse+/jMyWFxjckpCWrzeq88roHqxx7qdivFz2Jrb9Lv8FzLtn5eX1GNWG5xpRn0
Hp/lM8pfYd/VoCQcOmyAH0IyaQPjNJONlAaEXr5YnJ9Ul9TS/Ku95bM9X2TaTlfxTR497T7aGy0O
D5voWTSkk+RYjzQQjNTOejTOJ6Kb5V36Meypfa/yvUQky1P0qV+G7tgLdvKCrONGZ4hbG/Nh7w6a
rez1S3Gd9mLvFcrJuHUqA2iv3pWfVAm1k+6aXf5qYeSz4dKQkH227qxnitQKIGXtzB66LJ4OO/8a
Lyrv5lFOH9PKaa5geK7dFmkNFofYG9vIDtMrpmfjpnYuAbMyM0039/oPqAyMJWzJs2Jn9Tq4b751
0w5MkeMz2AW9QHO8lzwiavVfEPK3F6j72BYY2oAS4o2ELB+kZ84t9Y56vnXaS4HNcx+fsxTQM2sg
gZrYGMaRqDuHWS3m1Qis3e/8KfagPb3RQ8wD2UaUcgcvRA9IQtL26VP/vri7ZRc/qcQM1jaT5Ohq
9C7eHO0x/Oi+BZirrS2fx3G/vGBN50BtW7SP7ZmzYLC0e5GiIsB3CHXSvCrDk3Ubz/1bjEnQNt6W
e/FFdAt6+7Z4LyFn/zeL85+bJCaMGlg1Fh14iW3uz/WhnK+mNulys0NFzOxxDeTCeDGT7t9U0/+w
CG//jWbJnCjY7GR92yL+bhFuW2EZxFBqdpo0PW7/hbXMqJHmL8JiaRzgeUcNzRb/X7XAP9l3ZPkf
d1dqd0pKGLOqAflGZBv/+/9WiRpVn62u2xHW+qIsSehpc5nuaspImlIKzW9sAqTF+mH9nCJGcCXz
g1B2XCU4l0bIE/C4l8cqJOFhpXPs5sQV+wONOQiA4ikb5usMaRrXRtv5kkLAciImKgIg2YRlJ9X+
ulbY7Zru0s8sGfmau1bFOFXJ02u5Ks1JnRYwmqnByMsPm657ltGdOQiLyJAUCQzJ8SB6irne9wWh
bNzleHKXnYz7FAfyU68ZwwOGHRmNW3lsUgbwBa5dYCRRvbf67kSmM54xfNsOLZs3a8QRqV3zqDD8
XAOsNznoR3NETcgFZ7qLVUGESn+gvyAFirjujaHEhE0fZEscDQQ9HJwJCD8YWgRyU86zUY53SclL
4GPvWQ5Mu7TAC5KgQQgERyIztl5Qewsu3tMaMVjyPbR9dpEnsnSSSnzI9FBFT9yA4F31kYVKrklt
FcgDX3Za094YUmaOuBT+jNOGRlapcJHmt/xIEgZragn4i1uOw2LeVxxTsaXLwqoGaoMECTWFL0DC
QeogGue+M86putKhEyc2PkO9Lq2y4JpQPydrVoke8dQtcTscjHw3jrJgi72GkL6TGEenKKuFX5bM
lZXa+qjJHxHXa1dm8but1HCn1Tr72Spf07E/xwLOsb7CpyEn+vOQaKun4oKawgXwkU6RMGL1g0JM
bpCuPyBafhA5caeZdBHNeLfZkaT5dzNr92stKIEaLS8wRJ9RxX7EV8RYzGzm7n6OS1QR0aOcdL/p
KTX2yg28bgJ/rXvZfq1Om1zG9NZESH2tUNxoXhlAigIvMYNUyZaAuNnTQMlBfcPEJYNDRQKmkLAD
PK7WnhJ5PQsCITqqxScNdaHCcxwIuSow8Gy9dMQIpmQiCbbD9FzW8NXNiZSGOjJ9Yf5auNVFIX+c
a/l3aDD1WcqWhQ/tEWJTIRsQvUcDeWiDficaJj11dob+MvIJLCEjAN4dGniQAF3OXMi0Hmq1dnoi
F4mtQRicu7RdkY8O7vaZiaHgz/kXzQ/fUAdHiZliMcRqV6KlzWan3ulYuQuaU+PGja9o/jCuMovB
AVyCwIrQ9XY/tBAVtvRU6V0bsTYy7s8ovErtK40/1vlhHTVXmccns5tOlhLvTUP0VbKEtoyfjrF3
R4k2zuCSCqPVjwoJDKgdiis9bxpGUWjInmlsm0Y7KKdQGEz6YMYF/wCzmmmv9UAsGK6M7lJKDfLJ
ciEWfECqFaLx1wCr4sFu74WKAYJKuoM7g0BwKg0mPTEr0qFm5bNrxexcc5Sj3UJAkDR0MEHCOXSI
ZPVMSUzIJEiYATDB/fmiL4Dp86SlZpOtPg44VN+FPXEEgPVpa0sEDKiLQm86FonvUafsYOgfKTMV
hvbbHyXmSwk8mCFkkR9//kSLLaZ529+N8i+eiPS4aiURwRGBonhHMHkyObLjPmf5nK08PMSD/NVE
suDL8ph4d8xBSaq/rvcdmdWGQwlQ70y3O1c31HFJMBrggOzwDTzYTn5La69z23N+ns/SRw6154gB
T7dc627F/dk52dvywLPfnEBHz99tIHlEdCPtuphvdnWLTVt8AzCqXuOP7qT683mgGXqpPosjJbto
M0iVX/mM9Ffz2D3EO9VNVNtgzGtejRq+NjITHD5ugQCdeGsY4arbdo5xEe+AIUuUp5nb6gfKWUie
IPlNYy/diLnYsn7t9k3qyF45kePMt9EdNhyimLVP8878be6br2R8i1fm1K5KlAOYktv43ZBC8Dyd
ZLDPi41Jpcyoepysd/OLFRjP1SOFfHSHq/QZxWogXunktY7BJlZSaCjf+fuaBqVjfq7v6WobASgm
zDeQ3Rf2JrY8SJvHfic1HFX88SjPhyo6YPqcRcsx0wsRpa0W6BJpWV6EPHZCk+vTBgdEpXRHSd2T
TL3wtPVHK3TEc4sUtPc0Ee0m5Hi7bjzMzNjUqM8Fb9LvNAkHgpvdkIaux8JjIGr6Mcy2iQWB/QTG
EFZAMq2AtnnRS45WGFm5bV5MrlyhCK1Tu30FeqNI6GucamHuYeeag4VVu8oHE9HZwTzDamY0iaUY
raHZ2FBcXnmPM54vMJKi3So7mfdDh1Hpg2EhnbwYvQXgFcgWL7lVvFtUl19k5Cjtsf2s6LR+8mPQ
fsEjBvWUXy39ABCLU4he3k/jfrbehAtLmHXRtIP+JhDRvuO2KMDMTbaBwCd6MC7q77Fn9fM4khFg
1JIQ0cPXpmY0H41LCa04vZjJUf+tecJtfQ6vnJ+6N9w+TXnfP84tTXE7eqf0fS1P9X78zZmsRNT6
pfjJRT8XHwMCBFgvLxNUDgdYk3XhsYHYSRMXgWzpVE/Ilx9ijloErL/xBCifBYe11B3xJiEI7zlu
Os0TPh5sNZfsSaNUxVQHQjP1LPwjbvsyAgaYdjXXf+B6xQFBxnaMo4RCl4nRRbQf2wwthG00QfMk
wcSK9rxMfvTI+EV6rSqnpH9qniLNTTKP+FDeRIOD5CVDsgo5yTOO4cHkBIrPpOKT8vkZTebyAZWu
GD4P2XO0SY4dKF75cBQ+1dJL7mEZIvXRrKChELtY16UAyw4z/jzvx1PW2VXkc+cSeoR+P2ihC/jz
AfDoGZkAlU3+e7Gc9FW0TvkpLHecbfXQKSm2y331CXs+5DRnQ1gAeW28cl+Roj6j+h4cxtrCTmbN
GD5TT92VHSdzrDGzbYCxf8UdoDsUAxzAJm9+pluKMy4IC0fAL6nY3chEDUgWpBiaytwiyMO86YS0
Yixd+OPcNRxR6Qt4+XuLTWlC4efEN07kBOJmjyOULtt6NC1neKmocObAdJR950ivki8HWN4Dmjlv
BB4ilGcUeE585amkrwDm8UhkzvowFd5814h2c5ffOM+89X66TxJHPWcsYwzsaLM7xm9GLzh/Lio/
d3wlauud13DjpGuWu/iALmdFWMarzgt39ax9VbnzFbDZ0joiXvrKFy/hPdK7HtGCzRGQnjjClfvu
Krw1R+2BHO/+1bxZlf0e77tjSCOFMuEWzh46AawBSITTxTfxKdnh3vKtT6z/z2yh/V0Z29Jp9qtL
dGl/rahKDU5XEJGsK0nQKuXWU/05uNqZFVZ9VC7JU3aMdqp8iJSDSvbwgjYMEe0uz0Du7GvxTr+p
Z+OhemY0QoGZlHSbXUQ+YPEADuc+2QPHdi+9oj1ZrxzpLuwwtEI4IyafIPJ6GTWDB2UGFRae8Vx1
ABbV4YH3HbDha3PET1zDfX+VFKTD3AYm5h2nJVhFCIiajwXmCz6fUxiTUmhX2U2cTxUxGDhKDXuk
ozD45Zm2CkaFtDpxqpR+d80nVYWF5qY/qbf4kXht7L6+eZMD6wFUcwPyTodpjZvYxkWaeMwW2j1x
bspgz6dkl1ARWJfm0sZsSBco9SikzW+iBJU9t130sv4qLj/LnOpFh+Kd7spEVPk7NjDKIstb7ooA
kd4tSg6K9BkLTmreoumcvE8UXvlx3eKw7bQ/mvgdcv3M4o8UJsqO4fQ4AAWPhG8bzR5W2iq9Y/2x
YI3leHUOxHh5gO1fBMvlRDCd8zc6EMqrdKUBMsK0uyK+8psbiHcULMUtemdfYjFQlA/kI3A2rtU9
0hLtV+9HaGteRNEx0TqAzOYNmOyUrYz1MeIoGKGt8vKnuX6KABPpaC0Di72l8tlUANJZb+l7bzjZ
VaYuvcEbDR+gOaHV7fcKd2xKqlfrDt462OE7JKQMfYPk1Z/NU/VehSf1uU7u0zuzJhtzB3DpbSs8
iaj4wJ4MJgdxfIvL75BeV2WHWnx8kXbIFoMB6ZAd0xDZiZDyOJ4O5yRz4xbwiz98mZrbowZBndiQ
xWkPb+aDuF7Ch3JneOHb8NXj7qYKeARdtukEMRBgT7+IXvFk4JO6q26oRe7rU4Ei9kPP7OZb8Yd3
FELR93IoPmTlhkK/41BHBMF5PE4Tt7SdP7DnJTfLWe5GMdCSfX+A5frOvLF5YlVXyHHkp9Ibu2TH
9gE0IbsIgNRnnTZlYVtXGkofii9+8RtJg5uJswG5BXD4APdF2nggHMNHsp/Lo3YP5UCL/Ti/FV8K
CpfRK740gCHZbbWOmeQD5y4ZUV5wJ413qN9DtsVFfAcqzVHhc1zREjEwVqPXFZA56R/o47wKpR2P
XsLBdlJZ6cB3ZUPr5pRADSS/RPSMemLTxZUYSCD1zvDh89dNAHVule+u/dWCTb3jNaEjN8gc3Udf
1DAABSgSbkqJkciBLEIwWu+1rWdlTv1G4jcfnPpFWh35MlrG8cMeniYk0di1HsfT+Nv4Nb2HRLfB
ifjEYI5NuMPf7oTfne7PbDQTZ2aSWm3tJZpt9iwRNlgAGPG8uMWpCAqqS3fS7emCNPKtJQFExR5K
roNbg4Czm0virdiCJF/9Le4pEZMAA1h0VM/NjoYfy0vjRZf8DalbEKP4+hxqhLFcWnOsOgeXLzvF
1Qyai2kexYC515d54a5kQls8ruf4XP6CYnftzySmqJ/WHuzuCZcZ/fPmeV78pfyW1rtFsyFMcfRa
0j1TuaT151+GGdSMKSyOMoz/udFR5c7YzMAiRjJkwUU8rrLK+zw3Gjo1TrGxZohH7BnScf75C0ns
z2PRCwGC/9YjXAii1va3P19+/t3Pr36+zZgiFvIs61iUB+lozYnU/PGvK2OtDyEQKkS3U5HGt06U
3EhD47+FaDBGJkesAShjiojgDZn3q1aiOShqFMHpjPg6hoOlQWCKZx7sooO7VEvMx43slljxUddM
rg3DuyvAWPBH9B+71RAtvE2N6vYZmezymKFd08gKIbrMT+SUikowej9cRK8zzBYhuUgzytLoc4Zx
5PVp/yZl6HcajEsPEobxBICX38h02EWLgrtnsOU2OFE5CbcPHWB5HDCES8aAHWNYB5DKILi0EUEj
OMlly2g9uCA0zWX00+gr42eIAlqjqo6QGhKBrUyzRyVs/WZTITYlW2G1iZ4aqiMT96JF7IDdzjiw
8lnluIYgQx3Y1+sMw7hlTsd4SwoOG4TOohSe405501XUVCvrQzpkxHYsdDJVAUUzYFWzNshBYh39
T/bOY8txJMu2/1Jz5IIwqEFNCBIEhWu6nGC5R7hDa42v7w1EZnlkvdddq+cdAwYonQKAmd17zj4h
RCdN3iozyv+qYoaMM/kuhb8gtKQ5tir5zIj3N0bM+a+ZdTdNXEC80HXN4pAEJ9bXt20pEw8lwAJP
KirnKcJlgbBgR21RHILBfgwzM3RiUhGBOWH6DM5+Ob6gLFEPPRiBbdYat378nnY1zl5b+RRlyrIM
4uyun+J4L2NoWAogMYTkV2GxWCGp0HZmq0QzMtMFlvzxfg7uMlJKXrLuBQis7Ixy+5ovgdPAn6PY
v1T6l4JACqty+tSHYDOGKsEoXNtfVW6eFIQyGwkzP7QL3kM2ERkzit2gYjJHef4stVbvtaMGk0oO
v2Z8FwrEhtoKiFiDA+j51PKqbn6skFt4XYyeqJIsat8GtB8jGJ6n5Y+pKqtTEuZUBPRUoIFe1bO9
M2CqodAhLSpWAa6EqgeKdHFU2Ps5QX+a5GG7qdVTNz8jFXvu8/DaYAztbWSHdV88ty2LsfW5Wax/
yRbC3MVKisigoZ4WmSNL/tS6SQ0Em/UkX1pZvAAM9bpqZyA+JrZArhh1ptnGjQphs7MC3oH5Q/Gb
50IfjrDy0LOjZXe0on3MK9SxucDzZuKWrUecJv6HMJgawyY4mQUTZjzJG/g45Cm82qnyUndUHOEQ
IQ6PIJoP0xlavxuULBnUkBZKXEU4sNN0r9RZcLgPdZpKxcSKLgkreK8Ri5lG3qiVeYfP8UmKCXjo
zZr5tPwKlvQjHhlprNwnwIx6UNYe9Kg91irJOXbc6xsRP5L6RgKmxikFJ4q5C4kFhY0979pMm3bV
pLaeFVUIePLIOPYKA4AZXLoRNOUiSGBdGre9jL1EvhsZppoGnb0UXfwwfgcrn1N9MpOd1bYHNdWS
vdYgKElV23a0nrqFFGj5oamo6EV0EDlF7rQJU23td1tZo98WdOWNZed30VA/4u5YymQArScMOqHS
3ttD07C/DY+ZIAsrUg1WMuZEhnlD28JvHTCjtJPlRY6FRzQwJLdU8B7x1bJ3qrlXC6a0+kqzTrrn
uEiZj6T0YjiHZ2dcyJrFEg3pz6sJnpVvyp+uRZ45cWBd+iE+w1/ZEkyeuNhl90XBWnpcAGG6JE3b
OIG0U9IHlGQSkg1sXGRMwzOx52Axkj/EcBjAOtkYEFm5Inl9HKF+Rz2/lWZrCMJH8lqRrl+XlBna
1v8MsZojs30uizhGREsIvIHga4fXlF66GI8NgvZGfQtHJrJl+yobp0Apr+lreCWq5o3VNp/2SOM+
Q4mGjhuK8hVa3yVLLLhy7lH9HDK8P7JtXY9ljc7EoNPWygPOi/pnmR7tSX4PgozhFHHhhqhFTKoN
cBziK14TycUNydGuh1cpfhPKo+ALApY40+u7AUPNgc/nRU24+Bypk2qSem47qiK1tKxVgUNHVs7E
I47u5BqvY6pnqJ1p+45FByIYvEAdZ27aTQysSek1DbBrg5zxuJZPRS0Rryyn92PfvvaLTqbCB7MJ
VPxTBnOiLO9hiEnv40L0DLWboM/JUdFv8K4G/BodtPaYpSR4DUsyRzdtQsMROldxkdWenxBSSbY5
jTNc78RHmdvCzh5xxXNTSVmtHvoTLqlHGd99Q5x60pBEXQ1pSmsVu4fcq/uGs9nGsBLKHWSRK7P6
hP3P2BNm3m3m9KhjvHmH33xC0i0dYlm5yyzmoEhiH4cRC11ntA+jRgXXhzjd9QlzccEJXrX3mljg
xV3KuoleayBYVvWmvm/80k0qPFhR6WmaBD2BQp+W2ooTKflBS8tTb0UPEp//KaJ4nhTJC0a+kJE4
ZLbIQKbk5Pbm9iAfBFQH8lkLUPwZJWRYyMwBROSGJQt7An1YYMKX3kQgJg8xGafdHOWOHMTQBPK+
v0nIgEURiSJzCHDpqvY2nAdIGvR1nIkCEHFsLA2N6V0kwDqGMUvBZiWHWVa8rLAOIm67nSUp0ibs
kC3lBQ5VLE4Dig0AEZOTzLjQGpnf3/BnVwtZlymIWBw/Bqov2gw3oIi3tYUrC8AlZj0z35Pn+DVU
PWVcmMvDpZdkfWcZhlNNMUuHprtqVEy7XY+vXBBUa7UPTQYER2rrg99ZXmrijDBr/W7IGHLLuTuQ
AHaNRbwAW2KeS1KKcU0x2NC0StPooZqAhVWN/qyOpY4bMnuFRfQ41CHuHEOnUWc/mxgIXbUfXR2m
gRPZTXboA+NFkKnqNLGEEE5LaNLAvSTvF1RNOriFor60fQCmHpD1xlpq1roKTUeSTmE5P9QJHQhO
7Dqu5JLDOBPDxcoL0pcs5WeXdfWVQGxMHR9ED34ot/fb+6A5FKn5YaiRvIVcSXzx9BUXQehaRm9t
fL6hQohdN1JfUyRmbBG0Q2A2k1ONHNVm9cOsKkY2g10ibPxs246NsU1cJUsqR+3JfQZV/ujLXXDu
YTTACKc86ne9k8bRQ5LFnUuDBqSOhSoIcx/VUCQQsxul+ItHOhr4WSQge+YV2V8oMJTyypRHuPD2
nQ8Rz2kxSu4jwL295kqoVTdq2Gn7uc7FcXWOrFv/dnVMC3J1CxauVfIR0RnaKVqlHwecSr9drLdZ
9WTvIjl4W41p60UFI2A5YSm7rGTW5ivqq9yRntkY+Q+E7fDME1vd9rIkb2TEgkc97KnwYbtwAoWF
bGwh5YfTtENURU0zZeUWlO2xx8l+EFSd9CUZOanSPy+6qbyTMsLq5wVt3sQTJCl1RZ2HmnFUl4s8
R3/SvtrKaB6lf11EyAsEdNQDFvoWIgYXa4aHXpFZYeryfTZYVMU0Pb+VfdgwfacnZzwu4pfS8/9E
gv9RJKgo/1EkePysm8/p7wrB9Wl/KQS1P2xZNUxbCA2ZOtk43ypBHZUgt1u0QRVEZP9K7RHKH5qh
4JNWF12DqQkExH+l9lh/IGA1ZZl7ZKHIyv8qtUcBDI5O4e9aZB3BNMA0QoVMwSn27zoGtarzDKc0
HOORUNNwkq7mtuG4smlvxXU9OE3ATC+v8Z9WGQXBGnyFRAOSYxPxTuJXlwA4VRdU8jZu8UvnQLuc
aGBimdTMMMYl4jxOi9htCKTbWJ3xJvC0nHxS5+pi1F1lmrWjrxsHRW6SQ2UbNGBe4iGrT3ZTTDja
hc9Fh+e77TNXdHa21dSlIRJp00P17ivxR40PDtGQypmWgn9OcvOZ2NcnleWlMwAZOqXQZjG9w2FJ
Y0lyw0GiKpaWt1bettdWn16skjqI3jd71p/NIUipnsvyE+pOcjISmD3hSKgPLvE+oKHRMX4j8wBK
KgiypRNVdWjRArzZBGf5ly4XP6Qhfqs0u9gXstXfVjGd5aotDm3K6Ri650z+6tFMOP3LKnwD2M/F
plC1+AoierRtZOIbrAYzCkNw5k5FgBJO5Jd4Vky3QhC+05li+gI2mB3E2b4OhkegUZmXD3vLh7+u
DrxyaVB1CTJqzlOEgbEo5GMvBS8ECeFjre1LbdAjCE34mjEsrSE6g9X2j3RYpDwkLr2s3awTtG0i
BaN2Mbe05f2LDl5uA2aO8lBHcoqicq1GnxFi/+xtejk5X+K27ikNp0EOVYk5rYhAf8pwNrsp9tpB
sFEx329avKEW43gRD5vWHDPXLHnx1E9OoChf2yUqCvBjQVgapJqI7y3ryRepMa70AWMQWK2NsTwD
BIC0i32JpIsYsZkdc1s24iJFZXHbtpMnq3wdBF3YTjMiL+khY871kyyN/CgMTi3vk3h1i0Qj4c3d
/JSHC+9yTndWTFl3nsz6oYUZAQ78SplNsp6S9jwMSoEjHPrxpKMq0BQW7AmZP2oCPAVtDOBTvt4+
ewTphCmzNtx4KukAJMfJspd8cqXdzQOHRslOF8ErJu462hGNmcwVhCr9CPjrSR3Z1eoFJW1Xo6um
qu8Ap2tn69hC5d4Fc3XQQpqMI0EZAVwll0UYbf4FPkbtSIW5TtuArJhBk26mKHnJ55uCjB1yl+jj
mW16renziKyDYsHInDmxAa1UAySUsB8+DOOljJX+oZOedQXhKT/qfCTVhx/VoFYBb+zMIgciyBy+
AHuQjtoA76CegP4J1n67TC32YawWT5WZgPNrjP0YDbk3FvwERpXrh0KpHwJ2hbOFgohWt+UqrAnu
VLofWa305IK1d5gF1L2v+j16UIASZkaGZJom1ibEyoPyq9z79LBsDchllGBI9Qttb9N1GEp2ngwe
ST86kqognc/Ks+QjW+wptKXaSOk5Iz+sRYtXFranoSlBW/amtPpdrXEiiWrQYcMcnHkrphPcUljs
nNLKmwcLFIQ51TZYTejHfjcVrsVPyrKs+zQKZjyxxfJ10HlYqw66m0gGUmqaVNAlL4ALmXCPUCL9
lCwgO7I5LTb0ZpQeabUo70YT9e645GT3WfoR9axnsin+WZBM4YiguiQNcg5fp5Y1y/y8cT1QkZ6B
ZUAJpt5CYCczUaeXlM4TX4GFLsMnuwIXx+xN5DHOJh0CIijT89Qu+lMzZPlr9g9pCogw1cp519cC
LklhPUkGWdOzpcx3Sb4jhuITlttjMKPIUqSFVkzHOWwaeZeb+6AqPq0ih3hP7rgqU1IPow9phKVG
+rNHdVI9GA3pUGqRfBBhtIsIC4N4qG0xfMEqbZXe0UsOoFpNboq2olkY+hynI+GTeme5xImd0trM
dsbyoBFoEN9Q7gVzxvS5wq6X6JiYcgAn+hATluUtue5vqsb6ImAmuRmhV2+Qpl2sRXQ2aLi6KENu
8mInHXJ/4QpEyEZrgKBXiWJfWxlr+4EAsa0oSt/tchPaawTeMC0axNVR8BlLJSE9y0k1+hmE/RUV
CXD4ktxvJaXYNdaEIFfKWOYsAZ7NKPYtGSo7yEKctiTMlXkRXCcyGiDM6rprRNZXRDTS2SggEsy5
8bp4U86V0qhumtEGhdksXyNTY8mYNWSzaclmMlLlDNAydDqtT91MbatbdaLRkqeSF9TlHTK08sbs
peicp8E+bJZYIJXIeXs274jP7A8Dd56tgOA3pU7u6qZEq8SoQpBOhTJMgnNG3IytxfRTsahi+bV+
EgZ7DCTVv5raEPppp37NakwyQsaHyFVKmmpUNVdVQ4VxTjg1tRyeuSpY3mBW3VVWd2qK8VUO7MlN
Zn3ZDbyMMEuAVSCZSS1zxDJudfRj7Li5FtRQqHzyuKniXMe8WEJZEBbGdWh0+AtGxDR++MFo3zvx
8nLw7R/G+r2HJE8KHoUaqx9pU8tV4nb1SCpWEd3bc7sIXK66Kaj3TM34wECTm6oOXaCaHZm0xIWu
B+OMKLsvWxW0m78bC+SAuhXsykTAYwR8sgGr5hij8pqqgb03Uvva9GlU2PWT2kiwjW3Ua1OQOUXN
qUbmZdmLl2bNeN3l8uwphv/DEvSOUDhSeFwAlnjA6WYJ0wM6RGqzCeieGtt9K2El0roHczT3kFVU
px0i1Du2/j6r1oVhqN/m2HkRbQ6sfLtx3FkCpUCb9P02qSSWxfmAQqxRvhiYhaJM13E3SQgzu2u4
/B7E/pRKEZ1mJatfNQ2AkcnZNvHLc6MkkyvWHPlJ+cj85JksVhVEmbMOZVqYt+S7IjQumSDpQ2Vu
R0ZzU1mqJ7K6zzXDPyoQBjZDi15ospHaRDQr49cmkiuU9vSm2y682KK5Rj4buoM98cH4cp1VCjYX
1OHSUjyXEsugQSr0TWTp+mG0bmqK4leFortTqB7lENYfJznmJpQ6ODHsQlvtdmBUFUzgAoVoSBOI
sTByYoOyUlkaxVmaDH7QbsAjbyCBQsQ8HBgUUWETXXNT4+CkCjbZ95QQflizeDBKv78l0dqtm9i6
z/IHQhKWKICooYcYDSdSwzd2p58LxuaMsfEeCS5t36S16WunGiF3hHzERDBGZnRbigoPazJzRsVb
Lepyqxo0sGvc72dKPz9JlpgfkuI8jY380I3HuAn6y3oxlPHjNE6Lh7npL2JE/c+A23t+UKWQXRdU
0uzjC6mRv8MW3hLNNj+0oszvJImBvkCNiXoUk7YW8UVUuXbwy1bHLSIzaOv+hSGReBnfl92gD6sd
tWrzIgeqeUiEmaLYIg8DWq150Aifvmqr+dUYdcJB8knaNd2g3DNXhmSS6RdZn5AzJIkr50qDyG65
ySZ3OB9kMiApXehhKy6kITAnqwrgYGFO5WKo1P1E+XWnwe1yu7AdHxWJw1dJ/UVpykcIR/FDn6AN
hQM/roqfoKx+NCVsHXVUczzIJYrd0ogQKKmAWmACmDNCnWM04/cwRpQcg5xsuwA1dQ9PKpdRWxZg
//ndNmeSIa17aDIw9oz+MSVEDg5qPTlaCT1EFXcTCGqzo8wjzWQnDXXs5IESeI0OtWwe2gtuMMde
lNbGGJl4gpcQ4H434ORlwl/6aOaipzSYMCyrNG4zqQo9hrjIRe+soFlWngeZFm8IxJmGG7XprqCH
BH9Z0paKWa96rbqvcS07QT1u4o7ugX3Ks2o/MmodSGh5JP5m3CeUF4My9PTOQMLANwR6JfVyWgbX
LDjucupVEMQZ9OxeRg0FthnCoCxojMdlZ7phZAk3FhQSAQldspGW4BDV2JXaotrrWeDWkT0dSY7+
SDlRoFPEdJxpcPRSQ5w6jps2tyjg5nPpQtYXoHorRXeo8MQvUUeDvC467EVlS7s4kqXNSP4PSKx2
Gw9TspHH/mf81pCbfMdcBI0KO7OV1Gdduxg6NHOTFinEN2YovVSea9W85Jld3VQzPIJQ/2ByjtYa
nAw/dXdM7OGjSUrtjtPNqa4wfiYA9h1SVtAuKkF9ZjU1KobMvEfVvF5SsZEg5YNN8JWFKJCJe6CF
hDlUjtW9qk8Hi7kJeSoLO0OzPnWDY0NmNZkBT9k2FYpSiX5BBh0xkjNvVDl06U1FoQad6iXQBb6b
qNn3hlFs2wbVT0Caa80sDnZT/IDg9oVgGOwYSWJAZEDcZS3Csj64yueR6WKfPhADfSYD/c0yWKxE
Y/PQ5369bab2Z8C4Ow/Q/toMv0xvojCtWKAmJeWpeYSV3IRh4kW9+TaVaHF6HAMHSpDzThc4kqSW
7NwUcpfVJgb6PlYRcmrJZ5WJBJ8uoEmjxt05mvttMEjmAY5xSuLcfcXchGEQ4doAmMsOoq8yKFxQ
qf2+ikg6AlIJIeunaQ76vk1R6KWWOsIUFr1n8o5RhzJ0+0k40NYiQdshP5LVDjJ0amPmbliD7zv/
MVlMBj05KASnQFVLBvtUjzFJU2HJjFKaQB1bex/jw3axonj40LdDaaORCaD1K1lL9Ll4tVQNRCS5
M4JOj5cUwc2UprigmvaKuiYCXuzyWyHIQ2ttEy/SbNwglI/YUYp3pgc/oNUikGD9YBtEIRazR7//
JJvNJUjo+jGFq1HqLpqRpGudQIdIMAvpSQdvux84uJAfcLqI1JARP8ORImo8CXGlIFRUOEk2NNCl
AJlxXhLipiQI5qGs0aoyKZrOqnrVzMBB9frDMLv2JMLuSqusYxTj9MlVI7zO1Q7JrMiqg01CGOvr
2TqQDzFuKS0NhOkwpQbLCoKRWV7SkoNeXYWMRwf2SJ89VLnyFwSvqRiHTvFxWkDg3kygSwhXtR8V
KPZbJlifcMw+ZmkEDhiyn6gcsduwZxZGoin0oLiH/2vLF736YdX0t/y5yz2aUlT98RtKJW8Oes2+
aAz6U11H1Z916ky7LpjxleWKfRxJWcRopaluAveD1GZmjcIX2ikXzW2gdmBP6/S1iFB8GCDA6qJw
DfAz1v3UNYYnZBMmQY20ugzHTSgjJuwKHyve3BDuIphnz0F9HPtdWaEumJoTdE3fYRamyJQJA4KD
623UDwBV6OWaaUN7GpAO8xSCmotGuaKeq9xdw7+haVs/MXJ99eBNNlSK7yoNTl+Mx4w6bQHkoqNE
NVCnGlEzNoWt7VoCXB1JFg8kqgWOKZiSz3KoOOr4nIayvO/aca8oVNDqlramPH+Cs6NhbkRvPhNw
WD4ANefpvW/R0ugaA/tdXPi4CTDeWjkiKC1lMaE3FmeNWfzoWYd3cQetzigbRw4/BHH1kHFGadtJ
TNEs9A47rYncuWVqyNJvV2QByKHuZjH9tETxGOkYewpTISA0DaY8Rb8l/IqjnT63E1ZwERrWMh1T
g01H+il6JLoChfmGJKV+TW5yQT61X6BySg0q1bP0I2wpSzWA3zVewGaejwwazPqATszW5lszx+fZ
oz7AC8EZWjVYHATxjMCaxklMOWu31PDzURcuK0rEqDOTJq2R6TpJEgCa+GMOWTKrMqWYqYhPudHa
TtbRbKC+Rhmt9C/QG4WDcuN5XcXFFTpgSbv2Gcz2czCh6UTyLvie16WE1fi8KjPGsHpsa3l0x8K0
dwMksXC+G1TKNlIBpKXBlTSRZZA1dEyDuEL4bRbAsloIYsu8v4xn9qLKP7E8012/5fCtmBUuNTTC
FjTwsRwyZl56BQg8NFnhsGuqAYgHoUGHphUfsdSzvIc5J0LWyLlaEB6QHcz0QVL0l5osQOSwLImJ
n6IWRgTzUqqc+hqFq4yAfM6MB7tNpG0y0NUN0krxAlFdJssMTuBbb4FELvEpi6SzycptVIItYeFE
qtiU7wOftI60C49+kz4IkC24KuO71sDQS5f8XDdowFoW3juqJJhZRoouxF5N95kWPXdVz6dkqZE2
5amJRutUGMhuYbAMbqeAGfLL1AkzFNiiHB+iGR4N+0gT22SyTqSqkZV6Wv16/9fB+A8dDE1wsPxm
bdy+t+9/sgyu37PPf/7jsX0Pf+9d/PmEP3sXimz/IevAA2i8Kkt6B82D4bNp//kPSVHEHzJLCltX
ZIzxsqBRkhd1G/7zH2AMZEU1DMuQSX6yFfFNONDMP2T+aTKFYkAHGDf/N4QDFQDY37sXMs5LTZM1
6AuaUG1YC3/vXlDhj8JisqYrQ0GRkJKzCoVNt8rjb5sMmvmiju2q46/Nf38AFVYtA/vuDk0CDh4t
H7F8ukVyWUE8i9kxLxzspx61kNsVgn2UuDzWPLehqQxe3VlnKpHDkaHK2kkKwBhKnLf5NAPjmiai
6rBUuQgdDKbDM6DqMTAxf6jTPjZB5s1DdxzC+DWU5pdQQbSX+kPklQLXfTKMe7xzFfB/G3aXAEOZ
VkayzTpkqE006MAZlo9qZXZe3Kyb1J+s+WHdFNmc9icLl+iWFnGzQbJn/PmECFLmn1/Fby+zPuu3
b2l91HojaIl9hBts38UM+LuVcqckldG/rJt+N6SuECFBXuDv1pvWi29i3f/vNjG0oEDXe1Lh/7Up
JEIhEbHCulvvWoF331fX277/TL4+cb3+/2z+z399faHv1w2iUj9MUT0e2gFaJ+GMYPaWLYgtf259
39EAovx17/fjAr1MWTL9/Snfd69PWa+GaQogAukGhZy/vf56LybqGfbjcs9vr/jr1vUBemDyd9ZN
lvA9kXC/3uy/vafvv7e+1r/9qfVquOwUkip6SO1/fZ5yFHz76/XQt4imLXuArxN4SwpVyyUUmvw4
iJi9c91Ml6R3I6tArNXFfr3p1wPz5Y7vh/x6jfXRvx603P199be7kybk73QCXOGvzfVR//Zy69X/
/u71T/z2LoOWeUFoA2wGYwWoG30Hgr7lo6yPrAII6zC50LTW1KI3v64XTfTng9aHr1dnKYyPw/36
1PWG71eajZYXWa+ny8uvW9/PzLMB/973cyypM9C14HKqwfppJdjdViHTbKN/b3Y+ldRMUavjev9I
2uy21PFjDhKYf11JWAZ3ptgOEk2ZRNxRN9QPSp41R9/qmmMeNWdzwh9gttLkUXokjgcCOFU4+Ly/
NhUFm6XOt8nSu+j/2lxvDVvzJOIgZF7KY9aL9Ynr476v/vaS643r3esDv5+33uarJPERQxG6VQCs
ldYYHOdpyX/xa1DEiC/kHCuKQbWZ3kj7Zq1ntuVCA1XKFGU9taODLo9UKkv6mfViYhyH47AwfKGT
G6S/yEu8wfXMLKfQ02mr9rXJL5uN2dHQz3XWoBlZ6MTW8pnWre+L9TaM++W2UFEVS8v3wSQNrnJW
xZzYa+1ZxOQNbFgmeWFdUdQLh/EIW3w8poDh3GhWLsQcoBuzVngq7VLb0O+aCG97WbftsY2Y80VD
hfRouZphARMtn0LtO3yOYzIfmeqCKIksBVksKWKsK8viWJI+dzSBS9Hj64j0qEBRdE+61kOu7ZRl
gV6dorxjwdtgkQNEzQghaz61jfnBTy3HKDvZqxbMrC1XzVFfSLfrVsM6zTOxfkK2YhSJ6nCnG7DH
JhKNOaA5BTflQjVdN79vjHr5RiM3xQWSlR/Xi3Chi35fXbdqsqNcLRPXdDbz43qRhDWYxFw52Ca0
zKWHR6pucFPJqO+N2oBIQlWNHKyMTDMjIP1saankdXer2v3wa0fU/r43rjvZeluVEhNj9sBQU/T9
UPnSvbUcBeWk8Zlre8Ar+6/r61aldlS5JruePIvigWT2oKAJ3+EX1tDT53kISWW9HtJJOJIiya8y
qMzD4d0JcOZdBdMjZ61lDRJe3RkZ56/NtvKQJqoHkkxov9Ukitf4XQK6Ovg6OQDD3D4mCxF4vai6
A6wGBmSAg8e2bqxjwypui6iy3hQtem78/1pD5rIrUfccdzQ7CXKkBNhHnjLdNbE7Pcj5Bp1V8zC+
WeGeqoCFGBW6y1PqSV9FSFDLtsJFT/Y33t6fEdpjKPP7MnghYKgEOy57U/ey+6GV18zcReMRwko2
C2UiZ2fin4Y7owfM300vt5xovg7kWwVpsfjZ+e9UW3jpuHY0OqL5Lh237ROht7W0k8N3aC4Y9PL0
aI2nRX8XuGG+jXFOFS/hdMjmT4A+sT6wYj+Sxapj6TQcWXLo71Ku7S346OLREB40Zk079cGz+WmU
h0l/pOhcdLsaPnp8VRhPIaRlTATArdQNeX0CEUp4VcsY8DzqMixgkXaid2adMlNpLLU9fTwSIDYN
Jxz07Gl0RcZOZx9wTGqzI32NZUNCRE6q2suiAMf2RzJLeROCTcrdkJV8d56s+zzdE7yF4QQHyG3Z
/jT6fX20TqBNK1odPbamYzw5KEvz9AC5wbEsT3R07in93xMQ1gnIGddBfzQsr1nizTztfQhYShV7
uTsipFSTc9YcepIq5euQOnlPPM4u1S6R9sRyM7udSKkhqNrey8Wm/VLBAb/UT5Z0HGkcfQF4UZiv
3ShXKIallERBhPgLealYSglO/xSfRla0NwG6msf2KsKmsgtaOi9ugZGwPUzGYdT2ZXjAkKPXn3jW
5vQUFFcWDKjIK3yqKWdL/Yhn5pGcJmlzzmfZRqtLg2Fv1ftwPtbmbQIgMoJ7xHFBG5YOYZx8wb4V
zRUqy/mEIoPvm6KwHOyhO6ewYL+otpg40gChs5uO0L1x9WkEHJEWvqfkphOggTbyJ1RKWnKVuiUz
W/kq6rs8OZSA1OXlC+N7AhCPhPzI3qmaXmUdYmkHkYeEJwMyZu+0b7ArdczMeD1zl74Tik+dhXR8
RepsbpP67ZgYlbCuj1v5XN7TXlTExU4hXXuExDWHrPWovY6NaxandN4NNVOHs4k2sKmB42/SZiPO
M/EIu/FtfAzrDeUUe5fqd616GPCk9/1Zb90pdsc9HzOgZE+NvqP5Np+IelQ+4zdD4q2Om6HZq/J2
UO+h4ZqGK8Ny3QrpVc6vIvMmetFHKj571NTKEs7jZK82IkYOhYCMrFvaQBs5up9HzL604Thq6xgi
UElXfKsIpFToGBycpNA61SUMduMrG4irbCuTMwFAXaDa57j+aLN9QjE6Vi6dddOm2zr2Mgqck2P8
LLHjPVqto++0a7TEPsJixmZ8SfUxxN8s3OE1wX9v7hEZdblbZug6neIFQILNibPcaAb2jC2v0qAp
IWgLlrWnXLMzm1f2tXbK9jm51DsJuSPnzW6DyRJfHfV3ZzShYm5JsdEKMlAfWTghuIBT96JrL1Xn
mWCdvO4eQoi2S2qPt2bC9gXznVrXdbnnPSHZsrLzUhaGvu8Ej+VzozsE1mr2KT3JHaAmt1AfFhQy
Nk9Oxcpw7oezIbvhRxddzzbN1oP0nvJzVfj+J2nfRNfYgmrwq1R6H6GOXVXH8EZcpF0734dU2/AS
V2+adoNTsSsgQOTM4chO2OJY1dIrZTwT0l7Dp682WfmIrASOgSmd7PQOSyTxx9ldtDSIPUSpNfmy
CCtu7eeM7x8eHJoe4Y0eXuAHLMwlrqS7+YR+HrDr+GxT8pv2cr4Fs4D+DC/+LG3xpWtHY4YVhkzJ
JmuIsQ4immMTIwf6lVkwR9+5lC665HTzBe3PNN3Rtkqad1s+Y0rCuEhDT9P5kR0eTm80AI1FGkzx
cKGtO0Gnt9BIt8ipj11KvM8+hygUfw3Tay9YPjQzlefnDAsIZBs1uOmxDcpckV2tp/+wT617vPZp
5ZEXbYz0Z4gzPpbyNqreh/KsSFA5AP3tEoZCa4NsjU40BADkNQjywALQ0KOr1v+03nmXN+FLJE68
OgARfxNSg6PFbeBORDq+H+4BOtArRuKGUA09fs46m9QuHFKb9kOhCUhY2h4w3wWHEYCAo+pIm9g1
0aJtf0CoKJ+xpxi3ya4+iDstcWc3xng63RoUYN98r43BqTjmjj3NJGrQkX+WnA6egkscOfKDeT3E
O945oAT03M+jvfV9zwak+yiAdpQeZLurz/oZ04Z+HWPQRg/mo/FyJPZYrsBLdfC33mN6dHyPRL4N
dlAHe42r3//YfJa77kfjGtsDfQf1VrvOPfUW6SQ23+RRDMsRkz/Hz7AdMHvUz/p9D5bCRHG+JSrR
v+DH4f8wveKhQ+E2pCQQELjXKHHf+uauVx/TyLXifUtR2ielBGfRJqBHC+GUQKNt27uEGR+okWah
BwqveGv25U1EzBaxO/uguWe5BGrSJ9KkdqECHsUWRTm/BARb4RJXO8PPXlgoH/amcmYvVnd0hZXn
AzZhrK6Bo52nXeCZ2OP/i73zWo4cybLtF6ENWly7dh9CKwY1mcwXWDKTCa01vv4u96iuYLOqp2fe
x6rMEzpABMLF8bPXPis/1RcSjPpo0fxAkL/ODsW9tcvu1ecAHAPyBOAU6Ll97PygbD8X25i72kb3
7huKbfZpr+j6yBad3x3uGgMsoQMPi30BDnBJ2gkl26JFvIruGxDMECl47K8wV3jP2KA+a094L/aP
+ktzRuW/6e8s+DCL/i45IiNf8bJvYG6ZPDRoFMapOfd3aBK235nnmE/zqTrDJkfcvMOV6+SF6xt+
3hmBa/QtJ2b/6idh4tUvNjMdhCl/5AgQEYhy55O1Cd8QhfX84dMaj4nD9+bHeMrOpDcArt3S+zjp
h/wU6iTkM5G3TJbKGlTYAu72Ir7xl+RSrfJVcZNuvI2+jO/aPTOyCL7P5ZPyLXqA1v0jfvIW8ZOz
UH9XL8O63FsLXOGSRfsWvOL+ZK28J3ifNhjrGPg4c3kLbCk3tBqv1GS8OjxhpoPQqtBBRGNFWhzp
VXfzQ31yw2W5T87Kzlo5J+sJDPuK5Kitd4cv2MZ5A9ypYKx+Y9fL+a1b6ktyTZbUUHgSIrN/U4xd
sXRpXN4y/qptsKVTssfnYtG8xE9kaP5Ozu62P1U/Uno9RL6+qb+/ZefoAU7D7/At/5XtVJ4EdYx1
tI54eSrLmdjzY/7YAXlZImJXn6N7Jpps6pYFcw6UT+pHvuJAdVxOzxqpXYsn77373qI0XifH6j7b
uT/M5/ptOlMRUkGaP+q3+Ke5HM4QQcbH5Jgc9Wd7SUbwvfmcrNUlD3Wr31AuoQjyAe8lPtrbdNMs
YXXAnTk5O7Qbh/CbeOl2yisTylRvzL1Qw1XfTRZvIrL+xJ1k99ouv6VJPFQfvKvFc5ov9vORvOvn
+RhQx7SvBf7fN7ROyYd879vX+DZEo03rwq9oNR7JBUByQ+Z2ax8M1CzFEsGIj9KQMelHO6/aV/bx
Y4q6FdAelzEKjwaRFg0Wj0lZQLMZ3+f3+FHxoY4heVpo/QbFrYlehnkMyEjPyrt6Q71sL63NuIei
w6/lDr3KbtyPfCHTefxVv6GLbxbGhvc9fxrokv8MsB5aFi/K7bzRNsGuoEUidamBE/MyGN+SLYL0
fbQf17TFGNxgL3pQboybtojWzkP2gfgb7FTo/UrQuwDM0WkywSy+Mltme5vwfnpQt87tfOqm++Sm
PtKlsMaE34r6Viw9aDv+3Ud0P/CoxyWzXNq8GugqA1mI7ufXUVaAspYQ5AEaItBEz8UHyZRUKtCe
3lH58z8pBwX1B83g+3BjUxG8tHskJHsoYe6P9rY6eO8ZiR7KcnhA7u/+YKl+C79Zp/4WGxjuej4F
6AYfeognMMFB+D06r+pzfQs6IoFbcy/6B9+19+o7txgzl2Otqo8ea1nmFxf9O8p9bk/JRWVMxUYX
YbgBsbbCb4tpz8V0mNbv/Y4eHmPNB0BWK1JIqCvINFnXt9SlNJPf5+xmmLbNc3pLlZfeDjc812Sn
Lqu1glYehIZ+YN5pQRdoqX1X92m9sE/e2t3zwzfJyl6Wa3gMu5Hqxt56t+pWPRc7sPHWU/CKC85q
Il5Fdi4/3mD3Hq7KtbVFgODvxnv7hCkJDR5cQ97Uaq1RSZI0uGE09lrR4rw7v+Y3jP+sX9qbBWMg
XcUb75y/lkd73x5Flu2DHq8HZ93FZJDSDtIdJA7DS/s87gyq53qPNflKOWqPAAq29FC58vbOXVkP
9CmGD1f89dBbj8V23nUfINzmXbZDAb3EkXMTP0b3qFCP+WZ4AMy41F51XgFYTspKf+75Zd7zm/Vf
hF6eDN4PI1rl0Vp9mX5MP8q7+il5yM7tKacWdH56t+GT8wiIE8jB3j+QvnN279V1vIrf3uOV8jAe
e37Oxk78ZzPFPYBAWNov+o/0TrHI3lkM6a5qyNtZKt9UqKKARehCoeZdfHPDG1oa9QW/Obfd0C8+
oE1aR1u0jeWe8cJ9vNHOdDN5a/VnT1ukG6FSHvbjU3Aw996MF98GY8LZ+VDJMnWD+8Se+BbnduU8
tU+etwoONu8RSbVPxYP3yk28M8XNLDTWUp2MtvZ0rGzdMRgbMT6SYTdFBCKLQfujuGxDcWcA+SRW
QPwJFd0fkShNhKjktks0ytXw7R7ie0YhBKFMEU6WhYxEXVflUkB+CkwxA9tJEYqS9+Oq6aELvXI1
ONpjMszjPgyGReUP5d7AqV5rG8BqaNryPjo2yveeYI429xumVNZVr0e7SYVk5vKrFrcfKcMOmbRw
gwludWLy21q4M8mCoYutAvsMkGmj2yaUJ5fAKdS72cDfU7iDNbGI6mupiMPXDZgVuZi0akQrICaE
06bY5yHS6Mglggn+xK2z9RwYREjy/KGYK7ByucGAd46ZT5qM6q6GnbCJbCIOmtg0kkB2CEMNVcSU
vGt4WWQzcvw4pEeNloUJqnEUnXIMp5P0ZiptukHijolqMSOgxqqztJJIKEYxcxhnSMeGQYVbKbcE
anc1CAgqTu7JCEgitorXsYdp1yVTBj1LzKXgOkJsWyx2IxSXIgK6mMmQrgz0yriuXHLkZN1QVcfM
D7JtbBD+lsUk5u/0mkD5dVupdNGuDoNNkE+kn3TaACAIn8dDLwq5Kgu1JHDVD4zAZBxUFqWiVNi3
iLgods73bZf1GxmXvcRq9VmH1FdFlEOIhykWKVi2OQYRTxEZnv5csjqMMeQ2WXxZlcfJ0xKlZGID
z4DvmgvAzm4+ErX5UEcXz2aHCiCBNKaotDOthrdvC0LRwxu+Lfm7RoKUhwlDjUOlAeSKi/mc+fuh
g1CtdwY1kUlUvBSzOGPDzJ5cSlzvOOdkSsbzeEd+JxwhvyLKmFWd0x81o7vtgKlCErGx1NPx1auI
qhMjtV8c3e32lzW5AxsI7GcDYvafNsrzLutysYetlTvl0ZiJuVpU+Dq28Yc2qIkfYxoZMjcml+Vm
WeTMVR4wACz4UjlUrl73VmiRxqrHPvLPI+TOy1UMSBrwNv/cZQ/5vdsBOykqVPq9GqFGmlTrJvKY
BSXvfcIXksimP5o2j5ffoF/wbitmr6+RXL4VqVWTTGnur/vkEpmkog6a+RvkCYZdIXiQu2RR6fiw
LjG5RL1V9vpKHiRPInoNAECT04ji80Yn5cjLpa5bL+vyBHmqvCj2TjTDcvF6vcuRcuP19Os5l8t/
PXy0gnxT1/3jl1PkBw4OuN2hJqZ9vcz1uK939mn9b+/s+tGVlUCy9mJmnsVzk5f8dPef/rrLojzT
vz7jT590WZQHXP5AMqz9pZ0Stb3e8799JvKTHVRVf3x5nz75+nd++WPkZf9yB9ePmL/PrfnMNN1b
I1qSXFT+s4XFriy+bPuy+neHMAdAXOvLZTQ5aXU9XC5dj5GXLSqbEdj1mOvuv9v29WPkJb5c9nKM
Y8CDZr5t04m/z5VzsUEMMLFq4kMrGvJOtLdy75dVR85wUj/nlwNdOasqD78syuMLYk3YrXXbv7uE
PEIW18tcPuV6N//2vC839m8vI4+7fpK83nXbKGbB/jf3KG+jdvoPuUe6oRkYYvyJVf9L7pGwWLn5
GKOfxecMpD9O+zMDySBjyLQtsCmqLVxWrhlIMjnJcIQPkWk6JBz9mYEk04xM2k3OcoSwGWb8P/XT
SKt1T7NdQ/OQoWjYQ/2///tz/D/BR/EH9735sv7ZlRC3oy8JSJ6nmjiAWKZlabZnmV/k01VspvMQ
5PGpIcmWLpNfLIwSD5IkHU8x+AUyRBUa7hCbeNLSPbR+ZA0hFoPFEkbYslah9dPMQlDsqEeGejyA
MBkuhWEyse3rLm4I2fT9mgjg5VWDhFQkCuSu12truSizBeSSLBKyfrFepYMvHW0L0fMs6RdWWTds
BMDgIAutacjlkIulRzckyn65on/jiXlWWTh/LsnVLjOC9SSSrXzRfb/WIp8qmXamA5Bjgbu6/Hr/
psqQOzzgo6GPsZF0pwzEJLIhevLXwuqYt+tM6yhTdUYxMS2LSIwOBsVSNlgUn+Sm0mc+ByB9tKx6
cruhnZJqs7BlPlFfFA8p3OmN3xukgpm9CaxNLjqdPuyT8cEqRe/HaOghVVA1LoVcjYXxqBYpv2vF
7YZjgGfdYm4cgL+WEo9HxwXdT7LMwvL91Vz2v9psulM6evb2jEVu42U3bdjd1rGK82jTb10GMgsH
T1zg5lG7TcdesJa2ms8krOZmhM5JiyzD+jxoibWdnGqtlnFwFxKGakmUyJP6aIqlLguKba9pP1DZ
rB1DESBKs98YSaIsFLLY1sUwpzg5M6Zn7CCpF7KRiO3qOcWiFetttHkv8vsLaH43SYPWq70zi8Em
M18ksww4ayMzn/DRU+2Ptsibte1jv8f73NFnZoku6R9L120Mn2BRXtflMdfV63lyG3bdCNCgKJHh
25XMbfzzgv/hMl93y8sGuvAplouX/dAj57j+dK+WvLkv9yBX/+fbamRH0Mtm8EDiWcgiq5m7va5e
t/XAIbeK5W0KZyO3Xh/L5RFc17/slqtjjkhe7RBwylXGhOW2pot8TaG6plXJpUty1DVtSm6s8ziZ
l9eEqstB1zPNaN5OLSi7kITlS4LXdadcuhby0tePv2RwfdktV6/HXO8mb2FGKthAY85Id+LLta7H
Xa+noETY1Il3um66nnrddv3brtuSRr+t0XfwhovUMt12nos6JxVB9O4VMRAom6JW153oqNeyS/91
URcdeWUKbmMspja6HAaoGugVW2RiyWtcr/ZlVV4LRBOdernHk31defjkx+auFUaR4qP/7jy57XKy
PEbeyOUK1/Xr2V+2Fdmo78E+FvtBDP9LmIfrAYXQAf4WluReOqqX9Si1kbPKXZ8WrUlEX1JRjX7d
VXa7zIiY+aGXGDmispiEZj2KwFs3ogsoIy217N5+OiiQh8p9qug2Xw+Vq51tapspsZCoMoxNRSFj
ArJoNIbgAl/UbeapuZfb5HFyyZJJYtd1efJ19XqZQYQR5GoIYgUqHtNNs3g6WV71B7kkC6vw+mXl
zvny0462EXRxfAo6LWkP1NCfi7/b1ia0kTXuW+KZyLQouaSLVu4SF5tFWqXcE2gjeb+9th3bxEOU
K2I3E6nZGy2Pzl8PTuR5cqsiX2uoEJtYT0PgofQfZNH1xO6zMiDdIXTILxKNmyyAg1IpilW5Q0sw
o8T49lWtx36vKmFzkIWOoQlhpZjAn+UF30bxqIwGzXnZGMohAKu4hu4CWU9D4uYMVE5WR/U34Df5
qZDbwsJ6V/NRWCjpM6Nhfz70ogAXom0xO943AqCUNBCO5FIs5ruQ3++nzrUOgyi0sZ22NmClUM0G
SH+9Xm8Ck2kkn2jKBD9zKb9z+f3KWFHqz7wwcmMn3x1LpP4BkU5RHi59Q6+pvW0mvUmHZcAtHpF8
MKRx7yAfOlt/Vs2D13nmQS6FoAYvS5PdFeukK1B+EM8h60TEtXQZKbsEzURMTw9xwQUPHK/cqSKl
akToN5rz8MiDKg54eYJrKAmSWVZtwDjHGwUDd+RQSQhPZYTJRkpN5B3SrEMM4yJLH13I7Dr5Zgh5
hCMvYSdT9t4S0ZuT62j6/rlRrss9ssDom35eCUMEzOWIbEyuX/d/OkheRK6jkLM3ut7eXD5npme4
8vyYSUnFeHQ1jMxHpSVfGREKaZoiQisLUAXYSQ/GTst2thZYe13sl4Uhel5yqTFigZMW6/Kk6zEt
1qWE3uQ1/zz8ekxtM8eizyqRAJEdKYu5E8N8uchbRrBJ5kz+7f7JDjCQKFyYn6JLfD1GLv03tslD
Lp8iT/GjAWfnoF5/udT1T+3HAZ7blCFQEn+UfFrXP/fLqvxDE2Vrzfcy7nAtvkQtrmEjrfU3Rj3a
vLAi5FLI1ux6nly6BFCu51x3Xy4bpUa++7LxEjz58rHymH+7zaYPj9W0sbHVAN6HCOx9Ctt9XZTr
1yje192XuOG/3/8povj10E/rl8VP1x51cocskX8tL/2X/fLQOSqKfaP9+vQZf7/49590velk0p5g
HzB9cg2IysXrIZ8uIfd8XZcbP51+2f/pdox0azaEokjL1z8V6Z+rGTwesyILXB5x3X49wTFV0rXm
9Pt1k2+2+kG3UmDaclHu6VJXu3xEMTFCzPAAo+d6CU7LMDXUhPqQxCYeDHLxGru+xLLl4deNYRpq
q0km5ctQt9xtd2KwLBc/XU4Xme36UJaYD4hFuf/ySXI9ruenucRVoek6D12auC95+tdrXj/9upuv
+0HR8hbm4agAwdFf5G/l+ouQq2Zga3DxZVARh/JSXV+PUrOS9IWIVHWaU0QSMooXyh7QIPo61wLq
GJluecf0/1jh7AcSuj3EBSnhslB6MfUgF7M5sdSlXPQ+6o6M0tET+hgZNjdF9wzIDvNiIhAuV7Nx
E8cHy3UBUClE4hs3FJn0RBAmAywPiKKpM39BbwBmI8ABRbCytMcgg3dddMh5wkV2jBoo761mfg8n
01vLsXXCZYANeC1MpS+huesIfxahM9AxyULp8pgUOtgppA3u2jAh08ygMbeF9UEVA11Ru+1gYibC
32JZ47Ex242q0gnj3dFqZsJd0M2zYsE3Sm6vY1cZipCj2Gy0hnVlo9T1BsiJ/xuw+28G7Gykev91
wO4Nct6XcJ046Z+wQ+0frqXpLo6ImuPZkmn4h2DQ8f7h2CoBPBOlGv8It+R/CgYtBIPE0FQVq2TD
tR3Chn+E60z1H6bnwU3UDLwWieb9jwSDmjBl/Aw7dC3bMB0LECOde8iwX6J1Wm9XKNbBdE5qkN72
ato++HoBTIOMiC6bV7NGOtqE2q4L/N+WnSCiTSGNf3pofwQRPwcNta/IRXEXrqcxb+byLDRhDv3Z
OrJvVAXKGzjfPPWqTWn5jz1hormftLM1GxD/svqmtoEekLVlBxoKZ6v9PY1luA0tyM2mXtf/wapT
R6359cEQL9Xp0jvoKPEk+NdbqhVDd0oXZyIdQsQiSUm8UrtZI1jg/MraWL1Lx25XFU0Lky94Ny2n
WHaWTaSIlHsgBw9+DrKhy4dua1gW/r4peeOON0M0UKlsHLBKW6KPAsLUBmuXWN2qcOqdMjS7Qdd8
VCDj8394yEL5+eWrBmzJ2+byQuHV+eUhV4rKkLCp873qzerRcBh8uCHugmVEkmMJ6k/3a8SZyajv
tNLcwlxYQESzi7Y8uWP+FBWOfpvr7quvq95lRuBfosj/8gLwqv/l3njREdsa4kci3vfPL0DbtIDb
XCfbt8Hw4BNwGww13RNlm7YBmlqihki7mcXH4KUD/GqRsqQP1T61yZE1/GS+zZTbQEUS/x+e2V9e
TFS+KtF2bsxT+aK+qGljmIilDhxyZ0LibHN0qiq6bUshsaPU8lNL3uMUtt56hqq+1YPhpczwDipy
MmVna0ZrQArJf31Llvia/uVrdCxp64pfOt8lwe5/fVSw4tU58Md+Z8QaEhE4j0ebPAMV5wKsSaP6
MfVvEt0I7sF2x0+5Zq8ni8Sh2bSjTVaTQa/ixXDOzYI83h4cVj+mJgkSAQ4is/paD8gNer++mY2U
ZGMg4qQ5mE82rLyT3aO778xNrsV4dI+3sSvoU4JDNZf6DIAFMpk7Guven96LLu+XruKNm6YoTlBI
ydksm71lFG+hgGuNArOVkrRmKNCuhlrZoF+bznXO4BCyaEwmggrWbDU6Zb9yTAHwEigv26vJAPFm
8m/zgYgzxK//+vHqJrzYvzxgTWM7v3sVUK2QeH9+FwHouEBE226nk+5i61lxNgL/WOWeh+LfqPdx
BRs+qcCYjv54hlU+H+ckz+/iMCfOTY4rjCGA41gfHb2+/qgJ+2+migc0db+GEDdA8Hv+MfFn/xj6
zs+yiqNtFE0ez1cHUGUSKHeU8s1vsWYJXQ/zD70B5Kg7h0E37xJXf/KmsN+HjaOelZpCLiVeEBDG
6u56j3QSI5zsdaNo4a0s0tA7wzEh7FVo/ho7lKPT5A98jR0JFeO4a1pLe+rNfLoP/VucHrq7vM20
rZqg4JsbJFJNHd56MT4DwwTNkJdnXjXBytaLdGmB3tyWqoW4Gx8KmFrQ+MOgyPdlHu9Nc05uWq9M
bnTrfep0UvxGLbghLKPi19ulexq4lYrQa8OPm/RvvU524dSYJxDrq/iUaLhu2TjbnttKiJKglWd6
gPFH/DopTbejaUPHrc3TMa977UzCnK5M0xla8J1rVcqqL2t3pem5dxrCimx0wZhO1RH2eFFqexp2
kjvVrCcqMZFi4gqnVOagkGhB6G3n6aCE5nhq0hLsYGfsQE3+gAP/7JaFi8qH78hOQ3zwQkMDj9+0
G8NQ33DmxCm0IkTIINc6xUBujUw5E83BHltJnROt6t6rnOie0N8Rxp5xCrUkuveVHruA2AsXhUry
c01vlHwc7RHaok/N7OYgnMwNlIHgZBFbPlduPp3B9pIwBRhw0aXTSXdix4SaUd17dhTvQXUBUinb
71Eb5Kdm1ADfosJbopCFTGGNpOzgVmhMtPKxEmRrtzdhoCNKOgG7YvpuUo2dP4TnZHb8DT1youCF
RjXrjg8xSVYHxdKi21El2SgmKrGcOyifuV2n2BBCMMEPSr3zSS+MojjaV1P3Y6yr6a4DWnbXt9mL
lySoXFt8ubTReDBVEqeiwaS/wRp0gycgTzxkrcBjEAIG3BbvYKXzvgs851YWFukze88lnVOuzl7u
XnYkFn9H25OUKreFcTQ41FDjFgArSa3iAoZHIpnl5ubay/DEzBy1X5ZBE9zXokgzQQuyIaLL1ami
Mq2NcLwxaxu2MEeYah4Gy0FDmAglCpOJcKvrSfCIdQvwz4QhDBWM8iALNbYOYTrNZ1UcEbpqt0td
onkG0PfGsO9kgesOKVTm9FOuZbWLppCabqTjeGCSrCSRP0wfZTH2/ps7O4i0qLQXDaQcf6HEqkYC
PmqXFA71PFblnZcOJOSPXvsY4M9LAzuflJI5zs7wXrRIJS19aIZHgwCWhgCtZHJyh13JtOssVBWF
3XSgYPH/VL1Gwageb4du1rEc9qvyzQXuGdm/hiiJntuJl1jtMcdMrRcMvrExLTIyBU1MKLrKxC9J
H3+mRefdIUpJHf27mxnYii1MOLEveEEcTRvP+jAkBZX5ACyQ+t3UgpXClmkVd156hHS3H/ldrBVM
dgEUpnv8NKp1M7QW4UHr1NXQ5CJyd7aJCbgncOZhObkYRnoV2blploAAHFTScAFL7dUy+q1TtW08
pr2ouWDepHjsrGqdnFZtC2ERDAso+6we/fswzb63RhduTCrfXSbShEFbnAulDVcKqdyN2mdb5iJR
+0z6c9za04Kqq7qzwxzC2vDkjwo+k4Hn4icZ+swdFzme5igVfDe4ScOouzxN/JeV/Sz0VPBG9vA0
yWKNX62ua+/U1sYtB3MfWT/NqWs8TbzLdfPNVZXynpbqnBnzcISai3eZOz469hBtO+tIZNTazilb
6brb69oYy8MwjN/Nxpw3ZtScmeQF3D1QSdiuu4IQh5yyHLKlGc+70HWrnWaEy54LvAXp/GhjsXyK
ggbiUG4U2wRHMHUcvLXqRQqA7CVZlDU6KS078v3duQH8xzZw7pwS55JERRlTTYmCQbmzs9KCwa7m
Ii6dk23uMyFsuj4psK4xbebMrfAqI06mhDnodUV7V5W8pr/arcs4zrDR7opj3BtYakVteBoN7diG
7nAyg7Wh5fNZ6/pjXsTK6wzc10O1M+ghWuYoTcj9Lc+zIKkyIEu3TpVHG1MJmd6YNmHSv0bFRHdl
9J9UI8GzSbUek2BamR0yIV5H5SXoAhepcbH1ut5hojuY79zqvrZiDRxQhBd2OZZ8vI5yswWZGPfz
0R0BHoYT6sxx0NJbNXPtg4fRdoTfTeCHTLJXmXUo3YweOLzcxQR2+RSKfkCGxXZLuqYdmNZhbnoH
XmoeFz9VtyBtD+TlzujKmyrVi7PqfYSD0QMQwrsRodA+QZsaidh/BSBmr7TerdYZzsECvrLO7cwS
bKgB51VjfMArTDvmjklz7DK7OesJfsbtWN/VghPV57b5A0ho+RY54UufDBbcgRoHVZy4V12aocbU
DAPpEQyxzj/UNiJCt8Hiyo36ZK9WNsppXP8i4ZwLtV5poLEn9p0WZwX0bqzGywK2PSS+1gHe58Rx
jHWzX+/lzStt0NyXnXdTBKVyUKsoWlgwOZdtF6k3XpZAqMq0Teg99X1VUw30EXBdrGLpLcN5hKha
CWx/i1rI5C+blLq9NeMQ11gzyo5jOLorD1QcSldmtLre2HlGdZvWfb1Dv8oMQrkv+rLf9eNHbeXF
zVC4g6Ay/C5n11gMAQ14bJGtC21ciytl4+KOtksLwzjQqOVrky9v6WnMA9kBbI0wcRxQ+1SFnT++
6n1pLMOJPyHBMmCVgBfe6zFvk7hG6zM/lWNLvuUN2hudYSEKjQ3Gt0ELCh0y3JBY6zFoaXsCz9sM
qX1iMm4NPko5pT3yz7m2oHk2zprXREe4gtbQ/kiZxr4L27UeOc5eb2Gj1zG6T3NyD13ZwbyP0KxF
xCoWPbjHxgP/3w2Q0RATBmVdYVG5corQeKo77AowXcywdnr156GEveA96R3o6GhGwjmgF+N2sN1C
HorTihs/d5P6u8apauFPTvxQw4Hrmsn40ffKvJy1rNxoSlssQ6XHM7Tty2Ma8Tn4JWHh12EhrbXx
2W4c+qZGFu+UcExWcrXr+hEDX75x7FyOYUsb1Vu4UHVZtk8UNCrVYN+4eTgcSxslWDrZ/g3dVB2R
e5J900L/Dj+C/sNwkJM36o1bl5i1mQhN6iy3jzpIS9gRXbdWex1jZo0fCFuiYbCPrg5ZrJrxsInT
CN2i3FPKswBO1L2HgF5436V5NJzqLihXnYokJc/a4Wg7U4DEk2GSWeusKv4vT9PBiQ6luoms7HvN
gAxVfxSc5JIsHADtq0GFuWQFhVJjD2YigY2xqtZ78yAPaYDojxXIiHH2fjutHq16dTorVkyUUbFR
NogiT/n2qr7yYfqh/HUYfk24WsQrSy3SW3eO3lR8DzaKetYY0t2b1d2Y2jY6Clqfwi8f1FS3dhUR
HKSwU/kgt3XWWKNV7N1tUxoKXWkFv+MprB+KJISd2VZ3cg03GQ1RP9BiuRrsrBz8L69xDjk/i9a2
a5UkS9cGIgrduJ8SdFZJWgObmyfMdIm27CsDiuNoa+NZHdoTnL3qMeAzaDYeHM0NDsVUZTvT5Hbq
WqtOrpc8axhMnbTW3bvmAMlSLYONGoTaQ5to6kNoa6Qpc4N+65noJlRGYHqwJjQ1LPRO/HzcfA0c
csdwozi51L+k7aMfxAvtVms89TDNoDqGuUAaI9ed0lQXIMarlVvYi5gB0lFhrnqpZ+m0bAiiHUwl
eDA6SACzAf8NJONw6OnYdcMIDUAURep2iBD/XA+nKeT3Ns5rnedMkznZH5HWTJAwd3DzgH1W1n1a
dv3B4Ud0pF+O9WNCwDorPWZW6/johEG9HZvqrPtzsNEj65uiQnKBB5Kv6DfswSXHa0Dm6boLUH53
6be6sN9JvAqOSlrvVA9oQpZFpx67Cb7Y4F4d4rM3R+ca53i71Z/o4e1irYPFzq1Omsm1M40q0khP
La2Aaw0Ig6fxe5WGeJXr8SvIRwRjqrGM4+jJzhl61cbeoI/W+7a5ZB444ifo/QRN+MOZnd3g9s+4
b3TLfsZh255Xdh5hsvoUlj6+4G1cbOH7MwJ0sQYecG/SmmEXm+09nZPXULQwqTlsEY43Kt63ZbXT
tRgvk71eh3fMdPvbFhGYqjeItQQ00h+wT0qnANn5tAcoDcO2P6iN+qPoHujn+0IvwFTvSK9Gqx1t
H0N9Xlr9uOtNE5N0PAZ2qc1vqtKiY6RiNau63YepgFFjFvAHOBuhl3Bf9cJG64aU2KeHjqGkvSfU
BqUQmRYxpYMjqktZZNbKrkN7p8XeRzPzd8ZdswWtudfcVl2bpnVvY9e1aIHc6AVGH0peuuCz1c3Q
4wiQGArmXbEOX1Z5UIwQi96qdyC3p++jh6lxJcI7mbusEvcFqp2y9m0Xt8sGxbWNNySQC2i2RYR7
FU0ndGiGQ0Wm/fZ51OXgo8ZUaLcVjY5Am1Q/kjcjLrO7Us0Q7VZ4l4gIcl7O7S8qjltqIHL4SEO9
dRV8vvLBqXZGVvweSABAg2yhYh496yWwjbNXYYQRtR4RUFuj1gpNxleh8Wx7Jc6SUXqISobAJo6a
y9DDtFCvmiOsYQfAv+h95fX3KC/KV76SGyX1X+oKCXRUVz/sDouV1K7mbTNYGG70KXrOEG4ciL0H
Bu3JEY+QEfcxg4CZY4RnJfVWcFzrc4tN3qZplZee6iePGLXHU++uy5Lmy/XLeqVrBrbCtR/u2lSB
b6lC1T93ZVRsG6cs76OIiCF0Gih19sK0HYdBuY03lTaRYuJnpz4tdQZLz6rWqid1gLfEK4xhQ17x
EPU/shtLXE9WVlqjsYMBtPes9ntO4GgBaPhAKmuIrEGj/rIgEaWacxcSoM4V+86N972J1WGJjmY5
B455jFOPWU81/17Rl9omPYK62b6ZfT3CmhvvaFcLUbv1Hj4dA84y6dNAUHkHe6RfEaWubosqenRM
aCSz75741qD2WsSTfNVz1m5CSDnGo9LpZhvqDL/+vTMmFabJTruS7QZ2Cc/eZBl7OgonEFbDKmm4
+9SM71178J8BYm2KcnpxPBJG80AnyW/CuNQNa7ToJJ6CSE3uNcWj3hpJ7dAQK2tgTiJ9SJdN4/tL
AN4uOv7qti+ac6Lg8xfG7E8m+rSR6vsMi6rd0FT60s9JUiU2MbQgEwCeD6ugHI2DJtBbduYUG9+Z
n2VilEXoGrGKhajoknTV+Ogl2/I79nX+YlSfityDRTSYGbUQ08FllqL9LBlTltDI0urdndN3YJ4u
fss+6sceruNBruc6Ri5hFO6vyRZSEndNnTA1kcLwb3f7ImfvevTgeM1mGsJHV8+3Grq9qrffnKTq
lo2Z6vYah6ZNNuXJrq8yb1eLA0Se0Uz6B63JtKi9GuCIyPyRRR8z8zn9ChmDGyhM6ayd/LSL9qmS
0fW67Upma7qov89xR8Dz0D3gnJUu0zL7MWXoJRWjcXntOwVB1W2TeR0jTQWGR1IDYbfDYRPAtH3w
K3xRyH3KNtoQ3DsijTN7jJz+uVZdDFlFRp0q5ovHwFuMNca4E5JjUDze4Dx2NdMqXu++qmNWPHn+
/2fvPJYbV7Yu/Sr9AvgDQMJO6SmK8qZUE0RJVQXvE/bp+0Py9OW5dU1Hz3vCAEGKpGAz915rfVP5
MrtIrSF6x/1wRC2Y3gzCm+6iKa43tgsMOy0rWF4A0TFT3QR6pB9CuBzsuI5KxlQcZytAiTTL3CQ8
XiMaDckwxVXreeTCVVXpjV/OP9nZLpdszSapipANz0xQblbTN+LK/DuiwMQ+g9vFRBEIMskodtOW
zAAnAh1KAoOijMpKl4XlvZ20Z68si1MN3MnnSN5oeuHzLoKJxEggst5uTW9Ovzk5/K+goNgQxG2x
aemX3aZZcSeMUnurgEHvXMYIx0yG/aOvESVD+0F+jSlQ21nue1w6z64bkUioB8UhiKLirSyCU1Ek
2o8uoHpneUZ/N+ZRdsctmokSOf0Vg/EfYUWNp4uJAB2tjz6MHpHbur+Ig9/00KtNrjH3WSD624K0
31WjT4faap3PvBAeUy+C4V2dQjqpuU/+SEOn7yjyMqEGO0q499HUBkK2cwgiIAFmSC9cOibEMtxb
JHhSCpNlNYCDrsc9JQ6a9wVRN4jHnbuwDkGNZqWx0ZxOu3UbLdxMrQ9OPM5+C9RlTCidIyQLonHc
4j41euOFYhsaPQRlWe5PJ5sZ3CTK6LmRQbddnoF8JHQkl+6dxJKxggKtHTCNEqA/FS8Rc4R10jEL
DpsccIbXl3tLl4R2Twn4hFJ7HMPzlNguxDI4ZbrmfDVeOx3t78UIUo3QL2McCTSwdfNUiYoNQ0zs
cUjAEzVV756HJj97SRHfwtAl60cfT3QnyyPXzHNvJN2jmTs/UiBisMbzTUnF9yHRW21tRtykjBGb
vdM9dS034zbUAXd588+2znGwByRNaBRX0UpHBSIkGrgNbJekId/bHeP2DBN42CyGWEfDFD+k0Bgg
+XxEkWSIPjTGnSpL+bbY0zZyngz9Ry0sUAZlyS1Met+cKq02URWJmyyeIWdU1a4zYREHY0PXM5zf
4qkmZWUantlb00KAYA6U9vOOiHZr5XoTEZR4DshT0gkz4ADjEpGtnQTcd0p1mLRw8khE8+5LgBs9
baR60rtTn8lbypxEihgfbpffF3bbPEYzaNTCCeVZyyGeWdzSmqEd9/b0MfnDnV+Q0xOmcmuzeW+m
uPiWzUDU4Q+cEjNx7oppeA9J4X7o6uDWjQiNE4OTEm1ByyadnHu/ykhiMwH7zmF7P1PaDl06NtbQ
EWVU1tFJxt3T7ECj8+yfNWbgwjaTzRBqDLYTa9q2olhm6gRGgApnfJxvu0G4e8exicIY5Jc+TNEJ
jQe8u34sDzBAGhnv83LszhEWa/hxVNK0+TzUnr0XUwMtqqqIeFsqB22eO5tA1kBXQgLT3aE49ikw
4tgj43pK2RyWZd3Fued+NK8TF2U7kPcTaZA3U58+h6MZ38GwMU+pNDZObelbJEE2ysuqJAl/bfhM
IH0TE7q20HInJp4RBb2h6/T93DL9p1RcvXO1ZxSuJ7tZJMV3ORMfG990eHbuHI1eM4Ok1lnpTaDf
xyEjIZfO00PUcjkUjUrV0vhQM3wYbIoBYzOfPSswDh256kiQmCWGdCXWzsz2Y2DrnKLS605d6b8O
o1/va5MUIKMpxKtrYbKxC/4IkMsmCjqfsAQ9MU9jkPzqRebsYM1rN0VHloHXfcMV+62T3GHdAmZG
ZLCLrcwy9lUzR8ewA8sb0Z9H2TU9Gokj9iWCRZApen/nAMepKgZ+ibRu57Byj/5YvllGEt3arblw
50wCzqpAAFZrQw5CLX30+AhyDEcsuCIJ9jpWnpmQnNE9xMz/T62MltS1yTkR4owMl8JR2ptyzwy3
PttohG7GiKqpXRrnOHLe9NzqQKCIN1oVGsXzsm7BsjC0MBoavqbXUl8yOfpMr8rX/jRYqxFW0pa7
gyZpmqQUTgJjr2THSoVcWWm/t+Lp1mBAcSuWh9jkityE3SkYGBFWOqmNHW2pm9ih2VzFxsuQw/MO
EiCNWn2ikpqfIKAb63bQfmdBXdOfCKoXAUzlXgNHZ3sfCoTTAs18mSn6yyH9iHXyrtzMgGrSBQd3
ICUEvF5wwxaB58g8UU6VfYcvnX6eRw5eQOHslGdWfoqIpF8XTWita6MuTqMGAqfIx7OWMOSL9IXb
ZjtAH8ww/uUQVQpBx7ZuHD3zjr58wy9E58BI0M26Kagphxs75VaTRRVUEKcVoU+ULLCmc8HgB443
RUtXYOW38G/6kKKfm2AGMrWwPybUhZqhDppD1bX1JuhJoivRUsD64v4ymwFoAEtWw11ke8YuyWjE
94V8NQXQrwK22kRHmxZTVojhHJL773NJTlv3vqmb9l4uD+qyk3EGo0NJD+54T9OSsXotveLOXdrU
1mi0Z3u8N0M7OnhE1RJtgqhnmoz0PlqW3BhoXcmku5CDcwCyQ2/U7zd9k7EuKM5O2be3VkJQKMPY
UwPLCAVkSlhjQt5dH0V0WV1moL5YHL/cJi1d32okTnPnDp3zIGEkwHU4p6O88dsiP/lDGh1rPSMy
JoCkJ3AhUozNyfMp5x+RK0JmyLn/jBj9XMhG/wjEXAAycoqtPhsPXcvEP8+7Cg1KOq7buC72VlNq
ZJ5l3weDSM6FfFIVdrF0zd03HyMb4/0bVxfhSyMNCnbjdAptZHdR4kJjFt7XFFnNHpngsNUi8xTR
N/qADLAhq9hZNQxJ74wqDM7WmJD2YvdbiwIKidcuaMPS+EwHsnTinO4Bg9DCo/qHFL2ht2lS2dn3
woRSVrf+SwI1wSffa2Dsejtm1BN64EuG0dQku5b3lOjJ0zIrGO76LzvsvuyyKA+B304vFeVpSgsv
cSXiwyApLqnjQR0ZMCH3FkOObQU6ZmPmBB5kIQwfDm6O+Jb8sgaNqEc5Y98WFvmPzEzBgcHHFMQ5
1pTK6EN97yNprA3uGyua8Q0ZOsYLDXB9k+FW2fbM3XZUtpj20e5cdzH5OmluHWuYowvYJl31EGrf
Ct/+pbUzq7JMR5ctzVfQJv6mmM15ry7CwEMB8sBY3Nuj/BqQpZzzptVhgNblZirobDaJqe07zbXP
WAfforKUL4XuW+dImG9p/ejQ/392Ujt+8RuDCnURG7AzfWQCi4jVUppXxBt/6WwFsqaL+lXpV9VT
tJrIrGISOnJbckuIE/8oLN+d1+lio1EPRTG8A/vLNiMSDEtlcahYDn3JHenUYkpb+zhMZ4rNJZAn
HuxFZO8v0y61pCulfSkpgHPKL5FHeA9wxy7h1rmLleWyXMQOQItGJDYSheyorKJKuKkefC/G9u7U
xFzU+rEV3c9U5vU2UZ6WYXGEKVWpWjLS0uEa7rwn7pIi0S/micuiUqYqI2hNnDAwSpuwz8WEYCwq
+3l5UE+vD7Ybxds6pVerDKfqA9QHXj5KhRgvn99Y/mZ2w/KQMwHDMJdmwdYehzf1tlStUx+Q6iU/
Sf2EPz4wrRBnIWZ8U2bS0hnYEVoS/eUrLReHaUjiP7VmcO9FT4aHlxUFGa9M8undkby8LF2fBpHG
QDWUjJX+ab3a/H+suz69/r1QRpHrJ2ehjevMKzqG9uzA6LoX1XNNZZXEbXjDwa/TuIxxvljYXzKy
UMRa2jmCDD/dD4PnUzokJZM3aNanb7bVcXTJzz0ps7D6XFeljqtFCFZ/uYrVkhF57VZP5Jd6s1ql
HpQDWS21vtdigi2P149T6y+fWY4U/qwK/ZzColPBQ0K9eIjUknpQL3QxM3DITNY6rp6JgZ+OsiL1
bOqdbKvc2VmNnpxx0coMRXZUuzlSh9t1t2bprl9OKnUmjYuJTD0oXoLlwC6r5zjaaksaeF0V441J
eZ6iHk+vD2pdHs3MDKEVJylhOsDX8nKr/hGlc1YPEIfDbZg2I3IRr3j1kx6pE3qBzKaBjM6FXGh0
TRHZr2mzc52KNNCYcp+vkwCYuySY2ii2vBf8ys2KdvM+yYuRW7SzA8f0M4+jV9KUnkRKCXYYtxOt
/BWlc5IHQwPZwbRngGaePJspvpEa64kZ3orWIWGP5j2B9d7OnNKfns98h0b4q1PyhTmZU+TKoPwu
yndvEse+aK11EUThvhXiDO+IqVKNUC8khYUq6JtZ2/fSTMLb0MKIOS/F5ji4DVInunH5gath5U7t
J7U4euU0RlcIwID4sGf4QDQZK7hd01aSNptPtUV1EwJ1lpFlzUj7GDjiHFigPUV3HpfecEemeusk
97rrn6ypDdZU63pZ0yPtQMa23buVNQ9UzAjOfjX00AAY6X1V9rt0iIwspY85Lf3iar2hCcj/E8b7
RPPQa9XT1zzTvbdydjeNWW/ySYqs7FdzcH9oJJy1ebIeXQiSkj7L5LvYtwz6BUGLCzef6OBEJpMF
buMxjunI7og97Aht1QLMqNSAzmEQf6/jOmPqQWaeYY5HOImPCZ2bPmduGQQPsUc/EWbOPoJ/QfQu
4bv+RmQWaYksb2jJmLuBAqolSdxFjwIiujQkUgcP5C8R0YIt1zITI2agP+KxBbTZTtGuijL6577x
QZgzwQXRSuQM8asmIAQ0eIzlXVFOYlvmIFt9cks9xjUbuQTvzLusxVrF8ItGoENzUBj7ALENuW2E
8loWVUnTjM9+I54nafrrwAECjjbiiRLVmf+9hTYRoygGTrZzIaOPDWFkiQ1jrnKKN87O34bcyJk6
adLS4GaAf7RCDi7DMA/BbNHDEOR89zHgvk7/ZALRcsqaRrPh2CZHrQgh0lHgGoExVe+TFAU16fgz
roaJ1DF9g0Iy2EKZq/mHjafJtX8G0O7tgUglrVg3km3cNbq5Dcx8oomSB/tmJJ58IVPqC6NSX2iV
MoJbaS4ES+BUE7Z8qJbFwrdsFtJlsjAvrYV+OYLBxMlYnGafiFpvYWTOipYJNnNe+JlqFUwnkgIG
40lfKJv2SPR5C3jTXAic+QyL012onMnC55wXUme4MDu1DnShWDie9BURdIL2HFEXH/2F9lku3E9g
Wy7FA1ig1kIFDfgPWqsqHq2FGBpBGCsbGKLaBICRGs6889H4oWtBryRoo1GZgD86LiTSHiQpN4r+
RT1IcvJHqKVJeRsvFNOkFj/rhWsK8HZ4cS2wXQQhcCucf2UxpnkzHuKHWGgeDuOdqAKTa1XmH1x3
Xk4TLX4KI/cmssRtSWPW6+3+VM82PQJJIG7uPgkp3KfRiHdTNvcPOE6e66L5wiDq89JErXoSxb0D
ZIGJujEcPSMVXDUaxDYlwd4GiVfb3Cf6yWrFncHMri8LeUL4/YPxTrpLKCNS9xtjhovWcOsmb3mV
eIz+h2YbtCNHwfCC0EOuzH4g6tLzGTpVDAsz/Vw7nnW2zckiZAG54oiuYecAneVMTkCjVU5G2d9d
x2Fk3FqG9Vj3ANA0Jxy3lKvaVam9i7F3zkJ6tyO6q8M8Q43I84VCTNl008RyUavn0RZ9+K8pM59R
VkTPkvI8WJf81RlO09z6UCWJ2rPT99yYhtvAn6pzokFpXVQ3dUNVMi71m3BuDr3D1/93ZbGxOAb+
SbjtobpyhY2bw3B080+rxdybiR9DUjikhpcehp6mt8wDjfBJ99VDtPg85gQoN/NE7j/ijtGR8f/l
J5j/4vbAHc0FVTdgVNEI/BMO5QeR7DBPVYdcQ+4UdOa9G3IF0IYo3nAj+8hMxucIAqqdX/bRneXD
pjNz0lkqgAFtLXKUcWF0WsSmem/k970Xvkiay0emq/rdogJV1aj/vuHMRXD9x4bzXF3HPYEO30L1
/s+CbNwMmUjKkQ3nS4fMeMM7hn1wZwhCPRAvWHu7J3Nk7A1oCVO0Z9qUfsyYba30Mx6m26C1/B/j
tjK86NMx9beSYg7FH/sXAhXb4vrFEJhqzENbgrfM43i+uKf+o7lh8fH8y+/3TVwEng/Ag1Scf/79
U5vgmTGckktdwdDdAvQXy5Z/wm5osk1LQj+6HyRPS5yi+613Yi4P1jmRPqAGs7S2aPtvB+/TThMi
Eh3vm79UQOqk+uDMe0jGqtqPVTms2zyCK5pYd5bMurXaCf+fF/cyVVDffjDKKzZxK5v4S/6zm8tZ
jsf/YgGjChv9r82PtJQ//s0f/mUD853/weLk25z6FjYS3CR/S22CG7ccG/h+Fv/TEuj0f2xgwOaw
gBGoxPVCp896TW2y7P/xhaET5sTOF6YujP+X1CbDFf/sd7IgwVrCdYTJL8T+qIKq/u56wDVUtQ7j
3FuxMpfpr3rIZAyPQkJUQDEM83eZImvL1LdPTYbf1+dqpdQRUfRa4VwmZVSoYQUt2ZO5hdhe+euz
hhYtx7xY2VaHsiVD9JICEMI526SwJ0bYT5cAsqXtx2wKcHAsemYZUKeXjIiwaWknqFmIem6bwUmM
BIyiYAkRFA4rakZPRU/2+Bzlb1np4doUT5jb9ENBh6syZiAzaI4mwz4G/T3DGOK+k5lw3rp6bcP5
JdeH7nYY8qMGC9RPY33FZKbaJZGHyj9Ehx9a3uMQJycriABGzKIEp1mean+SmwAT33YMsHgaRr4B
i1euyzxeOCX1lyiZDpC18lAJ51vtpU9tHT5OunxHzuxuTLuu+A+Tbe9REXZz0HYakqSVYwe3ddFC
4Y393yDac8ygq9FmKCKhItGQlGe/I1EhH87020i/n+33Op/u7bR4NET83ebOisY5pxzkbgozyA7I
E8hfLXde950uf7gSwLc3I1mv+Ugiz/KBMmrfkSzfWDEpJiMZw3ZOAyGlmrZqQ3/a5XHl712bKjbj
N4u65VOplQaxiei2GTBbCZYGWXyvuJGuRjckjNzhPiyMmYJb81F53gugzWejbh681n1FN/wGqBUc
0JAc/Nw5+0zl/DQBG1E/mijeNHKtU6tfw21GitgwmA7rn7UU1FdF8dOjqk16DXT6AF5KcZTD8DUM
7ZcnYNHmwFbDlMpRsZ1bur2tfdOFMcPQaif0eCS7gR6V6xwb3RpXrRFR4CrsYFta9W+6Hf5q0ud5
H3WUgMNHH/tbJo1fdsbeyqqXvCcLRBYTbIHI/p2HOGESOkkypETuynHlDEA8Zv5pLSERPjPYlm7H
gddE30FekQ/iltOuMaWAmEL4cuauh8H/rOwMnMjQ3BfFt0EX1JorMo3B1SI8sstn4z012VRM/n3i
QMCf9MGtGH3IGOlTpZeHUvceQwOVUqa3lAbn7CHOjsWgUTxm5JY7N5rr3Jv9RNb1jDDSiqExl4wL
23T6ifXiDoEMXBSZ3HceSAKZogLvbP7SyB+bETFeradvjRG8iwJLTgeSpWOKHcY0zIe8Q0VRmT8t
qT9o3Y0LvQ1tkTGvKy852MJkaoTdkAPC2HlV9WoPzs+Out0mXRrtPXr6qMmePR2BOvc5EpbHe+FR
zSiHst5QJb9BI7qua/L0u9Z6wBSz4LSDOxs1Rx6m77VfDMTrHhrBPFufxN5gVtV48mVIISdlfr61
4Fdh55IAhZzsrZIhnAI4llqzycpkWEtk1c3z0HvsZNddWSFJQJN9tue62CDc0Zilh49yFKSl6CcK
00jb7vXCpOJKKZc5+fSbL/jIY+tBi8hySpv4k2nwkbEqQ+PmOXCST5bJzafy7mkaUoaE33usUEvv
RJDcxnX4BAelxwfe00Aul/+ntUN2lMlcWVhUwE141mvbFpt8QvyXFsl9a3ggyOvfidQOIRHffvNC
Hf0J0He6lgbndJ+Ihy46Zw18pThrHx0Rvy2paFqLa6KW3XHQBppy5fBgMihyu33GXYLDK/neCyQh
eev8bum5IIdIaXdq48nJ9Gc/4WA2bSDYrhx+6fYdA+nDGHr3bRb/CozRWFXZ8CRFE/Ej5YtRim5l
TWa68cnf3Uats/Vmbil0WJ/7qP9qRfmkV/33EbQY8J7izjIR40uUVPznG8+1HiK/oFUO9JhW7w9t
bF4NdAO9ab2WVHKxNHiY6FHdFfAuMv0p4Cbg9tNvfF8vw1DT0Up+j2FxooC908xKInbkbiKlxayt
XLmxvyGLFpKIIPavrrZmeafVMcnSNkPernjV+Xj83clWD6ATp0I/ZDmWiqDb1/Pa/6Kv9NvsogfM
kF/zZI3bMfL4kJg5vZdNW6SuQEhmNCJkAN7FvXUKs+JASMN7EOu/3MC8KUtL20az1W0jy70NzH7n
j8PJnYxg3edwV4PuNOoNcr++5jdVaz0f172Z/UA+g3H7SQ/SbJ3LW7T4Y5o/WHlQss0gRXSVvW06
/yYu6VBJY59lxWPWZ7/CRJxnh+g/vx9/eGLUN95YPvRoH+Ll7Brneic0dBNGFP1CRLLtB3RBwVJa
SnyY7hMkGO270yYeMA7/UNMRxLMLbjGldsp45c4rgq+eZiqq1wpy+vwpzfBtHJm5ejAL+iSnW1yL
Q0xs7QoL47cikN4Ohjf5Z950HGtRrl23P1I/uh219GGKGE7AJbddLvKFFmwiZ9jr9vxk5B1K7IQ2
ObmO9Kr43NQ6k0PjbRJJJTZxDtVg7GrbfR9HCNDL0e6blbFvvUCQPT/taHt/hEMMT6sVn7loHnvM
r2Gc7P38W4EuyJ3GX/4oCZt0z9kgXivDfiayCYPs2H0kbiD36Adu2nkBQ0FaKLX2qQ7RKXNpOEr/
YJA1sR7H8lGU5hOg25Pny2gFWIYE73TnN5ghlq61yZu84sWv/V1bpT+sAc4a9r23ikxxTUf9Xzl0
hmn+bly74nqHDEkr3XpP04j07FkfsJtz3CAZWjcBZcduhpPhZfU3e4BDodusr3SO3CKYgluGFOuh
1Lm7cYQIemFhkR2cammKWjc9Tst1Fc+v/pifGowe7PGP2MBckczOT5rze2THqFQH7dO3XKAoNvql
iHp3ClsiY2bd1tl3SY1yX1YJZhB6Yim4Cl1PkaRSLqHFUpin2DYhRZExUMXFi1Nxijt5/UNYeJUn
LjlNU/8SU5vuvPpVpDjNk2pASZpltxVqTHKONU4H8Vr2nK5I7N7gdNiV9xr3tMKEG7ynlEy3dtR8
mB6tT6cEM1AmT04e/CoKMu00n+GTm8ybZnon0/GGOj06UD3mekOPS+Tjp6hgcZuhfleJT2qDK2vI
Xgy/Alb0kTPFFYwFDEgcTcYVMbfaF8+yEqBh+rum6Ut+E0dCQLRljySeC6v3ztTMYfAD0qSXBF1K
uMg4RFZdNyBMcPI1fjjyqKsv23/Alvh9sL2fbVRy+rTDbdqSJuBbyXmKaOWU5WvgU+TGlfSAspSw
ejpyngCmZoIhX+nYJ7Wl4zx6hO5Hh87KjngyGR+l4Ucm0k+Myz/qdL6LRPJErRlHsH52J+AbRU4e
QGusJIqBZi45EBFKY4Ud36YCrgpGl+fZE98Re51Km4w4I8ueO7wniI4FpBUis2NtlyfDw1CG73Y5
TtsijU52LbjuYpvj8rfRCrhfJnYqzcGl6Cct1Ifxm53MAHdk9RAwsOZfQTM8OY3cDAk3oSi8L20K
m2O+902cY+nPwjDkCo5AmLvctLzpKwEZpoeUkRu3yHYejJmptU+MyClBe/S0yt1yntdDQDHOlVgS
9AoiW3zW/bBbzZEt1m7/WAoEBEnLBW6KsifEf3y3RIOt20SLpX3wAw79i+NRctUK1Bz2hMrIast3
zMnhzqm/qOw/wbU1VyQD/hi9gdCY/udEGcqcYblp5SfuPDTTOtsKIeVTp1lgJTpS8Px+31sSEF7Q
YRXN95M93BrwzkgKAWkVNt+7EP3kQJUAKTExUlWbJIckdr+ZSX5CXPE7ktxiJ4NuuAmcw/AOkoTz
xcj1aCDNXHuN9xVJaBd6MZwNPb330eHS2XA+ZQb6CY73dk6XG9645j5edrq3DoemJWgvP3qOZu4n
veb23z1bpfdJhSRi3OvtueAijaNw79JT0S3G//iNVhj/v7jgPIkIz1LwOFTmGnHvupDJNigjMDtx
km4Qoj4OdMfXwkezhO2ZIfPraBUvUxhy+18HOU04ZH8hkw3fQMGhcbwk1okBwa7pbJue/HiMvZn8
VUpXc+TeD6iJzKpqNyTKHWWNRVe2DqqnfNeb3S1962ezGSJwbOWhm2Ej6v6XFU5PrchsOOX1wzQY
b3rlfQRVcqslDtcXnRPMo/jnkGqbIViaZ2yRg2Ye+5hzSqbOTxIYHlMNE9VIpFM6x7dRwRWq9t/I
7Qh3WOaSrYh1nRA4674RyKql8Za60Raby74OFt3HkB8SFyNa8JIMlg3MYhnVQh8cHLyudTxgM4nP
HZ77XSxGaLTleBAT1yhQtt4q+AgGQx6Ju10hlyu20YsGq35TuKCI2skL0C7fioEOQ5C7r8KK3rwA
zvDg3lVs17Dq1rLMfnWmvjdqZJvmu2X2v+Io+BnOwzffhc+Dsii0GG/73g3z7wercn/XafUYeN64
cWNqTbgvUGNQSPXhuBn2V2IWRwNaXxPfjwb3yzAo9x5pkZDb93AVDhg/PM5iUCrdMJXb2IEqF5bV
C7L9G5k4S2Ysk1pfr8FaudkPgAw4hbBJMeOLPqLm3koBEYaIz9e+Ft3KOH0y4b9uSUH4lXjWrgtf
bO57qJu/aAugE7ZiuKyBdWGqKIhKqsoMapEgRVhZjhFv1dM8r/dRxbE+zksDqkARHS4BzLjf/srs
9MP7KK6Hoyz6eutX1U/1d9mIngdzXLjxpUkJQ61U7JMiQJxuO2RcXteNldnRIxuRk/VddQEte0vR
o+8NbVqPUzZS5Gt+BMs69TBwpnVN0YL7dYDC5RjaoCXQ119PS49YkWJCysl8sx5+73GQbX0Ve+lY
Sb7D+fjcL7IBJ/XuB8xyuwu42cazfbQHUGVL1zxzJ8hWUUwT/R//Lap6JEs24Q5Kc62iStUS5VO+
TC0qfLSNtIT8BWQ1qoWtBA8KEa2el1pYYG7c14ZWc/Me6O+pfytrNWve/m1RvdudvBiN/tJzvywu
VBmncOKD+r6xbYH5tcuw7n0ezRu15S5bKUa5rcDWalurrZJK7vntgi2/bn/1F2rvqHWXw0E9Vw9i
0dy2XXSo0TnIoXtSovNLjKvaNNejQb3SjAOzT8y8gP3G/KJOR0vJ9pFhaTLaptwx2fWnHNstnljw
qMv2tQq3nyn/il3uBzZHHSWQQh5DEe0KjGQbaU5PXGB54/KQJ46LzRX3elijItGZAx1CsjicFaWd
8l++WG2oy29Qi5TM4W2ZkXl552XvxRFYZMQV5kblqyo0UNdo5cFpxWZ8yrI0vmzckXIfZMvrWeOZ
boAUcskL/XMLijq6K+O9p83tTkQFcOCEcDSty3UStzkd1QOnyI3pLiFsNkp+tdVKvX/Im6G/ULN7
rCWZM+toDO1+XkrZt3Iwtd3lrcvnqL9UH/Yf19F6nYEUwnhRR0KfZNQSyoD6D7/bHB0XPbS5uh4+
yxtwBPEGEiOGKpwO6ggeO3s4TAUxuDhPCpeyVKD0Of/xe50SRU9E98MviGRQ362+Uv3aOTl7DN0Y
GpZOc7wcScupqY4k9fS6rnQhNXJFss3Z3QZuPewiN3twFThCvV89XM/Wvx2il0X1+kwZFGQmdZBl
Y1/+RNIa0N5kW+wue7WoQ0C6YXO8nuHq31N/otapp+FyFOp9v2sJ7t1HbrxTr1nqYFfvuP79n4eg
eq72mlq6/I16fln843X19I91l8O2qhe2h3qpzBlF2Rk416rtVhlJVTSS1joaboRQVIxN3+5Wodmu
zMncJeiRPbtlNrRcVgdgW1vHvS9m+UiLmHKld0tTejUvtGhMRYUnDkMDBJk2FhEaS7zCqWxhcxq+
KakRpXpzEBpwqFrrDtqExlE9lH6JvMZoHCjYy0o3wyLMaA9nk1u6JOObgbH2ij6iClrzinr/v18s
cJPtBo/eZVbNZFu9TDjvTsPyQKYqdwH1PDAd8HNqsSP37BA3+n4Q4xDufNsJT+qFMORG4XgYD5EI
01Pn9FEP/kIouD69rhvFyCZWL18W1UueOuyv7/8vr18/OR7d8oDBORlvMaHOu+uf/+3jLovu8nP+
tvby1X9bcf2B10/5d+uu365eHR1sF0HjhXvR2ts/Xrz+/eXrzOXg+OPj5yUOvYrl6+Xjrhvnj/f9
7adePwZR9bgakBFvrl+FiOxgZPpHVGQkSyvJ1N8WlXAKBYWPD8ZeKfWhar8YI7HJ6kGtU0vqBfW0
BcrYBboGHX0J+1WSxPofMsVJrQxToHftGIZbiubcRpTo7KJwuz5P8wr8ZBEyCFXX/T91iUqC5TdV
AwrdeFTtGVuxbZQoUecGt7VbJjUqCLNHus1YzBXUaTkhvaFObsZLT6dWQwiZ9gBpUw+4o040Jorq
SN+qho7iXegIGcq4cA6uQt2hLmZ7LXAL9Vxf5IzqKamq33N6B1slbsQL/5fMkZHEHgNWQ6Uyxmmi
A3IImdpkQEHxHidVH26Kem5vPL1ub6p/LP2xrml0l1nogE5qAadJxVFbHgbcFjeXdYk+EpJXriHC
rdQbeoIe9xHiFrU/QU38JYkz2DA313XxYHIMEJ60mqakOLaKb2fbmAvx7zMQVntYPXca8y0oy2Cr
2muq2xbTGQEPsezma/dtqrAAM7umYryM6+p/SCLVnv5jnVjGj8x9vhJ1e7904C7Lakf3BTU1Se7Y
Ndf02pFzLgyjZc8qRJAzT2ibJG7eZcyC6Rn5p1qccjoiXJMRj6Yx5M0YLb3ag5bij1z3qFqZkD2H
gZIAJxV1jTOg3Ttc5ZVC1Fr27QVOop6HU5Ls6jx7tZfAdmIvSmIeykQeJ+cDG2pzoxSM14d/t44K
DJ7WFlGxIdoblQyrHiQSPaqSxDtc1011iIoypLrs64G1USrKOf4UoV8dqUHa26Htv9nKpqn2U6h2
kVrsuIQEZhjtLlSZ655QO+a6d6LGYJLqTtP6qnlUS+5ycbquu4iFpUPY+pT+UrtFnYP/blep/TOU
Jshsyl1qp1TgXa0qd/bqTLvsInXmeUlvr/E/0RJZvJ/9UlGfCINKgyIjbndJx19G50cAL3hraaVh
4aq+AjoJ22FJ1Q0NNnvmLXAf9fyy6OOPWuvR/2bvTJrjRrIt/Vee9bpRBgcc06I3MQ+MYDBIBSlt
YCFKxDxPDvz6/sCs7KpUplX2278yKyaVKZLBAODu995zvkP9/PkW6vP7+Nv7PX/2+UeQAdSOEQOw
+WmJYsj6TeK+/ktT6o1IhZafD8/nB1HY0R4mJe1tl9G0nbkAILn6WBFZGUJNGAjPHFQ/0LZ2KgfI
/5l68/lfPxXQPsSANTai2y/q43/98fOzT0UytAcGDxwgPu+0cH4btFlF/T/Siv8vuq5j2/9RWnEN
ix8//2vfpPf8xx+kFb994b8Iu8Igt8o2bWxov+knfifsAt/18ER44nf07u/CCuMffAUIVNsV9j/R
u7/zdcU/hLR0gaMRXtJ/R1RhO3+h+HJNXZq8Bl6X+SvVtMI4Bc3CK3YauEWk1OG38RDa+svotsZW
94sLnoh2PZp1v8QLhHncUzZQoniPyFNsOiw2zAiDDNRU/+JCFIkM683F87Ewowe34QxrEbmdJPfM
T05OQZNdkws3PoUZpPZZ5Bg9VblzHmKvZCahIA7UC88j773CnrHFcY0KysYtVj61A7bwibppKmgO
0MbaBVl6TulYr1qXh80w0RLTOh5oXOq3bjo59Rx2rSB2V5o8JCaHcC0miHueWPfC+sDGcMy1b3Bg
UNmGOg+bjf+S2WuFbSRvczSsiAuKPomWuRF/wAgZFogBzmXaM1pU4pKk6a6Vzo9+dFa1hz0pagbo
hI2E1ZSd4CHhxJRMooZtVXcvreRn01P2nOznMI5XDfHxFAY/R3LUTaKmfQtfXcdYMNKeHRv4nm/0
p8QHmtLwbjpEE+d5/zTo6Slq01ORy12Hm25hlSuJH0MbxktUO2ct0uF6TMfC0y+er99CzdqZ+Xjx
K1p3xqbOxK3WGkrOet2gGmfCdcLB+SFKdg4tevUbZGdu92KE1luXBGvSXvxmDf3q7JjACVVyspP4
LqzpiFVv5yX5aRD9NdT9vRHsvaTdyKjbSCM5sbJfZDweYyZhXo3B3YsOdawtOHqdIpcwePxUJXwb
FPpO321aiXC9cHZGOmytNjmgHTgPDK4LBx3K2GwcbbzMDIh2fNVTJgqeDD/MjPsggOuADgT9uKDd
LHdDjhMypu+oYUNCHow7k59cND4kESXQtJUAm4gf79M7boqHYFh7rriUobUr2/AQQ40TRnDQa2Cg
XGH4PLeuwVo7Jd+J1P2wgvCjatV1fhtLbbohaTg5cnoR1bZO9HdcvwzPgAtw6hpz3FrIcdIcKm/S
LQOTlPCc+WDNUQBjrk8JyDZuegclhoua7F03RofMXCTCOheTdTZC3sFSHUUod0EwHoErfrgBDVSd
dmukzI0uk5NpTbf5npwqa4dMaymhzROp9u6Wxsl11ypRL3Y4XodSvoVmAkpOsBMRmF7F98+fMZJK
j972gnENbQum5q4KPvzGRcGfq22g0vts87Zls5ZcldChYdYvc8n9146X3gQDqEdvVhd/1EnDItFu
Mic+6GN60mRyYDp/ysZo54OEA5x7Y2y7zGhbo+G5RDBXk6HdVDH3qlY/JwXOLrWtq/4q0+6l1rJT
Py8H7ncVTjdv6q6DuSgCdTW4JLWd3pv+K2qmQztMN6eabvMVROcBEyg5yTC7z2/MfD8iMLg60bCC
nXFrRkjCEE36Ac0Sv5Jvwu61sBw4cmcZXBqtmi5Do19aY9gyNzFURuer5vvVK4/fJwEfEjP+Gwbr
raFt5k3WLpLud8YAU8ia4MvuudNCphzRKUnUcX5tacBaBqTkJRJqGU9IpeP8FJMhyIRsOtpWB7SN
Z73Luk3WpB9KynUUveHKW4tIvRii3cw3k4drllTjm98GuOpuLe+U2TtvqgRklujTTZf7RvOeaThs
4P0dtHgug8jazqeLU+NgthSSMWsF3rXMFMqX8ebEwxYnEatMEd2J+nztveAJAKt1lrX+HgISiPwA
/UIQLYl4PEPifvcs/0tuYYW34g80RUejg0/BzawF0bodD0Vgn2FbltrFH4qHGdppM9oejXZXTcl8
8DpLq3+ZKv1SykWl5k8tNDfT0fxux8mTXpBVWps04tMT3XWirXk8xpBbgnfa5oRXf2vM+rHrpiOC
+JemwRWROovYV8eJB2H+P2I0+EEHDbIrm4aDRFkcK6t7b3x1UdybgBJeKoNHLJbl1g+nde1Yu3mx
QnNJE0R0Ob3RdHaivcwLNqSueS776LGztfF0Awt4b6vqi+Hfuky9mD6Zf5FU70b4s4m8faDs8/xI
zmsCoJlzGHPteIgag2dMiCha9oH71nVgFEXOTuPJt6qzduyJ4aLX26steeZZqBjnAcKL7y0/I81Z
3Ty89Yph4oAmz0JcEnsDz0f4UIf4uZJTZjjnzycOaRTD+mDpa/Jbq2lnkftoj7XwsY9qJqUxUjBk
hl8mAwlxUBqUvFqLkHI0dwwKfBpx7asbV/fRa/sd0Mj3OLBntaLFPBh0CqQ/1D2DfUDjEjwk4Ziu
o3HU1/ZsaHLsA9sdZqMJbk/frLKwakh2St4ypS5ekYzHsciOrWi+kaAkF6bvtthLwVz4+QA5N45a
bZlbcKKkIegq6S9qIFdCzMiHyCZR6/Ozz383TtG4HTJmS479FIWxsZnwqx+y2cv2+dnnB222vX1+
Js35ZTNdxCvmuZQBQAOovpzgFeaQWvVm++B0kE/xkOA2g8a0xEIWmUuvngTBFnwYxkrQ6Sbswke3
KNCSQHzzD9CON3CqXsPIaNZB6w8H1yuDfdYnyy7tqw2zsJtwRLgfswE00MQS0um7qrU3wtXWU46l
eUqgVGvrocMTIwa0GW9u82HX9iZR6Xru7cbINdWicqrV6PBvWgM8bjisswZHWdVpzbEci/a3Dx25
fNChq2k3Oc3ZCWu14VAEiSSnzhijTaqFl7yQBbWQvLkLL7Xuk+XtQnYB0kzde50Ld111vXuI8u4b
2AGCuuNwLTwPuaQD+slW7MapvKG/bVdlORBSptkJyw1O+NZi5J1zY0+x8U5QzQGF4tmVYBDCXl8m
tbsDl/TWlegSJh7zuGbx4BHIx+6aedM1qMclD9t69DnoSPz3qZ61j3q8RiQFkZb5xCc0oGJgkThv
jmafae28GPX4ksgCOaC/qHwcHlZ0jyTpBDhNIOr8m1768puQ/w/w/z8fkz2DUFpbuvSFLOdXfTyI
StnFQ8KI1kkYNe7Bpb7Qdn/xXXVGuDNp47HiHKWI/vybn/xnP4RngFiE7A9NRbi/WjI82B25PTrQ
SgJxGWcsywiOLUWRwvrCQSeKm6VimIPd9jwflf7mx1Pt/GIM8AjecB1eAYQ1LA5/NAYMjqMYq5fF
zmg5xLPW5GG70apy6+nXRAxX24zuZJW26gkWwrGWrGocbMN43P7NC/lTpoDLC2GGY3No8+Z//vGF
gGzw6ApBBpovvqX6q8XJJNWO2DIex5KDAbEgjoNCo7KWncAJl3bXfGQ4Ith9Ug6spEdE0LRL5/U/
vzLnz94JXplno313MK04v4ZWlIgIpnh08x3k8pyl5miG5pPWQAFUwyzYsey1TLrvn7d32XA+T/Eg
DuIlaC6FFd91T72bIQvA5/HQtaZLsDVs7bVMp1vL1mXG49IeOYZwtrOzEWu/wsNrvdnesE1iaxfy
AMyndB0ekZuqaxbGBzfTL5OJfoBrMYAFJjhoGYb9Ne7qtZBvqatvKjY/3+22eTduwQBdq3HYpVBh
E/xyIo14dP0NqHSAlM26Muu1yoKbFozvyaS/2kqevRFliok+WnRXv8w+Kq/j28f3GqsaexhKUEA4
DncNOl/SMlPqPzgxCfP1/gVSWv43mRN/dXtIgT9B2EK3DOOX+9RIIy8rDJnvQqPBHqdfAHMfMjiC
88la3URb7//zZRfmX113XAhzYI6LY+LXRBhvAGfNf2TmaY/HJo2fmWrbsXmLi+HasPFtXJncR8Wi
NmkgDrr+hXL3UMnsYHKuT3trL7DtNSTKFKcp66+eB27byB9NZ74ZdA6kaT9ezMGnkIBNhiytdaeF
neNb7tg6hvxhYj3sOIrN33dwEYxrC6u3d5ID6FwVpNwJXpgdhKHgXBDO5Uy3nqoqg+7gAUwcM0SS
OKe6YUt9v4WqccqjfhM1391w4JiSdCvPxpGqRLIynHIXjQgY1OBa+1hY2kqW2iJYZIFRrrs67biL
/JOPY2tBrf8uMLvpnKQM5KpZFzzmiboNDiInmOI9JRgncPPNoDNKQYRfyvxaU44WaXSfD60wSLax
lZ6zsXmtu/EdocyLzCNK9vBKRsKMWu6Cfc97HFjxKdGzU+jKN6OwsKwdMjmiyow/0NHuwIys3KDb
jGV6F6l/cAAOmxdVmiQ4WLuRVbuf+VC9uMzlHieW47iGiC4tUlTmOqmwd0Y3seyGhyp/UgabFr8H
euSzZwfnAR2ocBA9iv6IDOXdd+UZQOPwN7f2L2nl0mXlQ6voOQJ0LQacX27tydGKSmpE/c3l21zS
KS67uCEvh9Np7YjD3OV/s9r+1aqPT5vN1nUcz/q0u73fr1EeNP/nf4n/XRtj5ABfZrFNKMgaCtPi
77fUv3hkHZt8ATl//HNKTBRWSZvqer4DvZOjIWto4qTTS62SbRV4S4dW0FOiV9cJLvjIQEAJ/diE
ycd8yq69CR+DvY5Mb+1ZYu607DzNOCeUPaiu3xwWQvR2hzjka8CcIkv7Tu+Xc1OfnABOIWCY1eYs
Z5m6dYFx62OW6rpOAmIq1+WYnRq8FcqBqsr17/zkbgBka1ucpoiu5rrMMadb6MlzUsqdMjmSN/nJ
cq7ToHYWhc78IsmiOjAXPo+m/YIQlltm3bvll5IOg+stpkhdEjM+QdF5EY71FmTq6NrxCcjwKcQu
jqv/OJdNqF9O+gRmyaofuD2OU/Do+rQ+GvoFRk2VRHdvofriVXTYLnzkVp3i6KUb0YfFdqGN1CRR
cuoV8gbDWzAlPkAQ3c19hfnH6YBy0eBbb7ndveDuXCeV86bnOsbwFiJeytAmgAk2vMwruKRe+5tl
VP+LAw63mCcRtjlo8axfcpVy5O5qziVk+Mj2CW93Wcxxc7hlEzST0iYZXT8WhFstRcg10lS0HSBW
IL56xoyewmvszzVlXk9p2En73En30LQ3q5iW+I53c+nW95cmU9dQCx5Qqz5UbvzVQ+haMhVaxPo5
NqPX0U3uMWhEtizeUij+exlBX6fxlzOu78DWxxUtgJ4nn9PofKjoanVlFnqeV9Vq6t8LvwFj1xwj
f3iHPnrPWMwcszhJUA8lHHNNgipy1FbQXKB7h3v76rn9VXTdqrPUJiu+zUWqk8SHWgMIN7WbkuYI
oJVtZnHaof9il+pWIaylwFODxIo14FGnLoFCHlDMLQLrTBhiILqDrJsr5p/3sVPb+RBkNXPLwnzz
Ykw/uJJsH8JrMdxsi98Yr8EJK9JTSYuudb8nJINxdm9X//lC/8UqxsFt/p9AI2yIXy4z4mpoakOf
A0yGDYnyDtEefc1h2M43OWj8i7QPfhn8zf2Fp+PPJ1iX4zM7NEAB90/LZyXN0TRkR1JqaN2yOj3N
+5zb4MPo1oPOxUizE5jj1dw/S0DI+qbEokPiwUjjhQ6nwYPCjH4OF1nlmLXmQ3ZCW7PWSUbjLCbs
7zaNFFnUi/m85NIoddRl7m7kifvWAzud58vzkjGgmNS0bdPbW7AlzkA9lHqcwrLxPfDtc2iYK0lz
Lya5qyrTk5Xpt3ndjbnpYpwLQT5AGrfWKH6aODsRlENW43ANOPRwniiq6d2YN6OcqxnP6UT4Itrk
lJvU4yBMVToeM4d1Y36GAzO5z7+zOem3Sei3eNJP4D1XTfJdc9ITGZKLjq9NIhgdTr02bFbfOj3M
Bx1H6ceW276hcsWw1VXpua1XruW/0Q/kie3dt7lDEfQ6ur2Q7Vai6sw+5naI26vHnJP5j6Lytj0Q
NNEWKzF81Gm8aYfsRK4USQjT9I4uy/RnAhUJDvlSi9QZgBO1Ice6ycrvE0kyzTA+BqGPBBq66SKs
xIIskU1DuRsn6WFkjk6MzalM6cTGzrlTyb0bnfPctRb06+ZuEwO/jTbK9dyEo/Z6n39pz+TEkohL
pUUH3aGbFiN75k2NeDZww5/RXV7mP5fGSFYmFKH0APD5lNNO7pV9CptkwWAfsGvSLAsfKWWbyt28
+s6dtYJ6Ubb9oxjWn0Xs2L244/Auivh5ojkjOv1ZO8yrbkeTXPfjEwaILZi5O+6gk8g7is3wLiWv
SrNYoem+Zv24JI8eDnIALNR6mzttWc5f4OnNdeuNLRyYMtsHp8syBOxgP8wHJpGONwiCb+DX1uTG
rEUyvfchWx2niT7PsLHFh9Cjj+jVG8OeloHDaJUIJXptbZvSXqzWQbHjdHsoy/H4ecMz9JiPkRHb
sBp4P1m9JF0B/GbruRpPS+fspe2KHuLSyIb9vPnksqWCtM79LCAN3nWNvv58w83d15hNtVTUDk1F
t0ZljCBoLzROf0sROy/CiZ20YvGfkKdXdJ1Zjuc+4VT6P//zqiV+MR1b8+mLahPLgD7HUJr6fIr5
t6NQOpoEvUkr2zXOiI6eNxIqvel/oc9Fw6NDUzIXo2DxH2hjMqMZkM7kq7n3PN9YTUgyoNtSA7Qe
LeJiSK9pYn0u25/fwDG+E2nw3tfRR+FhFnDRolokCBjRs5d4xI65wQJpav1AP2hYN4i6oTHr+GVU
pBkH2bPn5LWG/T6F2am6cWdWgBTNrrtkDkV6YOiI0kqOzO50yovoTcxdJHviMVF2Vm+EUd3L2gvx
GuHVcGhq1AW90Lagt6mb5bAAGsPczMZFrIwCw1JIJ7x7jtvx5hEb0vcfem2WSyIGPub1BajwviA7
Bqnvcl7Vbdke1waL07zmPAcENyCgXhR1eNcRW7r9cDN1dVUxZuQS4Y849GQ9znt4iuDXN8HB2+2q
Gjjqzftul5487sj5+Wsc71mYzz1zjRSM+Pzd5mNSYMylcXRIHgmdWxfMBOa7InHkef4mHv3+mvby
3BmA6rtIDHWYKw0JFkUk9s4qxndSPNcdfXsoyxHNp82uLjkFAdfXcT86+gomB44hhvp5uQ6q5iNt
uxfTVpf5gW6d34/+/4M0+BukgSmo5f/tSV3d2/t//fyc2J/vGTCE56IDabCkm5BG+R+gBv/80t8n
7+4/LL4V03gboshnfu0/B++u+Q/TcujowSeAqOTOB5J/jt5N6x8GDAzLNUzTlgZ/6/9F25pM5Tmp
WiwIxG4asD7+O+N3wzR+PRZhV4CaIOkaEXYE9uSX4q6LjCSv46jY8eAFW+H3DjcaB3FpuEtHvdaM
gq6sNNgHVd+vQinI66NqnTKGRpbtbh+dzCs2BFRlZ7zovoP70CN8clto4mAyMFvJ0AfUNZ5HxHG7
HnNJHDM3YbGNV7bSGO+g3SQAj8VssFWxCs5uRivDS/Q1HQjzy+in7ipTprYRgOFXEF/W1piYW0AK
uNoC4kNSRIwbIEEF7nTE47pDUxLmWbwjedHblDi/nTwgrMaap24VT51AEMcLXQCtKNZo9vJ94SPq
Vkqtap0MALMOPEz+EQIi6QF9CpiVUnE3eIKbpkyfWabAWvamvWPcv4swzqyqSJRHnXARsxrcfRaN
1tYIFb59d/blxfWDZm075UbHkhqewLGh+aqZSi2a2twGcQwZP43k2W9xfvrcLwd7yH/UCaOJnEEn
qHMDS2bS4WoUqlgI2zLWMmre0iJ6GHstvLX4ZUkLmUUPlcm0DnwVdxXoX0dA3zO/18TfLF2oEHsR
7J1IWFgpG4nhqNrnRk1aaRZmD4Hy0VZSGyI4Yoqzpls23qe+ecjMLxYF1NGEYLCO/eFq6jHNgJSt
Z+bEnuizBb0T0avJrn4b0cIjh+5xGGW2bzwUbknog2QPHP1oddoxsccUinELTbn3sHR45Rd8iQRD
dmO1AodnPaQlYVhhuE47nPsYw8G+Yn3HxDds6pnaiePwldiM6kGvnZtCQLw0LVpFYKec65CgQ+61
YongYEQEZQ9Lr+vj9ThUIXEsc0CCb918vMwwecw986qrHCNzU6Xx0q1ARVdZftEBeB1NGw470OcE
QqhN+3aOJiG16qlG+XblDV3R8KYj0gwvJYbJZeMhU9HSkDl/H9urqUQoliQQZ7QkMDdB/YO4Km9B
W9m5yCT24DJ8LTNR3selGT+kfp8/aX0ImFBv+mVt9DaDHbpJMV2ivCSKpnBA09qYpRNVEr8e2D2N
5vGUhY52YfuwA708hiq7urmxjrr2mVTc6TCSre6GwIhKYT94BDIcIm0goQjyyZNfNrvSgAdCrAs2
SJzEkWL7MFtp7sOJ4Ja0It7QRSoB2bBeOFbXHFttegJnkewmL6mO04+YqfbBiXTq0Sx7tlV7pg06
PhWB/yMjY4Kena5zXTF2N0GXb8LK43ScAfkUEUPQaogWrjTUiszFYacJXRwBlQjtmzN6LxV5JI+J
T+VQWVsuVDiQQzjG7oPmNcO6EI22YJrmHZI6+aJnxAsSBfwwpjm8ATRurtk9KkOlj/k2ODsOlkxb
xUdluhr0LF1fy9g4dLC3ADk2PRzacthYRXHwVdkB8WXu1CijfhwmtfTaauOZefhSG7e8tpfZ7PDK
dRGd0Y+LZewZc+SDc/EL+4UlyLkMQ/cRNiYu1txvllEBqJGmuf2g42/MCDYDvkVUQAjOZhtXRAS5
CT5WYVdnFUTOA+BAn3pUI58xSsk/AFl2ki5jqrIaDnFkhyuXgSXJZp255hhsrsbSi3h/jG/MBeQy
rRIPYnb3o2E0FqSBsdUCgv1ik8ZGK+ufTsfYVA2JWLUMZtdD7GaXFXRz9zjU2pc09g3cdEm7zADc
YapCfluMgBbgPF4mRiprzGb9OjTdD7JlbrUZAk8UOTEfGFa3BXGzXXQe55yhuPIhBLvqkbd2CTks
u1b5TyjY3Ze6E4tCyVUsKTx1GXcwJ4iHgkaHKxS+E5luNT7PteYblDKMWFZ9nyIVZxMIXcLbnPGn
X+ZEcFeOgkYcTpgtqtfYwicZ9TVeUv6OBxekTuqKsLygWFZSfckdHaauap1FAysGAiVWFj1/n9zq
0IE2xHk7vGcCCoGRMNmtY1L5xjBm3pgSmkh8bpaKLb1/9NomGpWoUgtftAHT+hGuZcRDiXyLcp2a
C0AmQW8kTAWINTe89J3y4Du7ifMgJbGuRMeAyZj2qrZ18LkF28PMEjZrWuIAZjKWeeJ+JpnBwtde
ZRR8GRsVra3SM/ej1yzLcfhuKfAGjKloD9hNtjen6qsRTPTMU/+prvcMR/orWhOmldaTq8voEkRC
4MHrIdzbgFbGOcKTmL+nOkQVALIkR5dlAl+ciC2GD2D6+Of73PE2IgnKZW3SojcTD7p3K1E+edQ5
aTb3K07A9abH1okB/pS5vnPz+Ps0geofaM8vJrnWWOm28FZQlVXjIWis/JxJWS3bDHdskMfZOrMN
4+DkuEStPLbWY4imxp6I64NRj75LJsvJrF9NCpid0UbwLPMoX8dDfh+BR6vWi/fTlFiL1p4s+EBw
DUJusLSiz1g4jbcvyottx8EXlWlweatZ8Dbtmkn+GEn6OE1xSBAfYypNtB9j5oqXvNnpBel3zlDS
vwpe56ZGbvrBemq5ZxATrazCah4r6B2auYeIzNheO4iu/uraSbWrUiwtXgnqwbcoQ5zGsbfglLNn
YbT7xNfwDbN+w1vwjQucOU4ariCI2F7HuRa9jck+Vo2/cw0jWRt04zdkevsHHCvta9LLZzdST00u
wrfeEMgVcFOXcWe9uL72hWWJHl/Yvjoi+BFKsmbtJGEOHzFv8zjBLIO20HdJZRerpO3SZxkNIDBS
bOSVzpqnVyY4yLDx35Q9fjNG0jgEs0rI8g92YMh7rzPDG5zBP7a2OLsVIr8wHPRFY7fO3QrdN7/0
76FOYarLTL7kHXmsRUCQc1hP8qV3atQOOs+LCPoNyanB1WJ4uKjDEEjhSCJtG2mSHCA6xHQirzLr
+5PZk3NuTFq5s1FaTn74s9IqXL92HT8nBOwgzRJi75P/+BgPvB+WLGyAEfiPMdsRETvIjyKIWRrT
h8EYf9KMIa/CKfeVmvMDdLGZqjLABQHmJIkETM6RXDENZ54zduRp59cE492CBLmDh2LjxZtprBbt
mXeFs6i0K2SKDcpOX2/25QhWqSiIgGW2NTZRuSezGV8RcT0PZloHRxe5WxQ49jKu3I6LYiFHE0Tt
qAjTfHyZz1lgTDZGCnbXCRFeeFn1hb13g0M22TtVRIdWt65d2VyMYe8XtfvN9Wm6N2LyntFbmGt0
FPkpmjtIYdACn8b+Tfv4p8Hmv5RtQchZbpKbM984yCHidVKA7tUcHNBWbn7EzUAMBLCXXZbrFwhE
y6l5lZjqf5id99U3yuhND313SaghG1wsV8lkDRgZKcyD4qbcmVSAomepE8yxhl8LaNCawq/+JTej
k+8M6mcA/SuU4fR1bMxniObfGy8vrrnZ70fZnViPWEFcMwWtU9E4dKNHwW25UN3Qbu0BSoeY4zg4
lRZLr1wXk6h/+i3X0cFi/ej28gjHTENr9GH6XXgk9ruDGDqjSG2Fur2heyicRG5GosAxxA3tMp/8
6GLLVQaX6eZ28sA5jghJt9QfC18L9yRo/SjdJFk1gxihp6jXCh1IVWJE9gh++5r09cmvePmx4+g7
i+QyFckb9u926ejGBwIhEBS525LyRSKFGSX5hjLhh5kT9msb3ZE+DqIgUPYz2fb2acuj9CATp+iz
lTV/zecXDrLuIJlmiHMy/i4n9OdyIJ9pKgC8UmPF6AoaPbzleuEsZa9+uFbUrWOD+KYUqQ/JZ/7N
ngkBHDx6sF7B8NsH1ud9qJdPWmvoqyKdaLdFe9fhjjMQIRewO7YcwE7K6Bi9lBO8so4oxs8PCGnV
IeqHr4I4F+BYIkCgB++CAQtpT/W6t4sB9xHEjLQ3wPpgmV/kYzCtdId8ep55vBM+gIMVyREmbeb4
VYwTJq22OmuNE22FpfJlmICbiIwSq0TTHQOHRHYrhPPbWZW9MvVuPEAuGUmt6vI1Mtz52AywocK1
kKEWWuI6JvrQb18qYLOrxo2o6Qh3DIwUl/jo9Kt2DJ+A3thI9DoXhdQV1/i16Lu1A/4y6ZOH9keI
IJH6IX7MrM4CJDfAHRbNsSCrYA//Qj6o/kCPhni41kZ8V8rwJDQfm3IS7ybLjR/RhaAsC+N1kMXO
gjmnd+qn9FaEiKYVMUXXZEjhCwBY6iBAM1eMwfU429Kqfnokbj1rsV8shlhL1mlO+y4h/mIVTf1X
bdCypTXlOk1X9y03UM4WaNO3COW6gUeyiZtZSEzDbzDb5yn2vKUWuF9j4nLGug93ep6+IZv/KmOm
AKV4cIbwe2gRg51k8lWrT6FE8tV6FKKVQEURs2n1/vTYtePXNvE2k06w9ZDiGq00EEG2f3DnlS3U
RyQD/Z7C5Ah1i/EmPTQLvgLUv5QAIEtHNkdVXNOz2+UK820HUOCTxeCzZ8FPAT/eUQMu6iRGMQHp
D1qOBn9If5RovlAVP/TZIA9mV937eOpIXrCuWjPMBHOM/ZafJUiUb8B07rYyLzy7l7xLXn2zJFK6
RYOg9DPBgt2Kg/3nNyomJXZVmezIIznIpmTjKE2x9vV6YTnTqxFkxtEveI7D2qUs7FsfKhDMMGu+
/bokG6iCaB+E5K/7nmfsiQTlKWXgOWYoGqvUPtSEOmyZITyiJF6StyP33khigZPN/DiD36mZU2ZF
avSrCGT9ihS/5zm6L+pIQYqzOaaUyMFVj1Rerc1h8gHIPUYyqY/BbHR9LFUs9mVjagdU08GRDGGf
NOsfWkfRW3uk4X7Gyo11fXbV6G6ixFGrMYOr8/n7Z5roqHrcFyor6yDNyjrEHN4QbHTm1uL7laV0
l3Jm/utCyxbjvKZ53fAsp+xrarePBs4t8tGHcVVonKM4y6BDL+BDeA7YrYARMCj3d05DNef6IFpI
7NXoZ74MCraU12vX3F/GiHeEK5J1gr140TvZenLTsz610zqYynjJ9nrTAdaCxAlPGHZ/ZC5Qc8b1
cgMrXdM5KxsJBuUBqcmCoSfGRyaOsi+Zy+j+F2eIwlUnxp9D/rUhcfPZMH7ak3fLSFDfGAngmL4C
pNLBSTJH19im4WM2gvVGgwfvUSv2Xdqs/FCJY+y03wU5Ucw7V9VkONvWcC9xIL51YtXknbWXnf61
pQd4KNx2QZS4A8Kri3fFsJh8SBFhTPPXFHePjsTCqtpt2+CKCxJqm3qs1DIwfpZa5Z3O3eh53ww6
ZW6zrGZZ9kBnLHCDo924GFibkXQvo90U1qgjrAzkKmCG3CXm8NiqkAxSYpw2FnJEFWUEf3LUX7Z1
E9CfR8oKb+kAKtcCsSdHgh1HS/wYVEpGcD3XAHRGuC/to69hc41it1/jZa0eB/5WbBVf9BJQzRzp
RSb7tGoUYJMh6dUyFf+XvfPYkltZsuy/9Bx3AXCHGvQktEitmMkJFskkobXG19d25H1MMu+rx64e
1wREREYEIyDczc2O7YMuXZNBeO00cApdqnAg+sxu4ycIZZKiEFTQwC0qwk/FZX2oIXmUYBeTvEK3
V3yvWOvi8BgcMDR011o6XpePodPuhxG9flg/echp6ZBJbxovbbZN9NkMtYKyQqrYXhgmwXAJWwa0
glTIbF5xX+8w6jqBnfhetlwOpqgAkVbT2qqHS3y0RyUQ2ozmtJn7KaUOnH/R0S0DTryv9DhdhxSK
El/oK1Pqo4KwfplyDGwFs5wnmiuTuWSVsYxzbGurtTT6OBbzQkHMIoASsv6I5Ksbh6/kDb0wvh+D
rNsmQnCC6ufETl4GW6WIj7LmzBlVuZMwBS3fug0DfnBNKQ/LIuQS1EFyiG2pj/9nqB1RQR8CHZhn
XR3HYsy3iOVOft6s9RjJBY5woLZ0my6pVj9KpZhmUXXWY+0GA9UV2Z7roI4for68d8MSD9vW28XE
NwRHd9wjbUAvf9R/t028IhvD/hT041Vhc3BIUdRxeUeC6RSZ2tfIFxi0pnJXohPQ3U4nBOCqaYMD
/gONUWXA/kmtUsi6qVu7WVMT2pi9pEGm+DR7NbpD+T2em8dM2tsZcnnsDk+Nbx+8fPwW+Um1MeoJ
Ib34qo0AtWiL7OPotdeNOwfvUd3rj3OSv/QphDhUbsiwEsiTXfoFWqm+8obxlYoujUsttw/ngYUK
oETSpiwTjl5k400dGI/Cto5TmRwDWio9ZWRVti9FZT0MrAKGIt6lDOaIVA5Nj8QhEGB2tH2WOZvQ
Kci6ondEKS04oTjCJKURrzVdvLp4DJIdnVetAyK/a9MnDF/5jn5z57AK0XuchFtqa5vUhMPkll9J
A9+ER5lRihYrra4vRT0wsepJsZqHiZtKTvS4gEcx5dm3pmMxQK2Kx/wJehUsBsMDNktc1oK8m2AV
TfII948rPFWrGzc7THI/Gu5r7Q8vsrfSVWwQPxa5u7XL/Lqay7MmblK5pTP2Kee3F0l743FNBe46
AxrvQ+es5oETmwADsfydDDAObgV5XLPvaPWMBJgImKyjTME61U2zqjti69DS7vOQVZAfy6dEPCaJ
e/LojqoK3j6Tg25zzSAZOv4oZcIyKvEeKR5Oq8ydX0KXDjYLe6ujiOmnTci2eEP4o8nFVWs5E7en
d+zcbmuCZ98AUUEwUHyfyIOpUliE5BUlqasd7O6umvFj0jPMfTCDtLJk2spBnZHurlF6otTtfdiD
4aWfNCGr8nQHFzcHFxRdZz2mzSqZk1dRuYs0hl4Ut6DpcuQWvS6oG/cAmPzxa5CEmAuXqzoKzxgE
ZZDiSaoY2bB2JzpgSZ6inSKEOciyokaMoyhrRew/sibaazVpKVly12kdJBw9BrDhMeO5DWvMOuzo
9J06UlV+MV0oWw8zrXCKyipysoa1hmonjwpOvRqzjsAT7LCWx1/sMBiOo14l68yL1hqXPnXcBPSq
Q7uFGVn2BbI2gQvmbGoaCfOMBL9zyiKXGAjnza63HgODozxc2ZbxJU+/geESj25IhaAGI2L6enxu
JoNWI8cajnER5Ls00FFnpVREu75e+ZFJjGGQlxRyGwJOw6IoFmDyors57gDoexKQT0Xys0Lj6dUB
RE9MVle1VR7qvu6urOu5+6aXQq7xjHeZ5SbCxtDYmdpUbIa+f5hM3Vtp2t1ciorDQEpCdzxgqTGQ
tdxThR1q32mBJL1MaB5racczxw6dKKgnKv/YnAg/f5rIwtVB8FDSgwD+KPqUtDXZp0Fe9wxangGb
ILK9G72SD0aI1NV0KexCJDaV2gIbo966AzJXH7FJY9mS9F/rMHhobXriZRMw7qBpoKO83upNc++m
wMi61nM2DhbHaAxx92ynPMAnmfsqxkdtVZKo39VYpq1cz8tXjdSJRUTo3Uh0FBaosNUUVFwpvn6B
5rCn1cM8JLQ/8b3cH3nsZWsYlwd7NnIUCfYhrIppG8Wf6kkrbySEPqPmMmzpSuzSCI12hqCmh0Xo
6U8EuPXaKR1keeREiEDSb12hmavCfAwSpzoqQ9+15WXiWg/mz42lyMipKK76sN5lafWY+QhUcAkB
6jylLPKGcqNl/peym7EIAqu06gUqq3JK92bKxyJdk5uqfyLb322G7nvcTKdRZK9D228aE3nirNkv
OIlcz5A4YFLuqx5IYdzPz3mT4KTs5fejw5fSb12nUIxkm4h3IB7+bDrDvZuTwvCMQd+WFgmFgKZZ
LQfTyqqiSqtVhi/rRlJY39WBDUBzAnKoR7tYgvY0xuZATV+xuLSVbIFVT7DbwBGT0olGBm4nZgGn
my0EFP9W8537RvjXhAWk/mdvSxoT8E6MSS/3uNeYA2vNmGJYQkKBOsTdVOMEjrYWxogOkZYXJzL4
kU2vFpp6R/fNjVFS9sNm686MaHiJCb7lPsMlpczqz/XQcsWmLxbhrj2OF1EYrMn/rkutnEiGORGj
cn+TqLWBQG9F52ObfbJHKodhYhNz6dV3BQpDhc0qhXSX2Cd6d2uOwyeqi3TyCBQJDkKb7sfMIekt
+d0d03qjl3zKEICNrjaR+CKQ95tJ9poZGxymb4vJHteGiR2wN1yYuk311W+3WW/f1jT5zU2y9oJk
69gBws/mc+Mk27ponojy5C7qXMRQzqVmx5ugZtW6grv60Hftc2n5J/VZtYVmrJBnItY9nbKVV9PG
oEpO48lgbo3ksPej/Bxk15WTP3vmdDPo9h2tD5vW39tz/2yazgVn0hvSjYnJkRX7mwZepYwYfQR9
TcbeZIhcjUQmdWFtUwapulXrE31GGzKz1CmnSxTywDEz4x5gJmDM/BmmLZD/eDM6/UVml2cxFI+p
fOCo0W8JcRH8cEc9pB69a2vortX56jQSull8zX95pWOSW9i3ftt8HkqyWnMMH9XuWGuPyKgKOWPg
dPCH4SCmKEaGXDO1ICQHFJ+vS1FXpOmrWzvtPlVuzeFumAHMO9N2VxrmPLE939hxva1FsaOc/RJb
AjuYuLptvNvcUG054bF2p50dpnu8P2mir6ynCK8hekpOfpdf0m4IQzfRHsa8Rscz3NIlCqkc/+VV
EdYxXOT4adTGV6qKYFybdl22wY3okjvdpc2YhvTD2NL2pLi7wOs2YQJZsOzldWWi2urC10LBo8MK
1vEYPZF7RuBq1Et3Bv3qunltX/nyM4mtczrhFpzTi+X18QEC6T4fzEPBKhmb04HhUXY3gT1uW64R
zZguI2nsozg8dnH4YMYE3prYze20T5oSO01tR5s5blFUXUqQgeVIVcnY0CGApMnq7n2SwC0OVwy7
+1EW1G3wPjbxPcAG415d+K1Gl3JK1oM5reiv4DKue4DetXCeU9itteZdoaXaNq37SKH9me6sTWyN
Z1bYDFeV/smgU2GlTz8w+g6YrJvbiVt+ZdgBJ6cf8AY28jOhx0XVy6Op1/usgRku/QeT7ENJ/FJk
5tUYRVd5XH6hfP3SjO7BQPq0CgGhOsO3XOabnLKn1ED1Ergg2D65rfZ1NprXLpOPk+k+NqAPGQHt
17yFlZVgrQKm026rJ+qYn2dixc7/rFs+jtLNj6QKH3NcgRMruaXmfBwyjCAnCq3oKzxI6nq/pxOA
hu5uQ5FqF3npV1OnDmyL+5we3AgNNGmYw9xuaOv+Umv6XZ02L7jQ7rS8vOjC+Nksh5eh1Rz8IYCT
J84hybKbmRIsJuOkN816VyVMQACD3Myj3TveMMfAWQ0eTWHcFJwTePevfNdVBbE0bHBhyh51Kmk2
82dlZBi9PFBf+u5P7lUVmFdNmnxO8fEMnPiQhsFFNI9Xro3mRMsvZyHPaMe+R3RM1kl/trTuWXBT
2VgB4nyRbSJqpol+mzbRS56Zp7Q2yeexwO0YTLjBPlmadWFF0QZ80qp0UKNF5VXoeAfRU0zR2+Fa
zOX1YEJGmsWVltGLDPiASwGkQXLRGcMDyaX7mjllNVMRKcBPB9O8bQsubUZP3IkAxnJ7ZuZNV7J+
ukOAp63adZCRirS79myDbGJ9Vm/TE/L8a2syKwZwxC9eDmBbXSw4jkENhiJQ78LSRRVK/opxBkCN
09QpdFuSVhjC+pmYUE+Uu0JJ8YNr2acHr80fYINsezGtncISSPKqLWhgyP/TtnPuRTwcLVp3kclc
Ytv7bE25gM9ACsiZ7h1bZWOGjkxafT332PRM5o2nVV/FGB6CutyH2XzhU0Vt5vkqS5rPWRfdFdmD
F4Z4YDgOYvjP8PKPIySBAh8K2zfMq7ZJ7nz4nuPjYFRfBtos6uZiaJrnUE4vTmdss8R7Cl1uuVyu
Utm03ybsDSRZcMoi+1LHfUMzCadEXRzH1txEWnBIHCejNEZlA10MvlrnAavfKKMYnRSXcTjv/YQY
iRFjawtO04BbhUNnNwYuobntjBwttlbCI7iHUEq3umM8Ut269HJzhTrgxBrngEnfk+y57Yc54NPn
s076oRTNITdqLj8ST5a8Ieb9PvF3nx5YD/OQ0bi2q+yhSGGPi9txjj41Q31vW9bOI4ygOkC6PFwX
GO4RQ+40LSRBjcWbbcgf6v/FiP1WF945rMLLEIjLqjaR6qj/EJOZeyfDPT0KvYsx6O68EPxYw5US
Ro9mZu7avnhy1rUxX1pGGKz8UbIOCft9arlnLaT+rF40ZtWnzglY7kXfzSakZSGjv8Qsb7tw50AY
H2j3y+9dJCWym/Gu8L6a+C8S1Vp3eIUwk2OUygKO1v+YzPDYUEacn8QM/dVqdqWGN2/krm1JUkTD
/ImqfAkUxSTB3CQavI8MM5mJ6WAcDrXTX3s+nGZdHv2huZ4053IKxDEI232MFlQ+9x1J7Omhn6PN
GE0H1+2uZfQSqFTmUHyPB/cr2dajnVMDBbxtB87XynukRHMI/PS7L91LHx71erKro6s3X2bfvvOz
eDt04dHNyeB0cO0NSjlak26mmSGyzJI9Kbw1Yu/POdW0jUWFPE2Lk5EMHMqkk9uZWWvt5I62cSir
ruM2Q7qAbIAKVL6WggzAmJkvasgMmvHZzqpcGeTYa625tl0ME71Yx5u3OHgmwyOqiUtrArpMPHHK
tbfOr/+Vf/4/yD/RXP73jlZv8s9/Olop8Sdv/Fv8iaOVlC5yPBroLEvaqkPzb/WnoeNoZUtXSFUY
M23rF0cr6y9gSDoFIRdAuOMImuOagjv6//4faf4lXYvsMz5Z+OMhKP2fqD8N4Sh15y+2cdg/IyLV
dYOmVU9JTpXj1S/ick9v8tb3K+2MO72/KUO/3ObcI+uOjguEX8mxoceBq7t5ZsUKRHTyT0gUnudM
u0kn36GgrU/reKhXsgd4YfbYKhiHCTJcKpnDg+Em6DapE80bX/HpalehRGmjx/Rqo9EBtytCqItG
TLras6ZV54WrssjuGpupeG72AYoCEkv5VTjm+6pyb/AfIfELM+AoasyUaHtR2ecXvXbuQUg9Ur+4
GiBiEO4R4kmGyWw6y5yoyB8VLOjCSgy6Q0PnMlHdw+DP7ooWSl2MndTMVIa/bqU3dwn1n5VZRc62
7ELJ0FqQAk23qTlaFyCTy4ZJHzMputa0/AcWsntdjueo2OVlj4VSd9ONCFzNtKFB1K03fvFjCHlx
lEYY90r52OFBMHTJk+aQXMwFv9nyHWjuDcJGcntJR03QC8xvsyFhLgwoVivzrkrRq9vWfTuQkhal
6hvrvI1ba59bmv3KKv/SopRqs00zxUcjruu1KWBZJgU05bF+NHSE7PrA4owJxEIQubYjvIAC+1Jz
HHxdxic97i/7AkqTRiOMlfFzE45Cw2odzU1/g94FuL7JEreMwkOiH22Swi1pcXdGKGx0ycVM7Lt2
BxylNDP6wpKjX2lTRNrPTYj/b5IAJ4ygu5cdhgB8xi5RJJIuivBLoQhtihLgeR/gLwM6xE8QhEXW
+LXOkgstBNRRpWm0g9WQRnel/U2n12XAQOfUchCmshjv8OA6xFOfbL2vbhKdtbLW12XnP+DAdQN1
ZG36+AMMUX+09ARDiLFyjngfEhIk8bY2AGiFafjYicE9hHV7mZRmeS7pHi5cOD1h2h2M2cLL2SGy
t5pm13AyV32TcCnHxqcsHcXGFkudJrmw6R7cGfW6lKh1AJgeoOteid4oiWyYqsI+f87c8jlBebLK
9SfpJJ/KBDsNFD79CtXPU5Ln36Yehkt+aWZ4fCTUfSqJtYJhO4i6xl3ZFvfFYN/NmYu3r4SRWQ6n
OtA3jZ1Bwg/8G9uiTJFfOaBxNgZ10tnBv6AqDtbsEXCIutvqTKmiSM7tqJBMrQDl9HPT2JHcFDk/
MXMDT9HTcm7oYXqmSAmfihqp236n5ISWwYVSNqcIZacqeyxLThHS1S3lvrUxy5dKJYDaEN1Zjqxl
U0K3h6x9m7Y9SCldY8VF6rzqsSvLp37j1US5Vkshiu5PNBMIWGnYnt/23p/TKhallEUUTHPZdDKB
064eNmpPDcbbUbrPf/+RCjpXjyJtdvJ9X5tLa5OBnvv7b798XMZcLEsdyogJ+mUcWuPAhfn2KKk5
TFsjohYvTAV9G32KJFXm4ItrtXj0Eiyd3C765ugsU8uOdpMDhnmoBEkFZ3m4BucL9SRW0T6lwPZU
KjRyMANFXvYGUd5MU0KO/OdTy/NxbV5FY+Ts3l/PWubvd07MJZvZyjJMb2yYpy4OhCXmUdmMH2Ed
LS6E6jldbZaXLJs88K1jQBVVven9ncurgOaDUMX0PGdwM97e+fZJGMzwl+VFWJvfBV5Py2HN1W31
xX3TUStI8kg+DJl2nqZ9OYBrY9nvUPdguHHFC2kTf6Y241WRu68w6bkxVHA4tKM8o/vad1Ubn7H3
eoBRV192ZmgebCO/shXpFpFIQLkmx2ynWeNfuELfNH9Bk3qHSps8KmlC8mI7gaePNVbxFU0K6DSm
/iGLtGKb94W98p1ZQ1aWuqfaMauDGRSPjZLbOkIHblMieY5LZ5tG8bYN23M3k/ch7eBiAH7y52cC
dpZ/Gs6prk6+sp734xi3V0XSHBNTL07l3HypGsM5aHQ9HrKp+CpH4MKtVYWHsOmx4PHwcrGd5IDi
zd6WmouFohu8VFP3PQ+75s5WxEOzp/uf6quj0dwz5110mov8pvNHbYXGuiC9l2yxN7vL4tDHpcym
VTS0422DUVTfsmjBMN0FFsaE2xjdJnztyrEG53Zbc3XtBog3qHoB+xo54pgp76qNH7QYj0QrbmNa
rnrlEimVX6SNHnsB7ccg4k8AZ7GVXB67/TpWjpOwGDCfXORLywZx/XXfU/5f+O5vhPy2begEdaXK
MPW038mm4Y50HKxo0/hkj3iZrBNlazB3kY0mDvOhWqF7l42vjDTjBRb7/ngqdXNfgg0JR+pKa3Os
seJUGzqQXdCjXKH1yVbg2xEuqa0ApSVlmBM1m+pU/9xbnnt/6CjeqQKf6g6fIZSMfFq4qBOE1IhY
gf5wxyfFBD51+atUSNXIhO+UtcoC1MZ/sMyn6Jh2WK4tG8sQLmo89ZjGYKVLtz7Zdu9up6irThZR
gbnAXRXrlSRAe6J+won5+ZCG80x1TvTozhU4dlQg2bddFnY1BC0eawOI2RjWrFyoszbLe0XN5Yrk
MKQLnTZVoNoBYm2r5FeFgth6Cme7nNd5wRAvRgeWAt9WioCrhtMQJi5HuDwsNhnvZ3lh8S+A/Tcq
vyIdp7B2kSQgiFFuD++mBsuF8P7wjfZPawZegiO4d3XeFz+BZbO4WyzPlZlD9OLXdrDL7OpxOfdy
wQcvuwZxA+kSrXmmAG5t0eCVRz362iA6OfkKQJwoFPFyRGd1iJZNq5DFnYIXvz+3HO8gBnJsQTv2
Nb0+vW80BUp+f7jsLc/N9kulYMpuO1A6Wo7pcrkte+hGbdRaNCYt19v75v0afL8QgVwcdUVy7heo
c5C61zhXzDtXDXfLBhE/c9oChF4eD4oSnYKLHhQ3+u3cvd2jC1h62Y0UbdpMaBz6aaLw0R/h/Rwi
8SSCdzqkKiDw+4Vu/nbnvu1bcfnNiYGMLSfm/RQtZ+zDc07u9esK5CQtLNzCy91rR2Vxspdztzxe
/mJqoQ/3S38C+P6vm7duAHsvj5vYUXQM5EBHwr5VtADhl1tmuZVCxUFe9t6fMwJj7zQmVe8FPu7T
XdnlGOI1APAUk1yCfz4tf3t7gXquCODJ9lbnbCiTNCc6IpqT83Pvw3Oa8rGhxViupOvOam5so52j
+OkAIuuzB1LdXAaOnpXOsgcvytiiefi8nEJj6UtZeO3qjGYLtH05o3i82Ycm1qieM8out2SxAN+D
wGCktMDAU2YMDrWh3GXextkrT/X0L/vCdgTZJYjyyy1pK8q8oXjzyym2yRb+/SbUbbdI7kEzqhOd
V8owYrlbl82bfUdd0dGedNTm/61ljbdY2IDnpKia6gSe+UgO6u0Mq9NcqrOOvSBPZn2roY2Md/rP
4dlS1sjLw2Vv2Szj9vKcX6DTyCvv8D5cpv6MBHQZOd92+fyX3AtozUgaufN+OjXgPozw7M1pYPzF
iQDzjnmbqZ87GsRHh2V3edtiq/D+MDB1JAZQr772ZRmGX/02yfaB+kk9HXenZe998++eyzVabXBG
5C1vm0wdhWX3w8tH1ipbSMI/lufT5X1+oNNAL6I9EJZ/ve3fvffDc0mIfdrcCC7Hn/8xaO8vzkCz
9vLaYmzXdoPbj1G3r8agpqPc4PaRARPQsukbZqf35wYav+Dr69pOpzK4H4f0nGFUsxe2OhfLO4Ip
Ynd5y/Lmf/cxyx9+eY83OVsL0+Nc/fiwFp+MEI758qq3j3t7bV/CNFy5HA1D9Ml++fuysdX3fftr
P8uVnnGhaLJU/pgDM39p6Dom3CEeVI1dTtu+K/L60BsJuXzA0qcoBCwI4Hy/8M0hbGIksEzupYgZ
deg3B057vwDNtZgooVqihBDTmlXgZ8+1DjvFVyZO9Fj4O7ccKNrgIuDTQUedLvLzi0nz6zd3h4U2
v2wYc0ivLnYAy2Oq9QbDBdXhhSj/tlmG7WW3bAWXkDu1tzTrQusQ3WsmS+gXauhY+toWI4DloVxm
hDh/dB1w0sgNi41UIw+dGjmHzUfnR8SzPLX8oGUTxIYN9yLdt541loeFY78Q2yM1NcKPDIEwMwUu
qHqNiUHJYZkDEcVBlRxz3I2wjgDj+dMQYNlr2iw8dVyIagC1cPCwAHNsO2UKsbhALHuG1W/oWe2w
/WboHdVLl73aluSbfdzE1MC9IO6TxfxhcYRYHg8yJamEqki2Fv7NkQqnQKKh8DMtuQ0C/7nt52Fe
L3YCsxpu3vZ0K4B2j2hWzPStqmgIkGN9WvZo3EAAN3eXcYVL19ZURQzuXBVULRu7o8qV+6B3ShVU
kMnldy84/oK1PI0foTbTgehnm5gmmNMQaruQDOB+TgdckS11N05acFNZxbhbLhzsqPMTsm1G42XX
R0Cqqn0XlRfMx9nChUgnnzWtl93FtgDn5GmfIyIVKhob1Fy+7HGOmBfen9T7UNt0dYUMRv2I903m
xvhjNQ5J9H89b6kZqA2QoLSNT4pE4pw4atrt8mmLFcWy975ZbBAgp37CTM/dLh+UvhuOYCnLgZdg
1kXdW9DIWYyd/T7oDiGVUkvF4MumUnFnaIUbEdMSpycaY8zyB61AtuC21RdfnZrlanO9jHaw5TGa
aXZDumk4ueKL2ZvnPAvQbL47TwAbhyyX5cEPkn3VFs6XzkfT/zWj4TpWZT6evGAYT7ouExb7Px9T
4B0OSelufBg2pzjGc7RwVQeuUSHnIvTk2SiK+HJW/i3Pq/5ERao/AWAhz64e/uO5uF5rNHavs+Gi
N/PiukJmfdX5tVw1IE5SnURRD9MBvuFuzgbcVG3tHif7GEsQ39mFpo17nVfkeydHmwWyRjFc52hb
6+58Y2R3k57jzeWVm7Ss7stmdjFrLh5m6fuHJkIc2Ar7xTSm8EJ1OtfFrN90nVFcpMGh9N1Lwu34
spt0cR4NRG0xJGlY+1sESe02MugcddE+kc19chGYH5O+hMXTO3cx+heyMK1Y9bpzGhISlWPc+4fa
n28TH7Z21TgQYIf+ohe2fxgq6otIFXd02Y6b2dYuOwd08tTE1cF2kK5oA7Jab2wozTTpVe4bGm6z
Tb6XE1e0XdndEdX0wQsQ1AWVBe/GmS/iqNNIBU+fBuGJ9eAM0xryqVgZ2ljsTFq5jhBbrslsVec6
Ruq77HVJ9b0RWb+zqgZ4cLgEuZmgNX0ENkKecz2XSu7W4StAK51xwtrHWms+Ckess6KrNM1IfLIa
x7N1Tas7OhUhi0NMFfmQo6ife4dCEs3footcKNOw/zFYoFEm14d9kCLUp0a1Ds1apUGCZmNRtFnX
zribRNBdmK7im5VdvxHSjNd026KPc91LAaB951DIxgUVSbnyzHXLW6vUHlJPtHvXQSDUkkjNBKX2
qDgLzxy2pFr3XUpNnGpbs6IvKttgd7+Vfv+KNW9eTHhrUbrcVL54sJB/XPplFB+kNT2OuklnQwxQ
blQ9AGU4u9u46z4X0HBpX4IkX5NZn2L9q92QxM37VxRrOJfPOhl+7zCPOBIKu7vE3RXViFB8f6GT
CU7ju8o26j2deNDBVDM0cGX9tpFMlkOebmZM4TFob6qdy0yBMTl+n22AOaxnbXuS4OuxolXE0qAc
aOjIHSvAwVCfxA4rofkimIJuZRP67wRs42M5m9M6G/F0HVAK44gA0lEQwl7MWvxdx/4TuDk5Tt3I
VSmzBOKTFZdCaDGpJv7j0gJamU5GeIWGeCKWdWgkFYW7aTuKGZFbfW8tFW8K6pwJC0yaiotNlzRM
9mbAbN7qLRmIbB+Jtj0EiIt8OtE3oqDpxY+Mragab0O5GZvXxr329ezsgS2GANce9LTMjklSfS1R
n6wLQ/xNPPvf6t2fqne27VIz+++rd5+i5luRk5b41TFFvL3r79Kda/8FEAWaq2UCH/7NMcUz/3Ip
6pkQ0oULO/LX0p3zl+4Cc3PJ60jzH6U7jwKcZ0F00WE6/Y/ALcbvUDmsUtCrWkI3peDjlK/L74U7
09BDeCChffYImw74rI/X4Kwsg6jXousN+HYfXtFSvSoN6uB0Z47rXEcZSp5zj1L78pfD92c89dvX
oYqpe9KwdBehwe9fhzSASckksyDBYrM8lWG5A8XdT04JkOGLV/q4q7gZ8MQeSQzKvD/gsX+H2Pz9
39O9pUP3QwH0Eb7rIYBr4Gcj6Bn9F6bx7t4CZmJj5XgegP9uB5vKWF+2F43VR39AlS7o7fca6vKf
c6lwrYDk0RVB8vffXodDGHSJIc/0hFlfCn9K9vYkaDSEWBGTNH/Q4uA8Z9TinBl2WfxqZyn1e/yp
Y8ZN7PeiehWEekjg0MyHP5yY3xnBb19uKUBD6qAP5yM3nAm5n3StlucUkMo2bqoXK6XlpKp8A8OH
SFt1DTqPQJLbsHIXT9Bsn3ZBis2GeZ8W2nTEkaQaRvcPWO+FSf3hoHE3UHS2bJjirrpffy08s8pr
Moee2TOYZ7nHZ2/cNG2pE3J7P6jQBY9Sj/cC4fAmnuWwadLeOqU0Hp0K7GL2NGfE0jyIpt/ZaQXd
f2odGsL8jvAgQIUBOh8hDyzD+l4U9MlPjlTijsg4D/b4aoe1fdsVLzbBi2IMHLANqDZhFBSf7dZ7
1GJT3mlJecNNllx6Rr7R29i4tXVaQ2ANnzpvuu0Cn84EWDR+QStS1LgQSmLnRbPNT7qZexd/OIu/
I0rVWbR1bitbdw0AMdJER/Dr0YqN0O/SwJdUmbEwCvxGbmwLbgU+pahnUj9azdQ7oI3Y9GXmNShQ
BN3/v1/EAAYrDO50bqgPtKggFnoaTpM8W+Q+T50eXma6L+5muqxKs72nk3dvlVNDu5U8tm12pOdl
fPjPB0P91t+vHIQP0pWW5egWJKwPHE8cdGoN6Zs8934IY/kgnRzzM2A/0kM0H8W0+ZZ/Gt7+Odry
f9om+FD+ZUr4cLXqfSyd1kzlmVbnw4hqGK2leV8E7k3hZ9ou9nA8yqz4ymyp6yWzc6lLqhiVIZ7q
2vrDrWOqof3jARAUgk1wgJyIj9hv1xdGP2uGONO0c1Ekg7gQXnvppjOdYKl3p7vTN8vRok2WO9E6
jXAPnvv8kjTWfGzmPKJ3pjQukZvQdDxZ1mlwYcJ4dgrVKbeOxUQ3SlUnPsnt4iKrmwkzXAZvo4fq
19D7859P5gf82NuVDdQQ7QmDpzQ/Xtm+aZi+bycSC9epOOcAFK/rGl2ENYbZfox1rBU89wJRmLau
lKdt2lgdNDH7swDIeId+cDWU+rAqOzrs3dkRqM9q3H7KsD92gzj3lqldpfQ/4lnvbezMwJGkoyEI
uZ6zSx2ciFubOryFpmMfe039h+FXyWc+niop8Tbz1OXqfISrJanHAhlA81kkVnUgwEQYqvN1h7yj
L7p/7oKx2P7nI2qo6//j/2nbwkXMQxhifrw/xtKti9qpxDmyPGD8WDfdlFF9Y5SszTyr9rCLdsN9
mAr3vGxccy3t16SCu/mHb/L73MNEr2zlaMGRRCjOP+/UMmyLtIKZcGr9RKM1SL+XmIjv6QtI1uEY
0Zg5xJhZu7g9ZYEmLs2GqDoAiQYBpen2XhpsgqAO7nOjr/8waVu/j6jquzku0RhBH7c0aN4P8VOZ
zNK0WbGdKjpobC11tobVEub3mcVE4VE66WKEh6zJdMdsztDkN2Xmu9dqXgmGlIwRNEYEK0I7D1bk
U5iNDgAqxM7wqnPCGmBfF0rek1sOQFJknURlNBA13nY0eSNcL4n1jc9qvLMuRrgxl6y+QatEdnWY
Wpc1g/RvkQeSfgJTRZELc6Iy2DWxq+/HUNfJkRL3JWEW7bNk3FV1AaNU94CVzZG5ieNia2i9d5BB
qd8Mh8goij9xjY3Fmu/9SrMIfR3mcG5cfPuETfTHlfhf7J3JdtvMlqWfCHehDQBTAiDYqZc7TbBs
y0bfBhBonr4+8Gbmn1mralDzmmhRtC3RJBAR55y9v/3fxGONBzhzqS37wqACoJAjvugbQKY2x7cv
mvrJWkilwQmnh4U2SsJZgIm14HiCfzda/mm89DpN4dxzYH62cIKQI2OcQIyF1ti85ONcHDl2fdTw
5LainLl27PaQdYt1WQuyd3xXvCyznsdViQDAZi4VYpsKyhJjS0MEYIzfFjV4kQZ1qvAb7P3gzE5X
PPJIOzeSmxg77V3Dom6o2e19SnH/fikqC1K0S6bGgGINQA2AjGQbMPggyNYqpaK5s1qwA8z4vXzw
L/NySqZ5fWwwGsGoqa/mnDbBaIrxyPGAS2hGcdMvVrCt3ol1I38Ro6XFvQUQLm++VV2JwTVrXlvP
ITNNz077sWio1MeaL0hwMvmWmZgOVaabkd9rS9AJkTyhV8PuXtvPI2vo06wBNcZvmkVC7yiPjS3u
QfvcaunhbHFSF+tqtR7cVfq3McVn0vo0o6QDjNQmkAtmeWVDfqQBpNcaHUcCGgDQfnd1rOp5OlWB
pZafkk34rao+iqb4Dj+pQlYWGdheQ1fly03aMwiZWf/WqjQ9T4bzE5BZFWGbM5m9ru2hNZI2lm7V
YKfREbUDU7yQFoYV1u5y++yoR1S54kFihtqWVl2xIGJi8923Od0gO4nkSAE9xj563Mu6rV+KJp9v
S2GdaAdlWD/Fn2bxoDVmfh9VrmyROpHNZRs4R90M64pSzOqJhKazKrOPslmfbOJTCHFSry4QbDlb
HOTH6fXOAkngb4A2xyLa7+TKss3ebRj1Lxm6ejSOHDzqesCsLkYot32Fb6D6C3ImfdVU8jfRzSSa
nbKOVFb5MaZuDrNOBQw3/Vp2dJuh7ob51GSPIxhu2P+e933uBry+uHIYy16TjLAwDqpTQPNtpo+o
oG4gjXmfwJUAr8RllKAWITfRq7PYabPlUXNEYNW5E20d7iTBZX02fJwwo6sZkdc9mv3WAARwkGJn
jQWLaOI8Y/DZWD4t6cxsPG6lag77dOr+fYWTCx2NdcKV6vPI6JO/fj7Ia7u1n3SvNyw0W/s8e+0j
K5mJjHTzEa7v2ZtSXy/+JGAkyF8at8aXxPpRNCQRlrl52+BpBBaVdNxlNqKfRj1oUwWtfO2x2KVx
as/J84hwsVjB/W0F7jNf/MnB6kROPQxHqWVG4JeqPdcpHJzKnbFLFdlRbEX6shIlZltY+wbpM+pI
q5+JLJDrCf9RYREhPHNuiZYa3HNiJj/h2a3XsW7/araaH9LJ0NFtWl6A0BCI9DDl76nDFdbkF2nk
61c7eRvMnKtimtzP8eZsKnttTakfOgyzge0SFCcbkkJFXV8qSNmB6P8S16I9VI78Kauxf9rDaepp
+4Wjf74QgSMjp7TauMyH77nO1Lt3vxEb8QGZKpStkz3hJt9HUfAeVs8vmVbMwTy7Ft11fuHSYmMY
e5bAracBQDIwIQTDGusan5ZeQ0reiTJ0TbXi1vba14FyOHZml45kJenO+u3vmiMF/S2ICobRPRMp
hHrVK291mycA6JkUm1vzpi8IjgQkOqVtHxn2j6joV5dGrFude2VjG1cfQ4YytZax30g3oDYa0vFQ
zAFvqbjlHnMcmTwUdIBfLP/YJB4etFFNAWMIQD0zjKVBjpShAE+Jtzqlo5u+T4wCD05VfxnsYrlp
Rpl87W37Dx3m9eBta0kZzStRzYSysENrVovZ/zr5JemuCSsSWgL43pkO0g7bD4wJ+wBKHu5K0n9b
OKEdDDsdTsM0Lbda+e/Z2ufcbwqvtGE/aRmBM3bthf0i0d02zvqe3hZdcbq2AeG4qf6Yt375odIe
O1eRHg2bmrpenLOUvXZWIyj3BPd2b0+QTKX3oG0Pg/Lgo+xVYkNlfDTHkbdsGGhNGh4iVfTObjAj
UeO8+LbhjMWpaPdnn9WJljujymaJjNpzdiLpczMOvGVmo451neM5LuQ7bS4Xd6TXRsAgP5JatK/1
Bt6nGIs5EvOMU9dcLIBshiLgYYkWjcXJ2kp2CFP+2VZgJc0M2apJUMpoVENgGEGBNshnqRnCDLtN
1Ipy4SIxX5DgAAGDAHfwTeBHtBtQ44iRlKumene1pbpZEkTtoJ18eu7hQXYkiU5bR7XYLc/SI1rI
7lKcXOB9OlP74g+GfUg0PDJoSJ14mTrK+HJgzx9cDSAsa4rA0MzEipG+7lpP5lxOhxIjstnP/vde
rt9VlQ+npcY+Yvr9D63nmJ2u9ga9qRaRnpY12fZ6csIyS3NsLy48e5afK+MQFkjAdkim0SUvdI16
u/mLQxYbr+ZYN0ZYLyO2nCdPGrhLGagcgZzeEF0PL5zDN36dnwLbc45VN2TXStp9mBoD0krnCNoO
nVNG/WKtkaNv1lG0mcYM3crkkXjkCA6dOMN9oLqkDWz7mopzchGOS9kF2mLjCB0x/6KURZdY4PQU
M1Aq5G9U/zb9GwNXKD1l7eIsS3fNlUnnflPzhXVYbyiJfXd1qcfVHBILHiKZF0/EZPWBaoucNMps
z4Un3MZUFZTz4bM3rfUjxzxekcE8ZKv2sEALBls7PcLqAA9hlH40KP+x6FEUFlvXxktjjXDmaXmZ
vi7Y/E0iFXCThuXKspiCGCWGtV4iVbfEEUpz2HkAWOCtOjnWFvkCOAYM89D3mhPdf2PRZ1PciZ0g
4/yoUmO+FYmvB3Ty7HAzC+eWbUzT2HnNm11drHpEqN+sYM0yIBfJJMqHhR0c2YIkRmdArjlU2pGd
0Yjmzf/jjt7fDBPmWXr2h2rEZ9cVlLu2HjVJMYaGr/8qtSSnJKnBwmnqWdUj7qth4fo3gUoP5HMk
w3bTLfVIbg2Fij3+MDUfns1VW7m+Qfv+sR3jgwkNdxf+D7xURWzs9tfE/t12cxbZqv4+kf58IuGZ
ZRpuAeCVV9ieTIw9R4R9k30Icd2bYUtmZTEa7pUq5e/SbO0Bttovz52+OXg00BofRb74Id6JlEOc
c2QUglB2k28LtyzC0CYHif8hva7EowfjcAW1kfbLeK78NDkO+EiHdUJpCHfG7ocE6Ip80EyPSW1z
bCaSQ7x3NYPkHxbrKwTTA/bI5DiP6weICXHMs+XsOUhzKwdzaqran3q9/pyMgkhh4zcjHQP0QaZX
b2qd0VETDgL9wj7Vw1eAsVA1SxBluSOtYHA+zcppAlkOVVQYWO8nGD8LH0ZLBhSABByObYcNsyPN
YlVwCud+7DgYl05gdZIxU6HxsfRbgFfXDrK0eVGM3XKQjhHjFQJ3NSP0uqDU15y3pwDtlZcRo+lb
v4D1BTwG/GZOhxDBGadfEbYScEWl2zKc8/axLWzSIdTRNcERDsv4NnVERgAbVefQR1UU6jbRHtKQ
6cGeq+d0VNVRbcvJECvnXgUgUaROlDkdxc4oUTQgGwY4QlPcKdECw5Op090N2kmbCe04BP2SIN9n
RkrRh9xs5iwLrKnw8/Egtqe+fATL+mMq9Q/w3d4RTJoIAAYHltM8ae4QTwmzKfJf0pBKDees9I6+
hCXp2cZh6vM/VLwnG6BVNNi4h9Vgf2VjeOYsisNWkNTJxKtI3Q4P7jyHtua+eDBSYhPlFbja/ghe
4bVq4E6ghu1RB2ZHTugMxMpz3aJJmYiIpmN/AmtFxjglBnaDmGXzG0waMLI7RsYiZ2VMNQNWqPmm
Z6wWdT0xuXfbqw0pJait8o2qgtho2UYuaUkBLzRuUuyqkL2JO+xy5BcWiZQSn0I1uTWGTVg8zp95
cdgzLN094oeJ18V9zwFAES2VsREUoE/qDMtGmt50w+qP1khMhfJUH1Djv9Rd+Zh782vHIZj1A+at
rfm/lcZSqQba9Ix98EOTYeRpv5edR6icN2vGwa/PyZd5sD6tDuqdNdE4r90qHMCdhD2uSb+MEkMA
UGnRoact248cBXqD6ZfVPG8VKfCzrzlh6UapJmCgNPR3HasNa0Xocdv+qjSED5A85Kk0P0s1EwDd
KudQbVXgan1krI28tV6KlN74oUxnCMRIwDgHwaDEoA/OtyXctMMgWS3Zty0ee/noJY4KktlPAwyz
L6bJz9QSVEC8kDNW7ha4pMDmpLCA8eM2dSzRIz3Wguxdz31pVCbxvTj1znAAU/vDGTAtA2JdnlZ1
SgrTOFiFA1gWfcphdnmPuXQ93v/y0URkju+GcpzYIjeya/viUU2wVPzKP9oFupG9LD+rPGOrx0NS
eya7y2T5BydoRsk532Esrw/2BOPJpeJKX22B3bgjfu2QrAh6ZCpuxcDuWhtOXFbuNwtLztLHKh2M
kwly2hXq50BCjQkwzy85noyXfQszwSGHqbTJvcqrgCrHisGN3vJhYpqvE2ujTeXFnrMTKQNgN7u/
RsryTOAZh1yfcthBYw3BLmWXw32NwtkXz9q4YkpAQrXRnj65ArcZJJvXOUfLIRt1owU6v6U+cH1q
iw0JC10ioM5D5HgN5JvdomTo1ckyjBKQJebSxLc/6HjqlyGx1JFxQRJmaoJkknouLaxFP05ao4U4
9EqwSe56hINnxkvb/3FIm38Qor0plmF4Ghy0YZMcdYVm2dRbgU5/KR75OQX5uTyqlqZ4zNL62Vqz
jfCA/3xejtCetG01WHXanIpK9w6GyX1x//b+haIEJpcr2HE7SxYB7hsE7FKNsar67LHD+0xCU6vW
S5/M53F/DnsFz61j9pmRSHBql4GMQ1PDKyT1i9tnsNz3L85/PcKVDZ8+xV69pN4Xaxbf7cpSp0ks
NJ0qOftn0OU3Zj586879rex2UmkZdL7BnIBE86jLq+4DH2I3oQzQKuiFsE0pE1cPzxI0Ohgee2KQ
/kFVvBC0uM1Hv4OVKfgIjTTK6+5TIqo9eGUxBjJRL94My4z6x23BA3VwSNrdsw1Tyriukv1bF+6F
/5KC7jM55QrIRT7AsTlmaizCiuEhC2dth67QPh0C9zY7g/SV0h9z2GZKsBVFkT5NVabHdpsd+bFP
NGXSIN+o5nwD88SBKW15zAskUINa32Vv/VxzKUDyFH+JEEOua8NRtvceY4ZRSuuzsIYoUwa0RGmk
D+5wlvaWvXqGuknTyp4ndGVGnj3MNpyMfFepSKFu+0qJRcdi50451jaFddXS2aEhIvWzg5ktbDdZ
w9LzvStY/fFG/ASemal5klu+PXZp1cZsUgvCCW6epMi1V2cyiEOfzZAi2jxLfXGuVb19rsAh3phe
PLjmmN0w2GunoUMutKyJ/yQmtCVyeNFLyAsDR4vDVhvum+GwmRBYrEItK+sr8KIn6Ths1khzTkW9
1qeyXNH0YDtCb4UFc+24RbM+vei5UcDXA+umeSi3RkQgSmZ5TCZD+6zTKjssbhsQeiJvSQEt2py/
wQIkkkHozk02zZvo+ycnL8pbO+zxUe7uVMTu6Jm85CY1vZh9c45F/9zo0gWBBQHcyV7LyuujOcnT
b0rWj15nZL/a7jgSSnLI0aSEXe9YoWaOKuJu+QEwuTrB0ydsYum1wF2r4dS6X4BUsrzPy/bA76pK
AxrMwj6QTvnwVhXnyrTbq5O1vweIbU826SGnTXkkFazsrqazfPjK/bqZJvzXwSAufcuyuKtNFS1L
iqXDunBQLePBswUVii2uS7OLlbywtP30YV6fzc1yuRvnNGIkCSuxE1OQSyMJmAjOkPeH9bXjeD8i
5b3idP1mtrUe5EvlnFy31G5e37z5a3n0gYwcPcH+T9hXfWtr+icpER7j4qffBkDjmmfmF9F6ryt8
5BuCiy9G5RhXYwEyJ+jRYcPSvuhr1r4alnWm3PbCtkfjdi8+zbZPz6MSD3SK0ucJf/OhxhOCwCft
YwSl+kOnK/2hsgvjAWBTe2Ae65P7om8rlmKevP+duXHUg/fWbJzebCFfMlvP3ua5lEDjBP33lSNA
gJ8fhXw9vqgdfcZWWB3AB7d9OLW2cwMqbYG/t+Dm1najDmphEmBNM92RJo1dSBqdhm+hoI2xtWvQ
IuSKesqf0zyLdz+x/FM/1GvotsMBUtOG1a73D57JDJxXyVzLnPVzR5ygXSVmgLUAaoXMXrPN+K4v
34s5AUcKEWwHDtykris+gwyobLdo4IIThJoNR08WLJ06NBoG+FTcjbxaFjmzJq4r4WTn5SSUCIhz
bfaZW5gy3TU07eaBcb596HOnOda2jzIVRsMEjHpZKxSYZfbbErszQtPWPdIimDLhnzypmRdYjeKs
p187BWL3/oX76HWzi9+25rGSYttl2aXVsu1OxmmmZ39/RKAEPfxuN6k09A0OxZi2V52iP/TJMuCG
hedCh5t3pfJoaWYbiGpVaQGnsctmyPyq1D6Uo+4njdKZwKUDlz84szKYBS1gfVVTUGDQP/Es0PDc
GzpLs55qy9HPjHNtZdBe/ao6y4EixFzF2zqL33JXFBbivr4a73O/ODEu4Jd5WBXgMILaF2d5youU
npRC7yd5my1VABDNG8pJ1i9pzVT/E3BuS3LGs8jXzqY/NYEWZ9eWV20HNAqO6qGoHYRkdKP7tP3r
DCV2ftM/0YXDczzZ66n04ryj5FuFRWLnRJCi1/lfus3NX3IsbZ6T/pnsXmAM4xUvjlZEamR1pCQ7
6PDrHwz4GIeu9rug0EhG7Rrww3WbWCeqWCj/0ERZOQ9dnqyXrF9IPiTkkkZTicsYU6pOK+KgA2ex
lGZe50p7WwZ974Ac8CeLyHdp7ns7QXSZ/Se9pEHlV8OHopY8FzmNdaNiiVJc3MWaKEy80bQ4JN9J
HfxeVfN+g4tc57JH1EIbbDWhM8Nws9die7aMszYvMqbLH6fCfu0YacHOJsBSgxC/QVp0xtyPpoK4
xsIWWVxrzDGcjnwSziQ64LXAcDcam5r1IyehPoZ2+ECQCr6kxSDztE3irKtiRgpekNWdiMzlN605
jWqNlp7gGEp/EVKKTaOy/9RpEtWVSwu331s+y87i6366pZkBOHjZstU+baX+bCA4j1HOSMbE3mNe
E8jTmlkSThrm/HaegrYdGGMbRdQRXxTRDFGHJq/DbNPbqxIT/zePmDxyOA9NJ/70NhBh1y9fiPDw
KXwQlWq7hxThNwgXLnSiYJ3kR+3rSEkNn+QZgi8ONYj/Q8u6hE6W/JHFDQGQEWhrQ1+xShNtd9e+
qDJJjkb3S9IMP5HocGozEn5qQSSoqkIClj4Hof1xUquKVOJVJJ72Hzl6noPmc7i2K0ZpvUsdlGfu
Re87AP10eTOjftNNL41gi/+Ya7GFhfKa4zLQJZgluoaSZT8eGuY0Y+2eKp1Incb6mqTpD3+wZmhp
K0gecgvDdc2NsPXBHjZUqxm416pMGKZaCWivngClZqmgsdBhl5b56K7F1zGzmHiUw2sxTL/xV3Mp
/p2Jrzn1jJ3MfO6uSdO5rBRHb48ThbW/6d+3IaeFn/c9Px7/RgdobfNVDjNMhG4KlpwCnhwCSNh7
i4OJdDgTa1IMfY31OuWYngei0GMmwux41R4PYqw3gxbFERnZF3D44BQl+FIxdLtvhGrI4dDsdz3O
OMyRYVmJl41I3lVXgvXAMy8tGSmrsDFjmhb4Iiln8E42i4W1X97aX6dY9XAY+ioSq+3ENKdpeRjX
3k5gOFkra/zafyIR4/bw5KeeSBMJK5y6sci60JyMY2nQBJqpx32XA/imaGTo3pGMwy9a3b74mxfj
URhPcpz1S9+pPursdXlW+rXYD5I0vwiYRVt/TOhqM4hbAAGmBqRkSvgrwSQW2jkYYlp5sfyCM6nw
IccaFW7lWSDSFr19cXIAVna//XDTcfxC9JnzJDL1NEHtf4E2dPKduXyvAo/B6oCN9DYj8aWx3BWx
qTFPnnUO8fD1yE3nbGeSE3Sc6jNCy+4m+7jxnS9gUH6Kqu1O3uqS8za6T107HXz69MctH7C1VRQW
tUn5hNnuCTD/tZ6s5a1mZHiomvF9S7WEyIvGA4JEzBx3PfL1JCawExiVy0Gpq2VBy8miDkYCPtWd
ybXYR60UjPP39EfmBlx/k/EFAvQSwTYIG/jmmrLTN2fL/0wYdEKK5uaBoLZHZ/LmeIV0Held/bvZ
FCVGIeXJ0ryfSLYAUnWW/pWYoIQsA+tgNqU8daT/TKXXM3BfnhsOXJesofNi+9/afdiRmOmHtbTf
6nkgUseFBsmp9LdJgEFEVIIC0VYzMtrgtIyF20TkdlqMZo1n0O963Lj1QhIOx5W8I7pPRVVW5sfG
tzHTgxWtm84nmA0gAlwOnVEwUyLsEsO7k5LO606/7V4v4zExHpxWeDcrV6cSNQkUw460TwuIb9Za
sWlUc2Q57NDMkLwQdbfLaaJDoc8/P5B+XAXNlOIZ0D3Ia8OERbS3fjGPHgPGgy8ea3FseSS/rYK8
AV0O6A+bEfu0WB/rSvNJhkn4eOhe5g7JMWqxX1KjjoVFEVr3BCMXQ+jkrG6TzeFnTWpOW3ZvRqnf
g0hcjXjK/ddp2CGLKVnL6eKJCGFqIPv6AZpbGoN6gEPQEyZLFgt45omxJPNwIwMz56dsukT4ukdQ
GD8SxSeXIY6AQtOhMyjPOitn4IGoDGnols5YnTfF1Z4cMtT7dCE5Q9MRDGUhTwB+sosVYWbTAfeD
ke6zr93UQ4/mKNIyuQl0dKlI70v6Ba5a2WqEdXaaFPiuPkyB2pBH+aDfr/DMr6U7nhs1fB/cGqvZ
Phu09dkLnKT4SxYW0UgEDi5OqZ8mbyMHYqVCJ54gHOUa92lf3Qb4pxBYIIu50EzPmlZqb0kfe6UT
DjlMadrR9RN06SFo/rgawTBLZxOMBsAViYp9ICkpLoVjnjqIO3xKT1rDUdUa2LxRzwR2NpAE7OZM
z2aarbNPphTcHSn7IBMkjrTZyLFQAtnUNRzfi4HWrKe8lthXkP1P56KkoNIoi1KTkThp70tAb5wC
AczzMSdHakhdOzIHArE8GsbPiKjedVRphzY3H6vZ1o7eyAmuMPskJjEgEt+xBxg4EqllbObr2lL8
oMr22F19/ZgMzl/yavCneUgGjfxEzkvKBCTftw1Q4Z0/X9hAH1U1xjZl6ZMDRoJpvbyZA5CfSqRI
aKfupsTwoPqEGMUW5JFqq8d+gyYpNwPfpakxN0RLDvd2UaFQC8k5qczYvFZ4mKr/4q7cKp5Wfen0
qTtmyUy/nCT5TWZm2KLLCB2Cvh4n3jn0NOPFdvnVnQT6vPkebKc1ZaiWTySRdacU+LrlA1EWvWYE
NCQGRg/UrsVQAoqzsVb5KbKrHXgFfZkJygp6vwDqFpGTvT7Pjs6hM5Fe5E39DdXCGDX29qyJRkYW
VVhgmh3CBnfcWbt2/Tjg4onVSirBYBJvMRYjJajlJZdSfQVyJIGLuq0GtpUkiaO7oCDJFID2qbeO
pk3bfV32pHXFzAT8+GuKVPCt9s1rOfC+9UYB9UP3g26ZIqmpbzlvX6CnzoYFZgiL1L/Oi//F2Ypf
xgSCDZ0AW2/x37/cn1P/8w/uz2mV3rMjwNDxcMNFmDW/kbPYXvLdqVe4Dibg+8P7k/cvvesVgZRk
e0xDA/gSiebdI3e3M2qbMf6HZ+6fJ93dy9mzd1WctHl4/5sy4TrLRobsQGuov+Flwe4uh5XpPQ68
utlIPWGbLO++1Ptvzu4v5/5Qr5v6jPeADQRP6j9fesjDuIb/60l35Ryai+L3P27azdFfh3ntjzYR
arFmyvgfY+rdbqvv3vPR7Lzgbky9v1rjjrS4P7x/ubtV3Qm7WZ+Dpd2tl7UJB6fe3/aZ278C9366
22QZq771pVUf75ZHv0S7JwSt0N0AeX9q9sDlytR+s2uC6EoH9lRKYuc5p8M60oTf6riFxntSCWPW
vk5/is35vP/zuwuSdJQhNpp3aVt0T/DJ4f5D8nDXUP5/C8/72pGi/PMTlm6Yy3HIf4//w4xj6SZy
0v+7hef9T9P8kfLPn//Dv/pPC4/xL7GLbhnHIfDEfItr5D/oe77+L8twLFcQu+xae/jyP9nL4l/C
owuLfwey0R2x95/0Pcv+l+9Zwvch8zkeYqj/JwuPqf9v4meHoziCcpT0DJloypIC/T8FlO46WFo2
O805M1wtuDuX78LD2bbG86h/vRunW6w1nLF14jG1vkVn2eOrvv/J/YtWr4Bh7lbq+/d3Z/U/f/yP
27qZAN0uU5XA3qHLsTuU5e5h19OUxeb+/b8fetZwNit/jBtBMAdmX9DuEBTc3cB8f3T/MuU6NIpp
Ktaj1ltPO3HmYtzRPveHc9L6G5saz96d8iUDvS0wrA687471FH1OstmsnXtbMA5ZIN6yOX51qqbn
XuuIXdkj67frjDF9qVlYDR0dD1k6tAcWk/3SFc2V1hRod9mjoEPjVECnPpZZ+hP1J423pfsyGBZF
S+n+1p4sW/9BDGv2uJrFxckWjVHWlpwyGALEJNlwR7vqadTV82xnJG6tCBhXIwG3pg3I84if2c+R
mcLbPcHD1s0Uua+NXz1d8uuI+cSfCafWm+w70oDruqTFEfYjXYi9bZ1WAOms6WWpZJzboxNAKek3
oGDzlzJT2bF2OqK76Jvoc3c0a/ubLqp3OZMIIWijQrphRt4sLukS9QvxgiXZB4JYP61j0/LfPLrc
aDBMHK2G973ZSIXshoVALJD0q04orkItjGBIO+lrW0S5lJygsfYf5wFWsNbTWAWW2urUbtnrPBY/
mPlETY6qz8Zcgk/eCEtLGcD3pjlE7E1O5N4o8xjbTi7499R5q12aCDo2JtBjhPZO9pGIbA34xa41
IUHJ9GBoFZn3YMtuOdm28ZfxlODIYKK/rrpnqxz6F7O8OIpZ4FppHM/Z0FPdtdmVgUumq2lToBoT
05Lt1UWnf8wkiR2rp8V55V+RiSWIPDhbUIL9MHMURWWbG3B0vR5Hkfg17z9FrA9lsXxvCDeh9AG/
DgzjIydh62hAxbjfKNubrNo6XM3lWW8gH+6zDYxBs8Wx0v6djmJFROaWIC25bJKiO5NGahL4NcRy
IgdhNMUFqmA81BWhazoyR32g/dgnEmUUJ8omXSMERcclGzEjlF4JWM6KvFEMFyRlR2eYzxv7ezcI
QP+wwcLkxTfLs+MhYPOUQvrkvJm5+lVNnGjWrX0ZR53w4A1U+4RXlmUNZYq5njOyHg0C1I2kY2AI
jhHsnHxthpmqesmDdimHg+Y4yLIlN+J4ajhdodojiHMh1KnseoNZTvlOlw6lgmZc9e2E4u4zNycC
mcraOYlWv2FEvsdVZIclVyjxrPYXVwf86GnO6RojJ1zTNkNstRb0ew5IinzyjBjWInEEupNCFovv
nAaDHl5SNvbVoAk7jet8RG2PJqDlbESvLmh2ejGwBI5gKaooADHIrbUW+LfQCXjnAnppyQjv1vU7
Ez8sxrZlRisN+UNPjkAwWekYkvsqz7X9Xhvio3RBXRvH3NHDua8/EAiRpgpp6+AnyjtYx/nBstw/
k+OOJ+EJZN87W91mdhIOpfxWcZmdXIuE1XQmEmeDT4DKknCFbCb6EgCd/2DgXSNoDY3Djhl2mrjQ
ibPIfF8ywUEF5A8zJ7LZ+OzXc1qTCZUi5jIgkSC3yYjA5NYgGZWmavMk9l/S0ilCzaXFGdK6MNEf
9jy2wFoG53nS7c/KYU1NgZ3my/Oi8vERKdUaqGFIz9J/S5iafJWuQ9IIIvLTZjTngWtMn1Zx3Kq1
Q++r9Yc1TzlGF+5hgwDu+KVP4Ir+2yz5rtbTn6kWDLmNL7tE/LWHVtdoKpPsdU3RBJsZK6dC9NU5
hMCPVZRKehl2xmSjT/KASdFXa4FauuRwPJc0rYKFlHLSH3bQC6ojrXHTo9uQrrTNPWx6eKJrsmOf
evJm6VyoBnKyM68iUrP3B1OffVRirU6rz33enSeonx+VgPGWsFN5Q/3dsf9qNRW4oaFuGKuc7Kmc
6NDur9c25qVM1EkbjOmEjeN9qWk/LtowxE1JyxJ7v3h2iHEoGhlCm07Om8G6OX12PbnByWZ9hWOj
wqVEAVjKmVj2xjcjrmp1NFmmOtugH76eXcAJHhAGFM+BZxgyQAAO6g3O4LlZCajChqTgpf4iyIaf
Y43OlVKeJOQPpfoPC4jBAam6DPuJcYtO9hewtuYXmYk/MfZ2FIhMpReyijpGOLp/gVcjrxatc9dg
gNOU1dk1kx9Dq89nL5vYZRhRJLs2HF9bYI+oSysLdamGPCAewFLOjq0DnN3qZw0gIblqKDB31Xrt
tvKccZAPs3G4+MtVGtyS1iKScMiKlxUQRCC/DnSLjxpnkLDbRnWYrTVe/GUhr7Gvmfn5JwA7CP57
xsuooptsZpxSZu99zV60mTNp5zqTvrJh0ZjLv06qYCPNNHgYloMX1icGwWhVu5Ov1geG9Cw0YCXF
Vn3zdNsJOkSlle3u55fmb+MLLcDiNERNxliyYVNJ5fqETvZ9EHI8lqL4X+yd15LbWrZlf6Wi31EB
bzpu9wMB2vRGmal8QaSkFLz3+Poee/OcQ5Xuqa4fuA+CQJAETYLA3mvNOeZyPTIXZtiAKkwzzMcI
30KqrNYVJKUrztO3iY3LxjKal5bi1X5R7Vsl3UEgmvdKp9KtaWMSgJp1a1C59Ts85nvbtB8VxaLi
iMGqrPSdGL7QSgnRF2Hx1dRbp7Se+OW8qSKztKnred9mMbaVfDwvMgYSGc4ephGPtcXsHntBYMUT
w4fRohkbV12ABWNTNBNS99VTT5VYGLH+DmIyDVR68jOqYSTknNTXLH+IIVn6ZJK9AzQptjWw8Dmy
jD2UqZlzndm4VI6tZ3Us0eWFy1fVpb060apT0E5RwVYLalhu+QEnYjghIBro/CpApujmPKpZOu4A
evhRasPMr60DVgwh2Wqo5v4IgTpsLY2iboLsgeAW16VFXR4mRfnGOb+judvcIYyzUF9AdrQVE238
5FFdoZGF7BJjStu4pGNRDPDzxR/0ZBFYeMLpsgCrZX7sN61qjXgdxfk7xUFwpkUigaYB1LWPmGqo
j8E+FAgyUBAhlncm2rQKM+OR9HOMzgKY1jLjPhFqHB1LXrMTxNmir0iSVfjl7W0RLKR2gWNAHpKM
O/BLzwb4JKISkxuZgesY+rifu/QU2bG1m+b4bjboKy6m3vpQVSg3pTnZJRQWewG/AWTTkPDsPpZo
Co5G8rTELyTyER8xkMck347tEWmeJfHR8Ypkl49gUbUGxekcUmpsdZoaun4i2yHxye5kTOjp+U7p
6+czH3NhJL0bZuUG/ol1LAaZFG1uJOwtgmlGEkmRbbVU+2wspd9mhU0um00smdOkgd1oIUmDZAX0
yYj2MekgIodoYiRhLxbAvSJ8N7sQxjaDZSovUcCPRDXcx6I3WhqB6gsq127XR7iTKGHQsaBjReEM
cbbZH8j53K7ASXd9a78Jicipg+ESxB7M4zaP1lOlqvbWcYt3ZOwdFCVwoALc6DCO6slMpSz83oxP
Rep+Tgnni1itiEXRaLTp+clrjC8zZI6syZ6TRtEhq4i0406keqb2h5eAalqtODx5wLL4GkIyjaaa
sTk/Jy3KX1aK7Lxxk2gN741xYAzFGKNEaSd4X9Ud+ayfdLqULfylMMJ/tqjxz37Or7ShMk61+ly7
unGMemM5ASS7680KFpTdWTB16tYfKmqs7MbxSyTwGAKfSY6KtqXKGEytayco5+xBaayGHMsRxZfa
HM7cybyiLTqOtV+X3XIsvMd2QTpUi8UUfc8ddzmuJIwjfC9fDENDcamumrePM3I0FYPs6yjGntRY
3d5g4oZkzQBXWH9lREFnt+BkQ0uipxa1aWp1BWK2ujQ0yy/4OAjcMIK4pjmSJM3TOJEaVA3OeKW4
lEJXVzsuAyWWXDl1Sf/B6OElb6qEn1V3heOUqn5q7uBWq4QRn3S8gxtQtGgeYsukMWvtkwYCFPXS
eUtGHBL8ItdPCmyEo1O9Ip6Ytznn8vOP2pyKB73RKfUJKmwqjkIdptqJ1la2B7K+bMKo0nbO+O6k
kN/CGsBPoSJVxKZ2nc8EAaW24nFawUQBWI9ft5uSkdDzFYHfYsC3EH/XehEgaHyUzKxuknBKTst9
YeWgBHp2h9bzuVoie0dlMb4aitU+9pDASNyjqI+1CgGA8xI5hubHzsoJT0C6rObKLuE6EdwARJvX
Hmpz0w+A2aOQOXPVeS9NojFe0IC9ysN8icmK5sQDvtz+6iT6e5zVhA0t9TUiyivbMIat0a5XeWQx
ELLIOZL1x5W03lZlSO1Y1PAEkw6h5zE234sSASXqGnSn7k8ZAiwXqhozAgst44FkH45RMXc1o+qP
RV4PLyONn91Eivt5e2OTQmTEY72Vi9B22k2Zwy9SVV0O0rcrTMkLsxbsjkYiavNhGfRLvYR6HKlR
NP9Xq8eODjQrIdbjlK8xzeDMrg4TJQm7MHFH5mTg5jRld/0rFlgN2LJqnhIBfJBr2WSDU0W5U3Id
KrEEdC3BaxAoS4UmPrEyStBH03DoGnMLlJVppdnco6OJ96rdOIcVma7TeN5pFPddFnJbnlK6RMtR
Y6nkIUQYhyc7TR9JznJ281LRhUwedLNYeMVw+W5SXKEj4BKXXIFqp+Xl3TZKFO1jGA7Y+Ry6yw1Y
QJK0qJS3rotxonqbBIqQIJp0M1Vx5muJ+lkD5jK+1gO1ggL1dLnJW9IO8Zg+MBX7ExhsgbkLxVVS
o6+FEbNfT3KhEox3KAc9QIxXcNqoGMYKWLpcKOtDYyg2Ejoua5fNOk0pi9/QUtCRUsViHernsjc9
1NtgoJfExCSXYWIK9elqdTioUjBk25Vj9BAV1XFds+mqtPFw7IYyLbf1nDdM1XPSoUj+JlYyxBvB
OUDl6hKTmhnjSZWLQlG/qUP1ZPUOPW5P+9J4xsCFM9zimt0sWZpcVS064lHv633b6VDXLXPfpZjF
lWa9iTnyfFOLysDINPNaTZ1uQyJZBkvr61w+AjwuB3z8jL6iIHa05MMcBxUuhtVdhWv4gLDceapr
hgaq64Om4acO2e8+9BLOq3H+o2+VfeiNECLrAUy+uVaBPafL1qYa7ONNHZ+H2LiynCgkuo+JwaxX
pG3r76taHN3MG76WHRIMAsSomxuvHTqkjUle5gb0d3WVqQ1fFo73Ke0o3bvqfLRM6xM/7HOsFt7B
GlQCfwxnH09Mz8KYLIM1SY5rWX6ERaF9Lxsov/b0uuiFQZ6WjdIwLc1Aj/QYdAPKDyeab+sEdYlo
xSQrU8uqN7HeNSnN7co7Wr3u3IxqX2H8X4g+difvOqm/aVNuXNV3c16Yj8xAdLLwiokMaC8wY86I
FSaWY0reQxDVWuGv0UD0ZFSZaIhKMF/wgvfMbhG3l80B5VF7PYVzeB2Z6aM1fSxznL3rJiYutbe3
6Ww848L/cF+x8RCZ5tZR0PaW9hxbWOV60nYxGzNxjsvluodjtlsVz9pLf3JcZQhzul7z24LM8Khw
aDjOp7q2NHA+2bJ3jJ9tXK5H20qn/cpwhAmIi1GsC5+rdWEUqzLASB1zvmk6xGxGb49B7E5o6ZPu
ziq715iEB1+ytCXeeaA5FVC1ZBwowJeKaIksSVYICfIuNAZCRwiZ9ElDU+kw2evJbQfCuJX0WW5i
LLSc7pvcG6hrsViWYTylk4E0RF/VYNBAX46iftuLhQJlzANfnbke7WnYKUDAOABzTa1Ipoy+ZMOg
nLBZTQe6xzvJW5ZU3kVv75nVQ1kXRFJdFl1r3f7S02fd6YJtKheSY+7azY4c4dxPxBWnie+7pFqO
8n6DK/2pk/zTMmasUKhz7dt6x+Ba0vZz0YqSC32mExly+KIT7DYD/JxiY1FBOMlBT9jxoeVarqU5
+H/tRc50KqY1ThFrMPK18jBzoNia9gOrGqrSpDgSF+kdFLv2rvSoQ9M0UjD0KKuQ9UW5ZSnTQ42M
CFlkbjPK9QCHzswom2HPD6bckLfK+UO5n7XM8Mew1wLEE8iaZ/tzXMhrX0z3ynVTjfKf4NbS0Myr
xzhCS6dNI2B3KCdpmD3bq5EyeaF6nOgkXxs423BRNXdpw2uNDUYZ/lz3kR6FKJjsjqTTKbzhaEW5
D66EWY8exFslS7atu8Z3GJNrXMy0jZqryM1JwKHITvloQgkhTjXR/WA49+lowiHPIhJhdf3opM5j
FqU/KWqRHKWcMuxfdUyaZL7ifljq8UuWoko3EQks7pBtaGsom5Y/waZVCNpJllLfup227Nr0S54Y
n8NSlkyOyMmZoviDefwdkJF95mVUejr6w62X+jrFRU6P425uuEQ73Rxu+CtlmnFAtpNuqC6OyCrC
GaLgPJ08SDTUShcCPBK+bGdtisDpMg/ipGDwWZid3OvMVO1gWJ1vZeYRrpxfF80y0dLg43vrK17j
U5ptG33O7hoPFWhra1ZQd4RVqxWOsIJvSMGha2U2zx7EOWxdr5DxZXtnWJ9mDRg8g9d0myZUr/GG
47oy6msiSSltKql2B+QwKHSFA9RNoD1S7NVMTuW2PmGvZKSVec2NTa00hwk4q9R0J68hGYIyutEW
78nkWQe9CBf0EdAJ+/VW6+A2Gq6xaXrliUL/k5Bd+0qtvY0dZV8xjC2nD5XZ9SbViQwq1uQtYlT0
2NV87K5JqZ73BQVnhoNJHj0xEUiNmx5eIVXx+KlbawUvE1c8aK9+WRfPth7dOIyJx66Pb2bxh24W
s7l2Un+uMGKatv7dadx15/QvpZfjzCT0ntbPC6IxDVWoae6dHtGlQynEs0m3p9wM8wJ/7TApBZcM
LWU+5xy7WNMPYDdv8pSrWSnMDYO6c9v5dUgT56hoy7Pr5jsca7gJOWdxVcNYOlqo/wZwqcbcU8zX
6t2gEb+opOEht+xHXachkIxeiL122q6afWNTiqNZT9ukqOkpo/5GqRFiXwZBiopx1VsNbSi+k3Aa
A5RqZbAoDYUAFBsKCjdgjVi9Ilo9hWd44Bg/Fa//YaCThKta+5FS5QyMv0bxfQyI67hEpMygGATR
mSHbjZFbhpZD8dgGDNlN11ph6L7WTVsH7OqGgXTDl6VyUglPrtK+W635c/5e0iXEHlDeKAtC/iKK
X8v0OzPVmOJdn20JyBhW3OQwA5myEdKSEAWyYgcAUbkj27OmD8wB4qxPjaW6zJeMwETEezVgZxrw
DM6THfqr/ZZq00R5wNghhzE2aYbZcMjtU53ZgVpXy26cKAmYMa66SDUQZ1BmaRs+SpEGrf5WpQi6
U4LVzV7/lhgEnzcTuFsEzS9lQamcXIRsk2hkkw5thf92ZqhMNbFctGd8DE27wA7jN1cP5nOYeO0h
dAizrbLnzBxM30vXEnEIg5/Cc+GVECKpJ+VHpEHnrPGjWnEL7pPOia81jw6FkYlRT9cbE7AXdPIJ
FyxsAX5SH9YSBovrKI+qGvZPsam/Vov3FfXaTNUt9vY9p/Qutm8JZfoZpWBO8YUaG7fGluWmuGCg
GPpFzAgqjToA3yIY3skZe3RLfIJsH5SEESvwnagbewQwbW3wHrAGLFIWNS/acGFLN3mifOuUbm+F
5JphydylIjjBmQnVclsyk5xxz/jjOz/2IG5V/owl7km4KkyuYwRA+p1RXI0av7Qm/QJhFXxci825
UmlWdJH24uRg6JgzH1e3vo4AZ5nJLAp4ZMDiaLvOvLXfT/mOMc1dB+i8zVvbV3F7s5ubldkdX0T2
1NTGT70Fw0HLhGOHbFQMHGi+vOFYNPlN/ExUFWfDK9sq6QA1Nl+Dxy7GuG5uQgVLhZK/A8tjsJL0
rzQRLL8x9LuU4iAB7cpVg7h5Y2Lx8A2TEUje380xGn8u8IUPSdXZrYRlo4qtTV0J+NWjbcRA6pS4
gkqDzmBT7cbc+96HFd/MWts3UboeR/GD6qgRhQrsGK/dOA1CrMGq+YlwnehsSr0l10sYzJG26dAb
EW7TMQdSna1ru8FUhsOWaTlHYekPufNOdfN7A619Z5KPNk9HB/P1c1I5tIOgrRhikBgZ35Olv8qW
Sj1yrgnWuTjaKj0iz4m27g8HGQZKlrwkhUlJRclopMY+Ye9V1btcTz/osDW7pMecTPXeCkwlfWqr
zN5YTvY4Lhxi6kzDruQnTUAasdh5jXY6K7MhsLv52XSIayiQfLrNPAekPTw6MaRCYpBbfl0xJ1XH
rXbWskkIEl3pG52iVsDF4MGbi2BaM1xv5uLA6PetyQkkz3V8xs2o3cCi2E15+WF+xxti3Or1+FUZ
WqzJVgUEB4zzOjlY8pAMb+ISC6yFgHAzuN1PzjGO36iO65fzeNVHdBdmzhl7baTyGq/Dlvjcb3hN
rpyVVjD5fFR7SMQNMYpronRYjWaVu/t+NOO9lP1cFhel0G/bLjfPYiOmY5HflOCBECVXp7IX8Hq5
mkjpEFWExqeFUyMoF+lbXNmqM7/8l8e3oU7/u0B4Jp8uH/PL6nl3Yvfwe2wGp/w8NAFDJ1j9Tlu1
lS4ed8qFfO7l5vlNSI755e7zri+35dp54zLV6jbS8LjOIbwS+USJXI/EK0xWiqVKvrSGeeVQrCpB
gpEO8cpI9mBAyp0Z9d8pii2Hocdm31RudSgZXW/r1P5OPsVhRD/WgLiHduDHmJNuUThCxyKte52W
9zjnNB07zrWrD9ZB0bH4M1mi7SJoqf9ttWwQ6zYuExxw2e+Sms74iUdLmZcrooLkKqoDGP5yFWxB
Q5tHPKBTnfQE5ywPCZ6uBJGYjb/cL/fnSPS6vAvuZnfetbxp63DCz3uStz1zZWxpV4ycuQafN4k9
Xt7WeV+X23/3mL/bZiq9e3S6PeiNPzjyE6VGVISLcWbLSzmYVItZAjUv1+S2y025Te5Arl0e/Ntz
f7spH1cM1cS4jb9FK5ojvwVD/CZfi2RahNxo1C1zjsv9lWg2JJf75W15t90w+xnc4yRaBwiUV41+
Nath5WBZkqvyLrkgt5cSmXK8PP23lzi/uDoZ/xMD+1n2Sb/8JxWa7ekgHf+9Cu11IXm3jP5Fg3Z+
zh8aNBnzKiCdpqWyL0dkuf6hQdM07Z+qhZTMEEoyOHp/SdBM658owtCrSTYhqiUQj0IPKwJg1X+C
OHZIM0G+yPkd+uP//a/v8/+OPqv7M5qv++32P8qhuMfw0Xf/53/9K0qVcahqqWjjPEvTTWT9hgA4
/gLw01Yd0obXTLdG8xb3voOIuVF2JeIr857K7y/fzB8v/uuLSST1L7jA//ZqvyEXm8hQ63ni1cKb
5SdVYfulmgM06eGDRb0f2cEreZTRDYb7Z0YC5lu9TT4RfBzpJgyblsm0T7bBi3Y9B86R4prwV25W
hcD07X9iG2qo7/jo//JmNdfl76YbhkmokfU7uXPROjylIGlunE7F2tasHYlJLLzJmInBEQzBMYpx
cTDxgAv17HTrfDxr8aT4TsqJ5BoyYXLpsLgEsU7ZCqgQ4bKM06/kYtTWdBea6rtMpsBBPZ8MTOZ+
kdIAkNvKcLI3TMgA+KeQ5bOkS/xQWN1Wl7HoJWzG7WJmyTg/0q0J0uqcD3K+CsrLnLyiXS6SNVq3
0m2mczaIbYHyr7QaSodosFwWMpVlcVKbRMrqFrIY0dNiUbShtocmKGBjf2xqNRELtDrIzvmSaLsI
pqIq8r0GRwT1DEPNPGp2orOy2XImpqK0R6Wk9pxnY8tUG7lB5t2s5sjFMieoYXLbcG+M406e/C65
NnLNE2dmefLrWpwCmn6U5398mWL6IC4eciGvAhoU1gBaJMqcvy5Sv1zr5EWqglO6zefwtcmbQ9+Q
NiiThApR0UfGfKMmhADJTf2qMP+i/2cTipp8pXvXUQrLftJQb+AvcktukovLTa1J3yyClhhjowa5
KJLxrc50toWKWkqM3Ta6dhAV7S+fUq6Fo1FyEIr6nepm9a5Y06fLJ2RuRLqKvO3QC2F0S5BQHSvd
Vg7h3Ln+c3hwuSJrhDEDmEA3JbquikpjSq4xYhn3o7kesd4y2XKsF3lfntA473BTjNBgNrag884i
0ZC4W17a0/to5w7Vy/kmZRRyk/a6OBIs0c+Qa/Lo0C1VP0z43uR2uYm/uEuLgGM+krGP1IwqCBE5
/A0t7pWNSywJJnPFOfVeQ+2JyTke/wbtnyGKVdPksBqVRMEkKynQs5fMpCq282miKJ5V5XpwxHuQ
h+0o3vN5bR0eCovy2C/Hay1T6OSb6qrK3XVheyPfTSXf0l8LKZ1FLcLbFNtCGcdFRvVhXOj5hC6n
iqLiyJE35WIWd1xu/vaQ3KyzDeBlMtYQuZ3UhWEgNkJU/EANnL3tVXumSFjDxb3M9drTbzfpUmEf
wuMSmIQ8wk6HkGNg59K28ilk8ZFsnQ9vl93LtZ7AhMOQj+dHwU7hVzcvKdoEvi/6+TSOxEKuyW2Y
xTl9lyjDgI4QEy43rtoQ4ajx8u357l8e2aufyqgUoF2JxSIepTzJtdlM6/ZNri4EaKAaFvfLReNa
HzGXDHAuCtaZyx3y2c1l42Vv8jFoJ7GslW4ayG8+++vrt03sxARUPw4iKqw5p4YJH3lkiVOUJmLF
Jgyqk/xoDqSC8+eVH1oXkWRepF6d7zVlIlosw9DO98fM9BOyzSoRcmanxnUoUs/ETs6PlY+StyuN
PtzlplyT2867++U5NDiL/TKhNsDgsjfIZQNLy4/s73Zz2abTBiEZlcw3pyP8DUC4HwvFtzsRDEeO
6Ye8RUkE/bc4XnMRJCe3TSLvTq5dFr9vkxl1toirU/g2CplgJx9Tkmq3iA//t8+VT7vcU8nnXW7L
td9fSrzDyzZoRrHq8TUs+ui3qv4TJEC9lR0VA6SAM9fo2kr1zQyhn8okRbmQUZnNOlFFQoBZ70dQ
RPDKCHRZiTjw8XPSo+4XKF9C6yQXLm4VWiPtTka9XhayqXK5Kdfw/n52orq0iCkuZbyUsJd09lPR
QCmREUC5mvRhY0T4bGUqo1wgBipPl5u/bBNXvZZUHM5XuTjsMdnigmIOXU6dhqqm0aEZrIcU+epO
98yjmw/VDqvUO1/HSBFXvU5tRBuJ7cz0RE+WWoyc08cn887Msuz8mjI78pwK2iCnQNNYUDKdvWqb
WHw9bYs3yqJ1XiZJv9V7/P2yQTZSUGXIJmeMYn4qW2dtH1vMACPsYUtFqXMJD/X4XX43dCvK6lCV
NfB57HHiG5HfkuwwwW28S7013UcdbTDSM34OIsBpSAj4mt2PpoujHUU+Mhq6BaoO/bMKvl30JRZq
j04002SYp+cMlH/GOnxMKlRgcps4HAhqyQ/tnPKGO2X1jpN+PWlcQrrG6aiGZw94M156xrrLEmWn
ZKIHTQzg2JGBa0WIo6xIP2mKoZ0XqzncwRphIt8vB1r67m3tIp/TV7SMIQr8hfDUqX5MNAY4lebg
DKVCh3TYeUjNtvb1HmKAaomYN7EQJ9uTJ7JyL9vUREiFRHpqnIYF8bsszkeAXE1s2tFuNo1+EhO3
pDvKrRM7Or5VzGhtbNKCnTwqlxiQ+xWynDtFd/2MWgQrNONlnXGrPTh3aCcJa5AaOq3QfnazWoAt
4BQoFzJ/9ZLMWaL836820JrK/FHP2n0JX+mUuQr5Z2KtSYsZu2rcBjHlV2xYwoySrfxlfrntqZzs
gAiJzRkFzPN9LqeO0WpzelN/bpKPOO+jAG/Mn83uyZ+PEKV34iLUiAVJ7YQty1WQUlhkk7EPHHNg
RKQi/+ZJ4lF1xmhDPkiuzeLKJdcud8jHnZ9CktWPXOBD5Danabw9ReKdXZfDibL0cFLXEtucvM3B
rm20taSrsobES4q7HcXk7rq9HhfNOspN8s4YTYowm/WnSskif2x4e/kA3dlx1W07he6xHKx7MuTN
HUcKl3Q9Pub0C/cTjHzVP2/r28/IjYiBhKQH8YuHWYWmBCre+E0vbl7uuNyc7vDQeHAEQS9Qv4dc
ogQcABrg773mjrf5HtlJb1xp3tZyt9Nr+elqxc0E9Zir4x6s23N+y7TjEZ6ip8ebYCSAjlSyGa83
9MgNweCNfYKMsbSPFITb5FbMklI8kadlfBn0j5ESbJztcyID9W2cvZjpnZbuBdNPucLF6qT7Xuc3
s3e0K5eesoJjv7yGNdbM14B4QTOGXlCEV71ydD0Asw+RCpQuiJJjRmbWgmASSCafa2efymvXB74H
KoX6WxQ02+KnCMDr9wOoPuW9BWLA53/qnaOVwoxDD9xCt3hFr03rF73IFzJTmm8IuulDjDpSjy3a
e5Piy2amIaz7PTB7LM7G3lF3dnGEHxOhC+w3jXkHUD390qb3nfotv8F7sbkmRO3D3aS35IrxE/UT
fz3BaPbT9+UaDe/PZWd8QCMft8S93VPY7qjbvkMF992j/oN03u10zN7UoH5pAjeYDyS1x3fGYTz0
G7wo987WJgH+nkkn0sEjBs4b7VB/S5hY9iDbNpAwUUvkyS5UjnTc7GtjDOphR8Nv6oNK2YTBt25j
3JVH+KA0vn1zi/DwNvpcfuAG/1ld0xBl5u+32+KthBXBNPtLXwbWrf7cvZnBZ39Yr44UG4+8K0DT
+8TnDTMOOVX3J2M+OHu02YtJC3BbVVyyAvghxr4stnbz1qeHBG9RtIUbArebiINw52m02wpwpC1V
fN9+WvPA7H31h1k9xPS9v0JkUFQ6O8G6BDNeCmzEAypm/mj+7GxSigPzCbFp2mF72tZav1Hb9/bq
2nlAzPRQHm0fEtd8csett02O2hQo4auxHqpov4KBxEjGwfFl2K3hdXzwHvQAaNFufu89v/uhX0cp
rrIg8w5REtRzsDzlWUAoej8feg9I1zHtUH09EkJQfhg17pjdV+KlUv2hzDCl30479XutkOC43cZc
ScU/BI3LN+cHSQLj5FeozfG+4xlhKEyl+U7zNtlLs/hX1jMiCOVK29VB9Wr9iLkOIrTuOJKuw8cI
hN3XscQb4efvHiBCQ9xpwms4kA/w7NEOx4R1zdjrIX/XPkUsHWL+b5Cf89P4AZ8vba61ymf0g9ch
qFH8A7HxU1o7qDoRhNOswWbzWtIVQPOzcV7sb+NDce++Ncf5pgBtDoijvObnr4xHgIPT00hsB/3l
H5Hffnr8fLRtafthFczaLq92dKR5h+weREM/+9qNcTIeSJCdZyLiaR1ukk/1ZvpQvuf35rbymaQ9
62/Rj+wZrAk13mHwMQP74W322rwCc3oA8BTtCLW+wixn31YHDCLrW340b1+WR+tJORj36SfeQSfy
UdtYgfoT46l9mndgsCEeLPv2C+DBB/1gXqlHYiLaFz0OIEBytTqi6NqYW+VNheu2Q723GYLhOZk2
nAs1n1lBiusrDxot6NGpc8pmAvEwvhdHqFhA9lK688lGvUbPsY9eTe2EjfipCgM+erVFRDJudGa/
00bf6Dv3UD54X7PAe5m35OUesnc47FuFbqB7ZwBCAenpc9IMolOJaSQgGjfcVNf83CCW3BoHHMrW
K8fhNX09bUPp64SegF++TkzCbRr77ryz9vPD9/AQXTPzPJSHlR8q4En3nrjBI8D7kTYbgFXOgIav
YsoKmie+02N/NW+yLNArH0HjgoCYzzACvgWevq/vvTfq/UjHCGbENo9J2+DIh9V860AO8hFJdPuQ
8s4+2oKP2Kdfp5uq/cLcK1X8iD0iCXzV4Exw7OFaukZmfGyuoT6f7BeT97yHd3GYM/8Ohr1zRTZZ
fTC4puBUCRxa/UDi/SHdfi532bX3Yd5nX6IbtJbfSs23blGvTf7l8ueWDQUfeYk0OG0UQBMOFI9O
qgkNNzbCWwDr9akXMxx6mtXJFHOjYaJeDiARv7ruvtkp9nPrYNoTcQi4KAKDCthpFE+Ra5GYkMi1
yTL68nBe9VQIzmk+XmUmeSOJeMw51/vfP9vIBE6pQ4Xs9FYaVIPtQzjprlwHMHXpIFmiDXwa/lqk
rTqcEL+iJxNr8o6uq9+VSrWpI7kw/qeWKBZ8pTHRJ8eOypU7gWBYV5MzpVydVWqPnYUa27FNiN5d
zIBzgvPjR+44n8CnIM0pyjjlvEsNIpW30QjMJ4wQwQIy8WC3oh+lQrhETU+pSK71sZgUXG63lZh9
xOqVPZr4gnLcebpwD6tiIZPX5dplm+aN0x6X732ojkGicfDbC39gpifMdJtSqwPa/Ig0o7tIiGxd
J2cMAojtmMa4BWRYslz0mXXbLAreVlFduCzOPby/tmGJ4lsa1TtZZZNgA7nW1i6n3MtG04Y67SRt
fI7gtvHYquZqHmQ5uBeKXrlmi2pwkunqoYg9AZV7AkpFSrhHaaqekTgvNZcJ3BQE1BIvtjMNzsfD
CyGn03FKkPFZs7e/FJBUtxz8BXk0P8ZkKPDBIfotVioxRt9yVkesBtCHkedADMFsDcb5pjqhzHAZ
Knlj+AzeQz3FUvIer9pz3bqYT0wOBPoABCJrs7E30L5Hq/iLt6b1Wiy1ux1zMJu+NG2beH43TujW
IIYQGcrI6svisg1yHnLC8Fp6wslpQt9uYnkIEC9BReluEVwEhoOPfBSFOFmiK4nw8y3hbJBJ3mYn
qkjn4vGlmKzr47uFnxBKC8IPpZoNnC89kjBwejD1vi19hiVgommyqzoDaKarMXNjoSLjI4MXYAca
s60EPcg/sFxcbpJulpxMACmKyphcgitkKryywHhF4OLhLVsmd7MsLkVtyac4L0Q12ZL9PVKPgsKL
GZI0fej/QuCQpIrzbeS+xVb2Uf4HCfEfmnGeZhAw9e97cX9iJP5R/fyHXxGu9C35+LUxd37+H305
x/6np9Jfc03XNlCsCdjEH305x/mnpjmu54hQKw+vLn0qcUjSfTNcum/ECLoeHT3XdGzu+qMxx12u
6hkAHfiJObrOXb814v5/jTnx8r+2nyD/0JozYVQAoTHwd/wWrbVoZabFy6weFE/4+ZEa/LQQREbR
Tu1AhnPZV00usJBNQ+3TYuDWjU8Djmd1/aHj8ehUlPUMlqMiBRd6P9W48+/65k1DB9Qn9798zX/T
2NPdv3u3iFA0OpmENjBy/9c+YmXZNklpEe92Vk9a7JJKUdT3gDnWTWi+4dO97sZMAFVQ3ByUQn10
qGrV6+3ijodG6b/pBaImUz+sVMoisJEgS28SKu6TYR8Xk2oszp2kIsi5jDfenWN8orLcZMwK4vCO
3SBC2UAi9CN0eWJ3i02UgdjGI8gO2ZlN9V08hhAKJklpIF6uwpk6eYCvVoVdu9i/IFwyOCGLRmwS
DxG7bGptL96BW9MoY1eThWTaHYCsfTfZ+59viqZeIN6TeIPyDdNXq1RrazOmEY/BskbeAnalyQ5C
Ea0upmNop3TiD8R6w3o3hX7YkwqHd6oDh5G46p14TExsSQukL+ap3A0cC6MxTxEPjdiW6v7SlIHb
U9ybjzqG6oasxqYlJpFnm4l3ULHu2R20P7GPpCqDJhamEqa9PLeBC4j3m1ZjMBXejdidnl4NY3fg
MrUTj8iS6QGDC7aChfEdLzv16k/dFaraAWXZHS4LE5AOz8hKdsBryPfFizca/P0/Pqp4vU6ZUbBp
+55Yx3I8iLtMI5b/zwdL/dalg683w1Z+APZj1pR3wH2Jr0d8dvHi4jMg4No2ZbYT6+IrDMU693VQ
2LwKgeSzyltbjPLFVOeNTitjQ3inw/elwjeMNgPt0QjMsc06VOdUfw7tAtMjh0N/SkBY2lYPwiAk
gECEcjDy7dzDgpxVJbOlIeqdvspO5AMOQ3klthMKJyj5IEWJTVEBxPG0bNxhHAAAjxSWXaBV9j3k
S+WQ+OJd2bqGkfD8VBdnTpOam2yCz5GgXmVd3NeI3cJO5JOxt8xMeqZp/ZOKcrvg6eIdiKehM7S9
r5qhbDMgZmODitQr8U0QxFGkiORs8BUYaOhtcPgD7IiEEjH4GOfCb4fscVbCZy9S+k1u1O9ZV2xz
zcYaZ9yHRf4y1XYKdRJxkmtRpnWusGXfgIcWjhC/J47HifWbgeYfhAoEeUuzn6A2b3TXfc7KN73L
gT8QveBn6f/j7tx6G8etAPxXgr6vYFKURD10gWJm0Zm2s/du0Ueto8ZCHGtg2ZtNf30/ilQiynY2
k5MHopx5sp0j8fDcb7SEB1b3a+LY7+82XExd3sAwX6nN91uVf8MkGuiMLrf7ww/kCd99Lodvjj3l
Xbf5dwixm/+zsUrBGHjfHBomFlOo8sOx3T/82A7H7eFRj7hvx8qOn/vX/WhSUOcBXc1LZNb9kauk
eIMb5MNcq2I0zrTFI6TxfZ+DsG3Y1vGaGVB5nTHTreAyX7Tptt8xFWb8/Ku6pgyGi8PpeaXmhcWt
vKj/GW4u7f75jXk0Pv+b6NUvTqmqqN552e4XIJ52b1TGRe6qyHNqTNxiEtUcCZXOqnFAlTMR0to9
yVF/Ir7+6Jmzv7j7nN2VpdHU3/jdA3C+e1tm1mCHudlZfiWHBG72FZIAY8U0liNWKKalW5SczZHg
CsVAUlGXBc6tJ5HUKMEsTfORNU+lwEVKKE2mjIER6kAJ1LxFSCh0pl2xHEZ2ajTgbjemfixyTb50
/6bKoPNC1dypPq4FJ6hVnUEDtFq5EsK0jr/g0ITbz6tMM6EPfysc/0IMKsX2VQUFcIfWuFJDgqKK
UooEk1n8R/p6QKhbKJc5D9Q6o1hTFRRDeRpJTyXU2op1AiWuTCpb2WLBArUCPcoiKIM9kBwjVKUr
ehXJgTHEYAucf+3PeMkIqyIrDHeXl8mJQYZYOhNOtP2RzVe2KqkWHtdy+wXb15XBZ0nu9C0DHYXb
xxaG8BlLmgcJgFydS4CqyAwz5wgMISjcSk8CqFWO6hYRgbZZURfounyxfYsAZESPQch46kiOB/LC
GikRYAoYpfCIbOUPeWkP6lVWFFzksGI+rVv+gQn5RQrZ9UK38KJBiGvAFokTVMH0X2DB5hm5ihxz
KUiK5GhBmUr5l3q9g2RMltuaSKlRnhYWJoFShiHHdV6hL0auS4gKdI5bLxQFCMQcUjcueD/R+lwg
KsW45qKghaVIlReMtVKBCBYwjBk7HQwfZ27PsYCbjPdoV2UdggjJ6UaFtBKHSlYZfUrKYByd5QVb
40KSzinsk/JMy1HCwbeIMZFyNDpj7jE5JnPeUaxzwmkMy6PzzHOMN8mSkgvk16RYgBYY11TTouV3
uQgXVIjFylKoHMRmnR5HlEpLLQWcBUMaUtdV5bEAwLlcqC3agxgqcvjRkkiLIxjNTwujkCPKjCY9
18d43meoCS25wBEhtvFJCbGCclaccPuETvCIqGUvF7aBLdAKUIahk3Rc6fEA+Xfp9mmWpVWW0NiM
xuc8UNaZpuTGIDQTxQL3TIi1ggsbOCooFpYBdQ7VShFedmULbiVnJWvmSYutZJ0RG+SOjxJ7c374
FZFzCilcZNVv39sgCUmAvNRiw4jDJ4eCv8hBj2vpKq2IneYV+jIoy/SIgPiuNHSEq2QrU9Wg4fGs
57SAOKzIHuBTh+/TM4wU7a5SbUBGDYrC9vFIOHEViKMX0JzRIb6YIhbEJgEckZf08U4REofWOS24
SDrDGJyv4NGUHha0dfcVyVwFcsuaGERFOHVcSyzUGYF2F19JNZ/A3Gp5elURM80p9FNB+i2NZEIM
ZJixoYP0TE5HEEhxOWEZLeRca1XQ0DjVGaAD5hyBpiygE41P9UgribkKzDAXS0eTGQ1DKBM4YoEF
7v3KFKNVGAScXFBV55ixUirQGaYgkJzBGR1/kaEUMETJQI/L01tChhIjNJR0+znJo5xgaQFDTbuM
sEAEyRZGVbjMk8BMjAkMPCwlghwiYNQeyUqPhYXPQPSe/ALiMqSz0iICLU0suPQKCgEOp1p5XDEr
oCVQGK4gZ4odjfhOCQsGjSAlAjZJJQGBkxA6WkhCUm0VpTaFTRkLwZt9fXrFCQSbQw4hbr6svquJ
rfhJWyEV502ylGgBY967c6/HAkPFLHefTlbgaQ1ildnc0hEBRYwrPQvJVRFKOYJYgba6nlyCZfWN
s5Do+li5SrxxebQnRAsYy0oqF3KUA5MDsJKeYgVzFWkdrZBzpSjRYyE5z8lhwROogCOwE7E3DCax
3+XCXHI6AhlM1DmQXUpUUHJ3rZQXSJ+gHWk9mjKOsY4k1UbEmaRrnWwhxpkLhL+0JhPtwC3AtDSV
IUoAWUW84BIP1KebZH0mIuPaM+jrecGl4HXOQJLVUxJpjoWxPLmiLM/1vDknNSVeIKAm9RmJK66q
QvNvYSJRml+C3rrEXxxXcsVYOQwsFQUuvURceeWk/riWWCD4XBM4QGP475NznHFzTqa4fqkoIOvO
EXPaF0pzCaPhM7kK9lWQmC9nhRfwy2PPD1Pattdjt0/XDueagi79YGp3Of0+tLp8vP7zn1wzT/RD
15Lrn/3UDPR1VLI1cvvsy4n7x+eEPw8bPH109KxpV9OHH7p23+zXm4fxi4fwmt82d/QM/WXb/Nrc
NfNGJKgPynx6k5PL5R/DZ38AeLhdwHUpSjHcfffffhcDHjtH5IBvm93QDNMrumP0pehSyO+abfef
fr+Lu6h9rb8Ydr/t9811P39rXzwth7zbtetDtz4eIuBjp5YU+Pt229w3+3YO2Vf9iiF33BbQrQ9/
0Lx+eWj1i6ibuTv77jqmQl+vK33/v7b9/iamlFAEKoX8AYx33Rzjoc5cCvjjdbOJCDDUa4rhbrfd
ru9ijvTlb2LQu+uuWUgRX14ohtzfx2ThK9WkYP9+Kpt82ZMYMACO69uHiC58MY0U9D/6IyO0l2j2
jS1S2J+abhdJDwqT3kK9fGr2D9tmdz1HRygrkb/yMDTrzXFoD4eIpkPhhhh+t950N03cVOzLAeSg
0QVDf4goO1ScyWEPQ8f/z58j2aR9Cv8toPfc9BKdp8IOnz44OyvlRTrgU787LIg79C9KX/rb9td9
s7CeaNZyaWw56N+aWG+F4nI54PurD80dN811sVoPOde3gP+3dj+0kaQiAecqYN8C+Kf2924dqTGA
uzzpWwD/d7+/nSCN/oFPQYpBu2k6V++afY+mjJnTJ/ne5gHvG+Z6L8G79JEU/HebLsa4z8eIwd5u
sUhirwa32iU5xKAZEbuc2zAmEqWAv2933D6+/a1ZuAnapyWk4H/c9Nft1cfhRLf5eL8U/E/uUpWz
hBhC6W/zgFNCDDFqKfifwX47DG1kUjAsys2KkMP+PfYqQy2OFO4/D81mejsnU0KIUgr2l3Z/h2aL
IPvgnxhyh2ezIO8QWJOC/leD3tndHGLWDD2EYuDtcLj65dzL+5JTMfxuWPc7xpRHOPfJBzHsy/cq
PesCn4s0PQakT+NP0ySYc38WB9fcL9bbttl//T8AAAD//w==</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plotArea>
      <cx:plotAreaRegion>
        <cx:series layoutId="regionMap" uniqueId="{6624D656-6094-44F4-B9E5-2A7A38A62FC2}">
          <cx:dataId val="0"/>
          <cx:layoutPr>
            <cx:geography cultureLanguage="en-US" cultureRegion="IN" attribution="Powered by Bing">
              <cx:geoCache provider="{E9337A44-BEBE-4D9F-B70C-5C5E7DAFC167}">
                <cx:binary>1F3ZcuS2kv2Vjn4eysRCgLhxPREGydqk0t6L+4VRrZZJcAO4L18/WVp6oatva8KaiSjaUZaLQlUS
h5l58iAJ/ftu+Ndddr+r3gx5VtT/uht+fxs3jfnXb7/Vd/F9vqtPcnVX6Vr/1Zzc6fw3/ddf6u7+
ty/VrldF9Bu2Ef3tLt5Vzf3w9r//DZ8W3eszfbdrlC6u2vtqvL6v26yp/8O5g6fe7L7kqvBV3VTq
rkG/v33X7OK3b+6LRjXj7Wjuf3/7w2+8ffPb/HP+9p1vMjCrab/AWCJOCCbctW1HPBz87ZtMF9HT
aQshdMK4izFm7Plbz3c5jPyVHQ9W7L58qe7rGi7i4b/Po36wGN68ffvmTrdFs5+lCCYM3ipUc//l
zU2za+7rt29Urb3HX/D03ux3Nw/X+duP8/zf/569AVc+e+c7KObT9KtTf0Niq+pat5V6npdXQMM9
IYw7rk2R/XDgH9EQ+IRyThhx3Ee0Zpi8xKLDuHwbOcNme3GU2PyR7T7v8t0rQoNPOGMUM1s8QkN+
hMZlJy61CcE2foRGPH/3o7u8wKDDyHwdOAPmj7OjBOb2viggItzfP0/PK3iNA1MPs07Zk1e4f4OG
UIId+gwdeNVj/HyE5kUmHQbnu6EzeG7PjxKec1018Rt/l+rmFZ2H8hNKGbFdRL46xw9ZxrZPKBME
Y/T1/PcIvdSqwyD9OHqG07l/lDits0wVWkFqfC0mQO0ThCmijmM/YjD3InGCqLtPPU9MYRbgXmLR
YXy+jZxhsz7OEPdHpSZdvKL7EHqC987hIvoIzSGSxqgjmMMekhN6vi2ecs+vDTqMzNcrmQHzx6ej
dJrtrq53d3Fb3zfNa3oOPkEcE8dhzo+JhwN3th0bWMGTy4BLfR/WXmzPYXRmw2cYbf84SoyA7tTp
K/oOoxC2qIMAgYOUGjn4BHPhElsAo/senV9bchiW53EzPP44PUo8bu+H3Sv6CkGQ6IlLXfRU4UCo
+p4JCKhHgUQLzp9o9MxlfmnOYUyehs0guf14lJAs73UVqVf0EYJPGHWx6z5P+iy/uAToGyWc2qAT
7I+Zp7zAoMOwfB04A2Z5pLGrSndF/aruQk+gpnFtso9f+2NGyvaCABHIcUAzeDggA/0Qw15g0WFo
/vg6cobNH9dH6TQfRg06WvQ8Pf+86qT4BPBgmP0EGmTzE8fZ5x77iVA/f/cjKXuBQYeR+TpwBsyH
P48SGE9nutp90c+z88+RIS4g40IdQ/GjU8xyDLKdE4dyF3S05y99hOQlphzG5NvIGSjeccpnpxBE
2rt0fJ6fVwAFvAFzgkGk+THju84Jdjm3QSB4iHCCPn/pIygvMeUwKN9GzkA5PVJP2WXqL10Vr5r6
+QkIY4wJ9ESP576CxAmD6oYL+6n2/BEd70U2Hcbn+7EzhLzjJADn9/2b7f2g7l4zmtETihHhiD7W
9nvy9T1jRjY7QbZLBKhrP2LzMmsOY/P92Bk259sjzTMgPN816q5tnqfpn0c1ik4cDsUlVPgHUw2H
VQMCzBrhGTHz9IusOQzOD4Nn6HjHuZb2qNF6u0qDrrl7PYAIpHoiCHegvn84ZqUNB1XTdSji6IlA
z9YGXm7XYajm42donXtH6Uv+fbbrd9VrruGIE9t2OQMZ7REnUJe/j3LcAd3AZZSgpzWemT+9xKLD
CH0bOcPGD44Sm4tYvWL2gVUBCuUloYI/BrhZ9nEhwIFy5rg/Wbn5lTWHMXkcNcPjYnWUeCygvFFf
XjGkYffEEVBZYjLzEcCCupxQDGLmwzErb15gyWE4vg6cIbI4zvWZ9wrks9dm0YAHMDBBv878D9HL
PWECghsQucfzM6b2EosOQ/Nt5Ayb938cpbesIK8o9Xr5/6F82SeWZ+kSZv57ZCC27etSKhiZ1Z2/
tuQwIs/jZnis1keJx/rLLn7NdEJPiCtsDgvNj2l+JgYgRE+YA3wNtJvnm+BRBvilIYfReBo2A2Pt
HycYxRe1e1V2LE6g8BdQ3D+RrnlGYaDNADNm4qm8mfnI+tcG/QSW54FzYI6za2at+1dM8KAs25wy
h9PD2USQkz0cDNlP52ddgL+y5ieQPFzDHI/jzCKnr70M4wKzorA6BjrlwzHLIgL6Nl0bHOW5eoEq
8/tlmF/bcxiT53EzVE5vjjJ8nelW1a8cwOwT4QKncp1ZXSIQLJwh6Ft2n0LbLHK9yJbDoHw3dIbL
2XF6y3anilcs5alzQkBRps53zvA95WLiBCOGKMS4x6wzg+aX5hyG5WnYDJLtcRbx2101Zrviy3MY
+edK5X5RbL8A48xSPGdQwEPtQsQTGrOi8SWW/AyQ52uYY+IfZfja6qJ5VfYFXbH71jAkoLHi4ZjF
MGTD2gu0LuG/1SYvMOUnmDxfwxyS2+OERN3FKtoVr+cmFBouOOWCu4cLFFit5CAlc7Hnzftjxr22
L7DoJ9B8HTnH5jgrx63aN/q/bhs5g8wiEHS8PIn1cxoGvX77Tj5olX2+Ix6LxxfZ8jNYvl7GHJfj
rFX2T/rs/zVGPU/SK2QXkIExyCxfe8NnWcaFSOYwDFX9U0vG39zmRUb9DKLvBs9BOk6qfJFmoLu8
6vNLoHO5BJosnip5e+470J8Bq8i2zSG2PRzPd8ejC73EosPwfBs5w+biODtiz+8/V6/bo7xfRcYc
1vhBpnw4IHx9z5ihKRaKnH1z5uEuv5dYdBibbyNn2JwfJ2++0e3/xeNL0IJBoGJxnn1jtogMBegJ
JtAgg9islnmpPYfR+XH0DKGb42TR5/fd7jVXw/YPMDuMwtw/LXrN4hpCDFIP9ADAitmDb8H576WZ
X9tzGJvncTNUzt8fJZHet/usdrmpY/Waq/qUnDDXYQgWiB8D26zCgQdkwKcYrJx9ezjjR3BeaNbP
MPph+Byq41xP3kO1ua/q+/H5Rv7n9G3/7B80kAmHPK1PzhIQh1UZ4HawycETN5iFuZfZ9HOQnq9n
jtDmaJ3pT12lr4gP9JoTgaH5ZZZ5oC0GWLVNXVARHo6Z8LwH5lem/ByWx5FzUP48SlAuqvtIv6ZQ
QAASF1qSyFPb8qziQdiG9n94zInMEs6vDTkMyPO4GRwX10cJx4f7unnzrXnhMej/80AGKifs0eCA
evP0+NjMX1wbupkJh1j3FOhmaueLzTqM0Wz4DKoPx8kNLmHHhnrMut2rtsxAynEF9J0/VTT2vB7l
/MQlrrtfcXuMbNAp8D01eKlVh4H6cfQMp8s/jtKlHquF/4MWWoh0NiwP4OdHNmckDnxq3/cEoe6w
JPpyuw5jNR8/Q+vGO0q0rmPYyOjNun7dVR5QEhh2sXjeH2j+vOCecCMXGjpgs4CHYxb/XmrVYaR+
HD3D6Xp9lDi9v69yWDR5Dj7/PEXBCoPNHQz/zPwInhVg8DihYPAsx8PhPH/powL3AksOw/J14AyR
97dHiciHHVSpRdS8KpuDDWqAqgFxeFI/Z7zhkc3BQ9LPO3PNSN3LbDoMz/djZwh9OM5M9EHVd7qo
1WvSbahAwS0cAvtvPR4/SqSwwAAPF4LIIw73Pr/IpJ/g8+1q5vAcR0i7+49b631PvX/4zf/9ToIO
9D9x24G1nZl6Da1RsP/WcyvOLOfMtvr7uT2H4ZkN/+ES/p/2Efz5HoNft170d80ueNiz8bttBv/z
2YfLhV0kZ0OfWPDBRPQ4d+svsK8jyALAmL/uBbn/kKeRj9lkVqr8beT9rm5+f2sBDeeQqeCpG9uF
h0SpDeD2ULvBKXjcgMGDIQgaRyiQDrE/Vey3D/v9LZB72O0LliwgnMJuH4yDnlTvpXkwjO/XaGGd
gzN4pBQLJr5ul3mpsxFq9K+z8vT/b4o2v9SqaOrf32IHQWQ2j7+4v06HwmPc8PDWXpuH5mFBEFhh
7nbXkCHg99F/RSPtsyKJ4nVvOcnCxfo+78raw726qHlTnfaEZEFmtC3Ltt01rZuvR+ss7VF73i3G
mLJ133aJLKKlaqfEK4o09B2aW7Luo4VhfKeS8KId7CLQbAhlHUXCS0sTLrMkHmUfhVvFTs04MX+0
N5iMwqsiYXktrtIg7KcP/Q7ImAmmtuR+O63c1vQ+j8yqtzvsVTotF9B+G3QN8aeyXFfuoNeUWrnf
jVYjcdHveBTnZ9TtFwkrIg+Fw2kXZdNZP41y4qnwo7i8yLvJkkiUXoZcGaex7DOM1iKu42URFltL
o9KnSccChG/aOFc+SdtuYdNum9lkuhyYtoJ8ZDQo607LukkqicZUeKYxIhiIqDwHxfmSurqUOrLs
IFNpKw0ebtLWcReO8qtuiOVYlMrD7b65iUoKG5heJMJWfoZ55JtEju3QB2w026ofWskVt3xWplwi
a0hklDWlH5VlBzipRa/aZBHHJvGxiRbxNA63pHOvc7f2athQYD04Te5jp966KJdolRt8a5quP7Nj
6xZhFIxN/Z7F/ZVDK6/r2aJkSLJqlEVV+lp9mLCSSoxBaVunvREXTE/brhXvbG52tAhlZ8ZWpqRa
NOlY+VbjrvdnSRYVsom5jIr6U58I7TlFFHlNLjoJ+8OeN6rqpc2aemEyfUqGAXkKFb20YrRKG7bp
oyaTI+k2kXayU9futrizPypdp2fTiF0fD0gvYsJkUdqdVNgK/UybRoqUomXSTcYnrtP6IWLNMqH1
QndxKvMad4GGG1w2Tl57dsmd01Zl5ceJeFVTnDacV3DDRdovXbvxDZp6r8S5p0ccLbM8Up473DV5
dGvj3CwQrVq/j9ItruJEhja5NgifpaFzhTNxodM48sr+E40yHlQo+ViauLqoMlsOaupXFgldmbZc
Ompwgzav6sCqxUJViMnBSuOz2ulknql40Rdomdp4gpksN3VnJkl7sSRjO/plyuIgIla/bKMwyNv2
A86yfB2FOgnauPIhEoCbDcazLV5LU4VnYWVdddgpfV5WFzHpt2FdLVHd9b6mxJE610GWczdAKr5J
a2p74yQ6r6mRLA0/b2hebrnqFl3T9O/iW4rNtaqu3RxbS00LR9pm+pI0eSELjb84bnkehuNCFDb4
Iq3zZZtVmcc708pxqvpAu038sXcuw4w1KzEoy++mmgRNyFdx54HbfEyS69LJlGx743ccqwA2fznn
VVIuVBR71fihQMP9aHV8GXfOecmGdYsqvOCo9LTjjospRdqPh+5yHOPMb7VTeJ2LG1m1lp/07Qpl
olyyMLqCUL0QdnhVdxchrqegEjF8QnbOC+1AAGDEwwYbCe1QpddNzuBHmuSecFohY2Wv7Honxsnx
UL0bhjb3uc39MbJ39rQHKJpiD/YTXPCwXfIuhlCW1NHKcovOc6LqrsV25uc5pcusmtYlFvgs67tR
2iS8HkoRvovzbFNmN3lc6qCBR4LHNqa+JnG0qQsGF6Pje2PsAImeXKi+jmRG+AWJwm4zxP17Lki+
ien7kCWlZEMmu95dqzR2rzoyyNR0uTd0U+65oop8EWkTZHHsBL1pznLXuWfJX8pi77OpUTIfReM7
Kb7v20L2ud3LkY2jtBz7lud5HfT1XaRIf04cncI2ILYtu1wvCOwL4wv+2S1Y5OWjG/uCQMBqiEcS
t/JdA5Gp1NNy0F0k24xGV2yJeFttG2vMPaMMoFupfBk6o8+aqpadJSxJS/ss5b0sUnI6mNY5jYXy
qpi+y42dSBKb0q+T9ThlahMWSro6wwGxGrOJkCVzhexFjCOYY95uyzx6V9qr2i0v+q5fDsa4npUU
kd9BlgyrEF/lwvZSagrwgrzf1I7V+cgJYKshv7YElh0egqjvXJibwQRlmtuSIea7Y3FTZdXoZSJK
llMqPsGTb90q/0tkzcfEpanHs/KqHs2wRqthCgvppuNFZp/TjDGIcBBeGtP6McWhrBri+squMmlH
1ZIwk3uhKGNfZdFp6YT2ZdaKIHEI3DvqPeSC0gtTO11yK0LnXUzWXQVprc/LS5LW7qVG1MutQjLK
i48DpvEpi60ScqRat01h/Kxq9JliZluvCsKsC9pEMolZd85pCxmys09hA9kbVVtkozsrvbRaG16y
Pl9bCVvFpl45CQ9Q095MvHznUHGbhnCjROmHWBeuHNz+AyxS5xs0lIvetONa83LwSkaWeWRNfk/E
ulRmWnX1GuJquRiteqOm8sLt4+4qdU9N73qk5NW56Ecs9eQaCU97lotqEouxE1cTscarsC2rDR2n
L+0YZlINpbsAV/tkqv66bUZrXUdw/4uy83IDNyZwjn6lQtx400g2MZYYSFoA9++F0zu+1qnx20LE
vu6NkdTca4e2i3LQ92U7Mo+Vo+sjlcuqo9VCOT1a6N7d1OlYbLo6/jMfyG3Vuumio/Q6AgKisqST
rRBtEIejFK12PTu31+HYnNVVnnsE0pGqrNHv7NSDpNBtefdRYbUKp8H183KULI9WzpDnF3blBrHC
0aeS83qhkJWu7K6MYVrid50OHW/M8ac4VMt+EpDgE0+IevjAqtQEuMxvUco/OO2wgA/22Eb3drgi
BsVB2RR4xUTTLqYIANUIdYtB7Rxr6j9WdnSnY1QsKzddwqbpp6zsa3AgmDHbIkhC+fmuK1qfK5ed
YViGWIioRz7jAtKYg9/nGfAuxrJd0tiNzJpc8jJqpVNq5llWd52Pzfus7SZfl3Hk6yb0+VSux0g0
Z9GQZXCjdu9KQSI5JRC56t5Ktzoh8Cl8Mls90Fq20sXmsx2W5JwUlnQ4a/xBDclmGpt1ruIrhYxz
mhpnZzpVBaiarpRlpHIij03Rx9EIiIjlJ1ZZt2nSUJ/EYShphLUMB6tejTze1jStZZxNV5lyWlmS
xLkKXfRXnseRpKyTQB/cdQX0yat6nqyhoSDI3GTwdfgh3d+oFU4WHHBeA1vJzlw0AEWCWKf6sFrk
dRkFTd2bwI0c7am0GxflOMD9VW2jkGeLiX9OUtPLoc/Mss9kluLPljV0XodN71nY/lxH+BPFmq1r
S11kkEVPUS6on0+mlNZFYUOILvrJBNZYXIdleYF4raXTJtfJdF7q+CqkaR40TAGlzKiRhXCVh6Yq
l0bnt7yPpK7p1VhU2LfbyhtLmyyq2r7WQ1ecN8B9eAwUXbiQx3oTSwfvg3tCy+W0rxraa8fukTfo
6gr68M/cvNmG6USl7oZ2lVkM0ktYJpJadQ1ZdiL+MHTWCiJSG0z1VP2Z0/IDUF7gdnXXeqTTyCtM
fdkWYy57ZAmP6nhtKClv06ZxZdEl7RZlXSdrYrng3TDfnMfSwJhIDMOSdu27gaMOaHlVSOUO4WJq
8vG0sxLlU0JkOpBo3UxD74cJbjeZ9RfEmAQ4eZt/cro1L9EmJO37yq4XVsKBpFJ83kUu8Shcs+wn
jSUy1XrsSOcPgg+ydqpQuhBXORLAzazJXdSjS2Rj8fQiCe0JiHVbfirN4MiCmHY1hRPkNSuKA5aX
1OvC/j1VfDnxYjvyJJG6yfuPoUnuOhfYaJIOF3Xc3bekJl5CWeSXuXNpQ7Fx5rQQUVTiD3nkShIy
tI72p+D+0yGt16xXn2vSndou3KMpOIAfZ/hznJ1ZuQNfZWm1iPvyw+iM97hMr+vENnvGWsh2wGf1
llrOsiiLbYEo2FTX1HeSKpW15Upux5+jtJ0kMJFPeV2tXTZC3rusErWpW7ODKuqKdeP73qoWtlVM
PsaneVZ+aqy+WUYFKqWaxHXeRUsnpJGMGxnbCfWnKOu86ZoZce0M0c51I5jhKqicSmbY1n4V7UKr
XYsKebC7ySKC8obTfovTDMsQtb7o9EZn7sbO+FrlsZK4Y0uHxj6r2YqF8WeB3g3TFExQvXWD+dPU
iYeYeEf5oGQdiEHchqO4A/b5J+8ghtDQ9izzJ0ZbQVO/YplMILW4dga1QXE5NRD+eHg5Rfi0iM17
ZXWBsXo5ufUlFVEnm4xfO8nkZ/FUQ6lUJDJO0lIOiec2UG9G3Wb/UUmWXxna+B0jG5Sno5+HOJfY
Gi4cFp+ZvrpMJvyxqPQq6XvP6ZpNEUKEtsIgc/SpXUTn2qljiQZcSogLA8wm3I6sXAwRvtI2ek/K
apVRlEHSdj6nnR9qvZ0s15aqTG8FJdvEVBcjty5xmAU1+7M1OrBSfRa5ocdryzcVDSZorD77WKki
WUBL2m1c2Ks2gaiM1qHGDII3vRgq+qnU5tau8TYqw/M2DbBlASnkQTSkn2B3B+B7pfO5zcUZ8F/s
pfHgSkTbu6FkixEoThrGnkGZn5YDpAIgAmyQJVA7lhTnHLdBXsd3whmusnAARSCBsg/zS8dlPjHd
rVLYK3MQDfbQFKrwHJEv8molYijecyhHcXmT6Cj1UZ9KPnAhsdt7xso3g8abRpBVTIwH7UAf3Knt
vQRiew8ZaT/nVu/eVpouRRTfhmbb9WbH7aUq8CjDjjGpHe5Po7hscf8+6oxn6i4QYWIgBHkgg7wD
WvEe1IsMaBRUz1YcXqasW0SJKiTtqHNzbVhcnRYWaoOhSY1s8/QyHSy1Jj3wKVBctlZq22fKqZe2
nup100HQMDEwgAnqKJ1j6QJMmc3WUSdkwmoDhbJVesTtlpD7201Emq2K7IuhBQUAElcia5NvWW/d
KI0XFrTHrayQXoIYVflQARqps2YI0jE8LaLhbEo5xF2RB5Uu7zUDA8Kx82B3lMU08OyiLvkHkXfd
SkMVEbN+kkNbN3BLiFZO1nSeJaFMrXCFWwPlqw1/TQZonep6GWY6D0BEPSORWYJyBTQuIudOnLQL
fs7cbVUCLUhiDMV8vAXu+Jl35LPVr+sKaFzSQ7ZgjUg8uHvOx5G0coASTQ6ZWk1Gfzaqc9c5NZ0H
Al/vobxfxKK+NFEZe42lPzCWnA7cuDKs7c+V1Y+3troo3TCSIiy0FzbOLY3cLaS+y44klmQ2X/LR
umWdddGS/j2uQYLRNahVthELS+EL7mSQF/X0CaVlKQmJ6aJxR/C2dgX35QJXdumZXESyL9Ktsl33
XEXoNA1xvHBNHFSTijdWmi26MDWeLnuQm+C+c1DdLmODPxGtgUSbO9o1oTdUzE905qyJzYMEunQ9
neqdDk0m+8bPJn6WCqzPbfiLN7eFStehSII4rprTDBRP37HjTTQt7T52perYJHlNMsnSyM+IOS1Q
KJZDRKFuR/2XPKmNl3Erl/FUrWoDYQNWxN0gT/sz0ncoGDg+xQ6UHHq4SeLOB7oVennRfILnVBPZ
ALHps8rvqTWuHWS0FznN6RiDwNa04ceIMllWlvL61F4Uoq79qSJohar+XCukoB4FcRL2nTdQUfyV
d+CgLS+hknS6j6xJoV7ob7LMyr2oqlqpdAJRXEBV0mecnIpqYgtsrKs2w4UPv50GMYbCL3f4ciBN
usI4hOpuclaQU7nMXAyCQFdDlQDkTCSQbHveZOvUcVbjwDZVnFWyzHlAaWiBjgLyRo7G7npov2jS
D35f6woydw9qFdmWLXXXKLJ7X9A60LgFXpAPZ40BoTIz9XmfVJd80EsEUqzsh24ISmuRovLOCUEK
TFjyZRoY91Io6Dxgonc8dO5zjopFn4WWbF2enHbGvqlEvbItU/u0jS4bO7oiyjoP3Q7uasFzj44l
ULzeABccWm+/44FMo+TSZPRO1SLx3aQ7UzraTihcpLjauyjJ/YqXiaeNtrwotdYFvg2nIpg6Dh+c
1d4wZueZDfJlkTRXmSa3raVBHBitT4WFiZ9ze9N0nEA1xmIvsq1tSICZWGahbFZ6TAFvs0m6dPLO
9viyCpv3uo5Aj41YYESSBzTtPIpJ7RU5KKNFhDdtHcR9Jb5YNn7HJlCkWBKlXu500xIE1VXY5auQ
Q91hqWyUvBqKTdSopYkSDYQsL4OCA/kdWteLO+FNeF2GZxmqZVOVd5VFcRDCrbwvma5ENuIN379E
tcGbOMmcBUP1JRkatFIJ8qw0AW6hGd/0cf30UxVVU9D3xT5uWNYGHAUqQqh1fMcF7fPhJY8zthnh
j+xs8FjCDfjwZiPU6GECrl5DzNy0kWoXBASrdUJwuYladA6CjLPQZV5vTGHHPkgzWDJl9IbuX0gU
xZlsukhvxmKAH0kklAQVBoqNBK3oqMYlyMnlxkzdqs/zcUmKwmxIR+Fl/1PfAKlxx3VmIIFlLF63
+ipHpUqCOq1Ow15AKfLw7TES1cbQ0GeFFpkPmrzrPXzvgzEPP4EkrgF2sOXbe8BC/SExeFU7AGKX
l1r2god+X02uh2PQfUCGxpuC4aeXuICyFVZWPhCUF5vBcUDryrUYvYcfuat4KktYft24Ksw3qoH8
U2DnrFQ2nKipc9pplSzB88ymUXG5iU0XSqRa6qECJvHhpQWvCXps7769BSt4G2C5ZlniFiS1byfM
SJ5GPbyXjDnyxwZC+7cTvYYFDFICmdMGwltU1UsoJfXm24uoSJSBdfCmUk1QVlh7iQAvcGvRyBy3
1pK31qaoo8ZvIpz6bl7e8CzMtzoCPtxZkE17ELDLPDzNeWGvXapkZndTgFqEfLvLiV81lZe1uevH
6VqjBOhDW8NmilCsJMKyIPCk1hIywVVeQOLvx9a+zsLqXBngSAnkUjngCUM+7dUZT6JJ5hOIvAyn
YRB37H7CVrMyRbeGmsA5a0e1rBo3DwyoUtZwg6Oy8XJgt6BCMhlR97YHN/SRBariqPJ3Y1L3Szr2
ksNNeZpQcqcwJJbBAQUiHZNbFGbmzDIpCPQ8DiBGb8Zo2CeBSEGd2eNAh+0lzUR9ak9xgPRYLUxR
LCa3DCHfkGTVgDTkGR5tJiKYB2FOe1PXYpBh7MHLU3tV2GO70WH3Z2nl7+yhxkECehDTm7bPr6BO
JF7sGL7OwhbKpYp7ECQJrActraSFFw0kDkefofbNLo2F1IKFmYBFG68taO9XhflSYn1R2+cRxauS
QKlCxmXGQffMnfcpajqZVuQ+t9hNBUV1VprTLBuzNRk1SJ809GiWbOEPA7xLSzFKx5F56q4ZbStY
PFH/Q9mZNcnJa136F9GBADFEdPQFQ46VWYOr7LJviLLLZpAQoAGQfn2vzPN+5z3ndHwd3RdWQKWr
kknS3ms9W9C8WbZXZZNTz16XQEBvCdfH2kQvmZyOa9Zf/c6W0zx+hRiPfF/YDamkeLMRRlw3umIx
y492yJ5uXzulBFbJoPIknvyy7fpPvGcnX6Dgw4iz7/XsV0MdtrnnD1+wivS3yIODs0CU5a3/LgxG
1tHJz1WG7xpnSHsII9pg0DGB+t5aaNhj8EXq2yIScQ6hMskjq77dzq6IIDdcWBy7feb0R7I0T5mH
4HykOMoWwxDiCb1c+yZF5hblg09fpxrxj0P34BMX+3ry32a97ZfAIUvszKdaNcIr5LlQwDFXBsfJ
j7yz0q9Bv9UV9QeN8Sw9BnO37wJZYWzELD8PMl+74TeLIg7HZBlLYfO+G2XRNhKzJd1yW0uXh8S+
TkH2K26oO6sJGhQxqyiYVfrRs/GaZ+uMuE9TZPethOKwpwYyfeoltAhZuhzmtoufBFTMkboh9+Fl
gBoQ1SC1KYTDKQg4e7dLB6Mo/JiZrZbQ+3EdRmSpQQ0TIjH03YvXstHxF2L6PVzK6BLAgusX7RV1
AM27JhB86/ki47DLb/dDwkjeyVZmuTeqC7Hpt0X6Hxgrw1KM4fdllClyWZzzLJecL/YXk3bKPV41
gWz2euUrPpavccQgINgYgU342Ihp2q3rLHfQa1je9fSBQKw7xMnon7juf1qRwgtRz12s/iQMQqhz
LLfDuEAX9NaiyxwvGIwIH3exDLcmF234w00pbk+WFnOUPbhsfqlN+LkOi8xVDc11VCKftOB5hI3b
R12XzDlj6jNQfj6m0de4QyetuwXdcfwqE/KY2WXdUbaslYy8PZ+/IsnKCpACadHwKC6iVfbHrG4K
xZBSDgN9haMe4SGF+JutCTK30IPaOFdhz/q8UwtC564r5+++cXNJhxqzaodbksozTcZvvkevUTfw
EjJC37pvapmPQbQ+atLsOh3jm4M0Klhnjt5KyWGJ29e+pfMujeUtTIV5l3rRvmksYmNvxsDZ32J3
ZFtZsLcqhjASGKTvB6jZ714bNrs6xWR+Zgl5kDL+MSMEU1SEmEtZWU/py5zFP9MEzg0eGxGa38Ho
nqf5KQnGykaQAbcaz+Ltg54yGMFz/X574GXrKtNllRc1xzDyTpsaIU6Y6JmxpPRs/6GW5pDF4w6H
5koTQ4vLVv/J1lBiECwEJbXbWztOsuiZ9zIw/jAtP72mlnm66KOj/tHOfVTEsgnziMA8pGkVKlM4
apoqmFKez0lW1qF3YLG9Qqd6jpP4KeT6WRgvFyIuRx4+3r/Xat7nPmMtsj2+k8n40ip/zANQCcQh
5I78Dk9nnNQ5AiRERMzuTMTfknbL4Lo2CjSB/e1lej+mQYuZ55YjUohsNJir3ryoBH1p8ZOxSKW4
ZKJ+iQkrQ7vK/RB9ZNBxcxTa/Zowbq0Wrq2c3/q53yvZnqnwrmG2nLoWo+KWPaVQk0INoajRLUaw
KPxQ3J48m/zQafon5T/9sWY5vLNXAfZB9X3pi4TkbITrLv0DBtcVojAU1s0/uFX+gIyLZDHtkUbq
vcBA64n5o2+GF8AUjzKjBZ8id9BLzctlSFyFGOSh9ZuTn0WveE3At2nENRtwAogtj51NeJnhWACj
zLmF8j4BpZhgw+Qe5FPE5BXc11NP4wp24IdvIBkbPr31y3Zauhef6l9+gxgnYIVe1Z6jn2Ci3XO9
PPqYDEgLyyayx2mETEwcdMl0IkMxE7jt0kMab+GJTX2wl76DxDwGl7TrKutH77Pzb+5VfR5rXQrQ
CSaxHFkivBSfFsk8fe/N8k0x7RdB1z2GrZxy3XfPqxafaQoFiUXmPeVzpbT6OdvoxzCLr4IjLDDd
2xwv36OEsXwR2zNiDbFD/phgAui2gq/so9XhLoM7kUMuzY2QPynuZ51uATpDkm8jqVJO2CG1X5re
08/96D9MWxn481zA6wsfeU14gZlGlMjbXEHRlcaw7BLc0clsWyXWDk8ClTN8yukdgn6JJTp9GF4a
viRhH3oGEVBjooAtFu5iPV/8AX5xhAsDnKBv4fDCvw2a78qLd76dz0Ij8olSzJRASM5QXp+o57d5
0h77LfpYFxbhUr+mlnxANOMFWZe9l4FpCAeBV4RFz/XYzIXScQGJbSqGQLtii+JXLFt0XNoFo08M
F24N7QNN4LSlMh7yOEgshlJzaBJNH5VhSEAD79c4469Q76vAqOmr2eTxgLiFyugb0IBDJGJZYTE3
e2whGd/D/UR/BjH0Kd14Ms88cpuaH8VSI1CZMWQ6cSJM//IiHIXyyE8lm8J5a+myAY+PqGKAPEUg
aQasgxwZfu/gnWbSvbFAmF0zMorE6slnfXc2cErC4WabOTgyIwzSsX7Nuvjdb+ELNPV2saz+qv3l
HKuUVWRW59q0Ct8y/bazwJARuGfRu33SsSFXAzuPSIegKsAK0emcJ2EPqin5CFXncpbQMtl6AiGp
r2K2HcRAqggOf0HGJi5ayCA53IN1P3r02+y69TirASodgT+ZdN/mwD0aBJH7Og38PAvYM0IgMAo2
eQd4c5BOZgXCLVnUvsUZhfC4ja2IL+aKm6uFuLqYecOQEf/YIFdUbsS4gpsb7YTXvsxzM1ekHut8
7Xfx2DyOrXoPXE+qdQtd6QFMUlkIJTRp9iQUOa6+OWWN1ie4N0UCxxVm0HlSyCpGRa+kXpJ9mG5v
eBQkJpOngK7rEdjPs5f0b6vPBXRrTLWdwEQ217rqt3UsgYfNJYI1gqgZZ44h6ijADtUWuo9SHF0F
fSW3M0OQl3gApuLM7NZezIepOTq3dnmDhNCfQ9jzK+xSoqMVOkH8lFmAISPtLhy61R6es79fCHuh
U/hzalj/4NNjxq4SSfazIe68tU14hGWmfYdbogdENpiwhn5hOW1Sd4wmt+aTT3M39WCloOZNZkAc
2fq5zLY3DVloDcSLHteHeQniAh7+V63GoQzpezb9inWiSk91de4H3cvQuRcRQqaT8CytataXmj2n
Y3N20EQSD7LYCPU+Nnzdcef9kc7BUurWGMPylhVjsBwpNX+CbIhLXtt91PtvkfeDs/i3H7liFYE4
hwLkTLh0D440rsqagCJ8D6tuFdfA8a8RxWMtsgkOBngCp8oh5WLnxW28M1NzWJW+LmTzy8gGEAe1
3tUt6Sro0WkesNnlLvQxJlpRtiHmENw1xDb9URl78wPbwvK6cGO2j7coPYwi2afbV8gz0AhjL9ml
evkpAtgyw1R/WbfknQTbV8gRb0YEmODmTO69Ib5uwkCLtp9EQpHlBiGNhGvT8LgrBlPPGCaObvLN
nqVmzcna0BJzKB5Trp76OGrzFi8OKRO27LSgxzmDVt+k/YfjyNrM8L5y4E+1+aHabIfXcMOXn+oZ
AdV6gSF+sRucA39u4md4s0kofsdiSQtWw/UwZuvLFeln44aDcslj2qVgztxCCosp+xC74JE2EQIt
SJ003LWq2y9rwPJpIz9XK3TBOCmHpj9g7mv2I3kzWTQUsIkBn/BB7EKvzVM+PPW0bRGdLc+ZCL4s
yafqhxLrYbQFovWfkzbvcV/UkxwunPaIbfDPAVnKs4TzfV27h9A3SHMDpXIRRCfY3QfWxZXOHLR0
5R+Q9XnQ/aoViZjcqngc3rrO5O0QunyKZFhmvttK3Ra1EX9mwcYqMw0p0y7+GdltytnQx9XSkZc2
8vVxWwWGZhu/m5/pGLQHNsNNgsRoEuLn1HLIPRopl5h2bY2Ulq1vKZ0vbRB3+zSNc+2ELen81tVq
3meD+xIHHjt16L8I+Hhf6WCKSrO1aie5CSpQMvtAazhr4kBCvRbwt764pg7QWR+phLJO6u4jToPu
uATLo/Io3PnNLCXfhr5ou82WLqL7TCzJi0dtEcf+Q++Fa9VCXgFOKQozSlN0WwRckR9g5tTVaNfl
QL1DMC3mmTU4sqBfQOgt8HCbqQr97fNOH/+FRv8b2vsL4ZcEy6b/Qfr+c/d/vcJkH4f7K9v//uH/
xDve/97D+lpyVOMf/X/9X3iv3I1yVv/5n25H88+/hW//6+hucPS/7VT/SWr/Nyz2y29luP5vPvx/
A7WDCOsj3C/VP95l/3+A2v9V9/s3of3Xr/xFaBMS49UIgKlDFCPTIIxQm/8XoQ3+7n/gpaQ0xgp/
uKnkRub/F6GNlX2xIhPKJbBYFt6OkeEY/iK0UUOGCovbe+bxvgWsQ+v/fxHaJLutgfKvhLZPQVni
rfYBsg5YYX7g/zuhzZRxbDVZ9yTqH6k/K4iMTp1iDpFTrfZgOVK70Xxtw7k+uSzVRSTZW7p1n43f
qiLtIlFkNyH07yYdF3Gq+/BhiynBYx4+dfSmK94aTHJnPY983ycUYjB19Xja9JTsyOZdeGOC070Z
E4y3buiDUo+yyhY5H2NCwCICIM17sGoYzl2aD02b7NQtp54Q/RwMGII6jH713KufZjwbOx1mX0V6
G44onJk6eYozmPOrfTLz3AHrGo61jq5kS9OHQA0XcAryKODedXF7mmrnnZsIU93srWI3o/yf4e9A
7pXeLE73LXPTeWNMGdO6gHcY48dwgURLOb0yYFRnr+3Bfyr1WW/1Lx/w8GnjqUUGNCIXHKCnR+lG
8nXp4kLWZifISs/TrcmWLTyFeM/H0MjzXDd+KSMpigZn4/UnelfWbw3y3/Efu/ctIsTrxjTDLcM9
EE3sHTTIj2VumjNzSpfOQFARCynFSoZ/nAPqgOODBQmjWdq44n5yPr4t9+TEq2XVXdWM/HUN+4e+
9fnZ2sCUFllqDog+OaWmpaXxg8cukhBUI9hDcjsRD/G53wTATFXLB2Sui8rJEqty9UhumlFCGYcP
XKdqL6gAZEj0OJXUxAGE5ATCvgsDzJgzprMm3QVDk+z9ZCHHMPvXS/8fd+LvuzN2LKo8af6Ekdj7
k60PcAf6nKSgJcFdm9O92bZIVulIfyOvtpC6VnVq4l7uzUzlKb51hvvW383mteoU8LGGWEx3Ib7+
dG/uJ/Qfu93NIJGujjCfEoST3hS7ghkOxf++6bbgaeWMY1gPvkdZN53cJqfTfevvXXL7mUtkdEgH
Xtxv/HhzMe5bfzfh7WG47wLGn4GKqiW/98h7Z0ycyFjepuFf3fT+dKw9fQ+HLqywfttf1/R+/e7N
3z8L28Q/sv60WmQ+za0Pc2ehD4Q8RSZ0a+6fcLfWYChWSFNA1k7sn82mNI7s1s+HTnbwGBgiJ5q0
XRXcPB4Z9gNuPgTe07/sc7aLrX6OlFpddfdR2shsgKT5R8N8Aw9njMrOSzco0dqdwpQ4eFho7rv3
JoA1CnxuAnpLv/dkOBBS76dFsEMzwQ1BJceINCZ1PN8s06dUSmzOwoq92PRZrvW3dNwqMwY+mEJY
H2kYvtrUDbtVBwiy7gcVAY7uOKw2dLb7D8htJLw3d3Po791MjWSfSR+YMW6Cvf1CUKtgP/TdBRNE
yWeBZFE3CLUHKOCe7zWVF44OGDUa3/PsKZvXbuei7b0bZHbqvLY9Re4NV5aRook49IAQzdJm5mTR
4REm0/dJ6eYsk+g1Bau4ux/i3ZpqBx+5WBwM5d20un+wdP0wv6PgH9jjioqMK1n7V2u1Q4/2Vcnc
s8pumvIaTZVZ1LV3208NZ7JANQAKK2DRNlICsfRJAcf6s8sIP7p5Irt50JCM5Ree+t0BNNZXP5oP
WboiexQZlj0itHQwObKdySQ/dYP/sA4d34kZ/2Pu9KGBSVAaVHQgqOOXKU0EYvjt+7a6kmzsexON
2THc+rBUQwobagLIFNwehW17DCUTBTH+99oShE1kCIrNmGsXjM1u7FN2Qk4egy3o1L7B2SHnn6JK
WrBrArEaa8UDn9yAIQLZSySG3CV4mprhAq4fUM/kzh31yo1F3dHq4ELm7UvaKlKsFKKEP4DdWXuE
iNZgfqPpdpjpenaoAjhNKXRMiRjynDH7dZOtKGzvgUxvxScLYYxsqfnl+U10cnCcqjDlab4p5Yp5
AfHptVWQLW/Ak9l+6u2j16f62CAm3HWbIPnE7VrEXvsYhn14ThQdjoJBzu5DZCwoDBDDEFe0ZntF
UfbTB5E+WTuePYkMexSgk+mGyBcCCphgheSYdiYom/VxbPqgohGctBAg+Sa7GsUp4B4WCl3JhMYr
eJ8SjOEjaltAMO7C0IRFOrDfljh/32T2FQbNI5fx+sqjMKigaO/0GCbVBn8SspFDSu0vZUYCcwj6
etrNE/6oVfxJOwpUPRHbORDMu262xS83n63l8TXlHi/nejIophretulGBCU92ZEx+gFfrNmtDsZl
6GZAP7p5snw6hzr1dzDvQP5K72pi5ufNiuIlMyw0X4DUfwH4oHbgrW3ZDFmRpIZc0olO5UCgdYJQ
mH/yeAIMTHBcXWj4LmjXoEjT8Btc59acxwyMohPBcQRq4vvdJ2tagwKG2uVt4l0MqsuInW2xYD4/
6A0daBHtdzUsU+m7NSmXaSZHeFsW42xWBSz2LjiYzySCHr/AW6lgCKrIfRIRPiVD/QyM98I4rmns
jz90pr6nM8ClLbus43CKwKLkLACb3vbNdQ3b9BDwBDgJumrL0DvbFmVTtDYPaiD0zSW1t7PQYgLa
eMdYTG+wQI+GeicjN7KLI88A4up3Qd8D8G/XYjRR+3WMs1886DGd+LfUzKfe1WmUGY09eKQYfZIM
rmihvVS03QrfWPOUwbStlozGiAzWX42IeM543R8cp1Bvj21Mvq3KD8rJi75vMSaaJANaAIWj467c
vOgPkwl9FvJVWgCIWbNVSaPZUUKrLxGXwq8fFxxuXx9UCAeqptCKpxS5brA9BSz7ggN96rrGFMpb
50sftkVnm6Ma4t+9Dd/d1ASg7H0kr3VaRf4iiyaEMNpGV0MQWy5xAJFwgA8gB2glQ73CMwHzDALs
D+RlBjDfb3dwITyIaBDvQVohpIWaL2Xyc6P1Y+9lgB/9+dKBs61QLhYXGyMP2mzX0KoOKhR7DhL2
In3OCrXo18iUoWofOSrZzi0UT5kMqHaj43Zc2QKBnqCMKGAdLWQK8gxDf5PX6UyqGZl5vmzq28qc
KafHbmS3PFOgJDCyUAkU36Pi0LtgHf8PSn+EtqvPsp5BgLTgEX30ej2joGVg7GkFO5z7UaMLgshb
qJ+LAQqWOO/DCbVrjYBt0yESdxEKC9sQ/yv71qLWJsfLB5A/gM6Y2tUczOSfvQ0eToZXm1XMmz8F
jNQjLgRHHczjRFFWN3nyyaVDzr2iTXp6uYktsZswHXldknuAL/N1RPYM+TGDDIgcOAQmF2DGPlsC
l62rzRVzaVNM5kmmM8CiGvVegQhwYS2kqZhAVPO78ZB0PdIcf6nYNu7q/oZkrCG8PXqLT+77962G
4ZP77goDRVkPIdktrLk3iE2nf2zddzElgoFS4usWTQi/B9GjruNWrQa5sITDNcLAQANt66+tv3dH
s9Fjs51EgHgvxGxSzs5+CUMJeqkHlSNX1Z0Tk6Sw1Dtw9bdQAq4PR5YEIlrFRu7bqHnbBH8LR9/u
vEyhkpIh8prJJHeGt78aAmKkuzXOM381/bYhAk4RBh0E7tJw43mSiKLCU3VQx9oAOG9Y6xO/NYQu
bN+13YOMpvkk7PLBGs9WYTAcu3VZ9vcfS9IVTRKg+gg8VzjO9hQ3zp6QY9hTB5+mpOENd/VB7aRp
8Gm5U1UqIljOpJvocfFPhqzyXxp9i8qDZkhuad3lTvDcmzvVM0yweVHPDBphBjUR3uJpHVHrV/f9
DOLkjg1QyGg6IUpERpPfN0PuT6f+FpXfd0kPZqfeRbfIfmUaHkhw28TY1fqFj8DQrHu+je5qlX+u
u4h8oeH4teYMhjPzCXqZ31yaZb64aIhAZtZFH6ZP3jDi4R6J99gn3adpAZbN65icrTIjoEoYS7Xu
t2t6a+pW/3Y85jtOE7hyMLlQKoL8yLUmW0u+EG/f1v4PeOZFQOJfXWOnKrKgeYcO3j69PSItwK69
XYf4kSz2UENgr0Qbf5gxAoa01CeOZduvUFyRmg4Qq5kHPTyOV7VTMvjYkHIlgARfHjA1TF+8eUTd
lvxGdN+8xuAHgEp2tEQ2joI4KujbUscMKXAHQnr5A7F1vGiig1zxqanYLV/EguBRFYEHhxxIUAJq
Gvm4xlAHN380e9nTM548VJq1GDJjVOSiV46o1+5i2pSR126XILPPG1eXKR6vuBHZAUBp/xSR36GS
7BrNx144GM3tBMBa9OAnMMXns4uBVatk3KkM2t88dfaxd+26I3FdLAwQvhq37XkwoQ+PdgYsPSD/
xwOT09XTxTSDsjTJVvm+G85eM8jjJtOyFhEqwGynrmbcUEjcwZJrt66/qLhNd/4qf1ML0SBr6n1S
6Nnpi1ahO2w2elJdiqpjFKzlvYdMZlA4dBo2RZRhCG4yIGmI74Fk++A59HhUS+q/2gQFGJQHwTEe
FRAex3d9wMaDt9Y7b2mjCgBfV1qUx3oZsU/g1t6TNHpqzUZQh7jlsPbpc7+1IHfZ9iGz5ocnbPik
7bxcRTQVIhHeBetG1PvMRJ+ddhxFtbD0LHKsZ6iImA9ReDogatkjfIAML/hZ0AXxXFoIX8O6T251
M+Ea5oRhpOrRuQoTEpS8F02cdI+60w/UmujaB94ZXq09RNvwS4dhXNkMfnmb9v01SGFYgd3Zntnc
iMOCSXpFg6zZPiRbcPIRUVQLoO/CSUKOkr/btEd6MuK+cgoFHIYh1N21DspW9arUOCPQ4wrYZj8t
+7ZN4bDPOJoOEbzAMLNXKLgrfFbjTGU2VgwJawDR4WDm/tsYI5F1TD/A4vBY/Rw1/ssMleaAPysq
1IzNmOUFnkyZ7AUWCACzs1aEbewx6ECAdnX9kNZbWNkhOiVEPTN/Wx+kSNaH+xZSFFQUeL1fxrEU
e46MGqXL/YS8p4HVa7MDsr6L1za8tPxl6fsG+rEPjDaDBuSNfYPKioicRrvsorEzl6xH3R2JEyxA
YKsatHnlz0CSgjg7RcMcf2HMtC+k2fJvM4PKrMdfPOX+nt1yHK/pH032uOnVv/hkeWu32n/xxXej
0b/Gsd3Ny+Bfl3isK4yuKN6SP4nvVBHFUoOC9pO2CAZ3XG8+YbAYxGQrAWfPm+ERpDi7cvVz9QGh
bTqUx1YnzevkmpPH5/Q4S/wJ3o+fK3ngSxoXjWiTAvTRsuONBBEOSbxfLMlbOevzqEFkcRI+ZKZ3
RWZkVPaE3riJeqqgdZgDHb1PMyU3piLhhS/ir0yO0Mij/ovRmbySlo5HE5HX+0CrnHppsFjK0Wvo
eiX9gPTesv2W1O6khSz8cbCnyOd4EEzrSp2Sp6hbm4uhwS4c1fDUhv4Vs9F3VRN5Eun2nOB9R5du
xBMI0i83E0X9GaqjwLZAhZAJvGjLt2mHJazfMNDwI7HBESnwr4lKfkGVIdyNOEFFJNfJ/ugyuKY9
oH+UfganIG3Njqc3KAhr/OPOdgRPzDuLkOzKBQUTKiCPHcuwCAFbwhKqMUDZwSOw0BhcGjDJ5RTI
x82tBp4g3OwDN33yS8frXqu4Qp9SKHObQeSP3e0ZHlH49DNafVTOzMuhQdHlCW4RQoz1wIQdD/6N
/+tbcXRx2pXCqHkn2FygDmRDGdZ4yHjyu0fY/hYhujcoTS5az4svhIJ0HeaDFfajTzgt6hhdCcVX
WxGpGXzYFNRv7DJk9Nh3Mb8ubKTPCK+XYpWsh1uIcgLP38C/BNkf5XpwWrHWCHXbrkhimhSNh/UN
UOUzV4aI11tNhnXWK9J2Zchog3SnByyhsXUdyKQAAayLEc3Ht3BgBtKyW2VwvUdhvk5cLqjWKJJQ
XzWH+9bKkZyw/NHbjHE60kaUdLxxF1OzYj0M1OpgKntYmq55oOt2Zp2FGINgXWvo1rROxxL0/sVh
+RSIPl7JOjfsG8N/bdJm5QA2P0GFFmglfQ696Jz1Rp9QAAcWw8k8Sfh0TGlfvxp4aGW7fkSra88r
nzE+WbJgGOuGxwWrT5Amiy7ZYBHUByliTqzG4BPmTkl2RumlvBB1nZYxQeBbLzuaLmBFwmTPVL8e
IEVFOd6vhqUqgLfBlOLtlVPE3knkGFYp6D5BL+eStFg5ZRr+SL9v+jzN1g8qsRwDm4aKzgxrYsS1
zlHI+OosCyFrwiNnUd9esIwkBIfMfzCdqys/8dqjQ/hTdF2GrBWGYhz8WZy/PSTqVvI/omIKnOaf
TAeQTYLwuALs9+HClw0bIswZwF1QxAoZGWvjVFPUbWdjvF0mZQMuMhVv0ve3RxPWj3H0ofvefItM
j5nNoTBCp+pXyniL1SUyffV0CyVKUHrGGps7rCG/PM/St4VHRYoRJqr3lKEaMZokRE5FXgQmumZG
XViztN8sVnI4rTPMN6xt0+VJPc7nAYyLWiIPViF3PhYtATcPWntERQfgo9Fw76GhWD2kz5Q8DGQ9
TCSC0nV7YEOUtbIIKE48bZcoU96eiendn1P5MK59e05w9JsH/svEQwCQaiIH7uqPAXzgm0VHRB0R
BlmabS/evO7d5DVf+lrAPgeJMojbShE9QQKq0nGPZTKwvorGUiLDGpUcqW01+A0tNCYaFIdL8LkK
1Y5sXcLDCmPyDDYGTEG4emWtw+DS3b5FQbnNBcE6Jv6IYD4N7c2GXaCuU/IawmAESqHWIoVZg/Rh
NqeufxljkVUCX1qkiwoOQFAfUYQ0XtPmunFJz5KhQlXPnB8148/E69ZdtuIGJJmmWPfEQwpkMkwA
SLGL1KLCEpQ2wNiWwzUm+zXKvMMyB/+bvfPojhwHtvQv4jv0ZptWqXRSqlSl0oanTDe99/z18wFZ
rVSpe7rn7WeDgwiAlEkmAUTce6PZG0PebsymR3kiHGNSQY62a+3ih26xKdJ6YGq+Yvknm+zuMgX7
dceuaGMMAf+RuYnWEczIhan35c4qXM5rRV2viEH2K2dQjFWYK/lW/qO1MFkamjadFMBOtuGre6dk
H8zxrGclmvNoY8aVe9fa2cGPnPpRU/XlAAH4LhosQl2viokmUO4Wn9Q0nu8sZFXu48CDpKK3R6iA
X/t01njLgjH3R5OIYtbN+oa9MgHSJnkxq3GGnzIbBz/LvG01Zd/bLKkX6uQ5d16vpsQjczInRo6u
ApsLQLvos4x1DEqo2GhKqRD6JmO5S5xS3VkqSaciPrMmB3u39dOjnZlrD37lqVXbjcFfti3HiIOh
FVx8YpvHXOU/NbwAFBsObtKCP/SNam0KOklKCSciewqs0tjZy8at+5jb1fFSNczsbJVlsjGHjNd5
wBayytwaGrrjHPXIziH67NwuQgQitr8CL/F2vrBaJ/468jzsOdT3BPB5FwyG/SUDGXmqOrU4QUm5
lMFY7+Oo7ZcTZ9a1k4zrUp+GC3nz4TJ6zTrNu4vXc1KFZVCfK/Nz6Xjd3rQKWDxxrR8U0EnLuSos
YlFxtZ8jLd4VXjKs8lR70EPIBED8edanOV5F42xsNVPTFykf3DJsQOgrXewCuTE3pUXCsp9r4N0u
e1ePd9ey6vz4Psnm89jw/S2K8TswsuhO50M95SDelGyKjl4ACcgMNY27dj+G0TIfYx5DgK3qU+8D
cUGvQwkK7cSZdzcjZ3mo7GRp9jOb83RnwrI9U3wRDGrpqIu86c4ECKv9EEQT8W0z2ds520ZBWEsn
rzuih1IphgAOOjA2oDjkiVXvSvh0yyxVIN8AJ4qJOD24yBAB4xHCWfGhq/Pq6BA6RHhCX6Wl8Wmw
9H1ZVy6MhCDawcmFG1y1JE8qLzknU3+eHYjEKeHAJgGkZnpFtMuynDgNQMIB8jycZfgx2mQuSGB6
i4mX53LMSPG0ehzBqciNtWUXPe8Pj+91b/8ZxfUfamwD0sjd7yH8g6Hps1PRprDfY0C8lV91a6ue
QVaBMJ09Y4BD0RXAO1NlO41juzVTlvqYY9NmyAwRcKvgfynl1q0cbYVYS/c5s+pDp9jGznDIN8+T
U27h10QLNR0A1qbtRXW7ctkXLb/ryDa9dDt4AZ57IID7KdBYS1I/J9cbad7a7pydowBQq8odnClj
x5mbhwOpL2Wyum1mEdvV5qpmXctg7lXuYzsSnhoslCsURTFXExSlRd4RUaq05g8jGIt9XsFaVq0C
3lcO7oNFpumaL7ldfFWnol360/Ct69jZuiP6TOLv6NzK2hqz82UIcx7gKEjvEFt7Dt0eXRBIv6Td
zrP/GbRUsOmVauYViI5F6JG5dUg83Ret+alM9mjRjS9AsCJ4Uma2UazumuOT2T6Z/Lvl/W6+wO8+
hRXEGKK5BHszEUsCRt/BnSvWnU8QpghBWLo96kUiUqZ4XcqbQKgy9IngPKkZHE+BQZB2jFQDSStg
erOn3k/eQJDVRrlDG0K276Y53setl64jU/CYYB0GHazWNkRfQebtwbUTOiNWCI8zRFIiApqgZt8y
w+0Iyyp3Xn2Oa6AKgSCWDSJSpqaes/CD0ls2tjbcB3qerSrD1xZx3A73sgnT+OS3EPsUQjX3zWT2
a3Pk4c7IYu19WDYLtjSPfFnqRW9Xn6150DmzRGG54CxT7ONUC5Yk/bOV6rmEMWytLPcT3xAnTODA
GcCoAkgzy1iPa0h8an3vzay8+ozMCXHQZy2GFR3EEGg8g+XPrxoS7WFgLjmC+Av5l8jGE5emIsh3
8ykG8iDJVDx/yEPDt6nuEk4j1ugjRST+ctkrynx8Z8oBp5ziVW2QSeJ4yC64ToZ72XPfetIMxT+s
0PVPc1udwiozkMSB1caLPV1PVujfD6LxcpBcqaFYqx7ls3vZWKxeuxkikeuQ7pwpDAwlWHTLlMyn
bKQ562xG47jwFiaM1h6do30TzCr7AP4Z4nebRUyTeL6AYSQSpJDwdiaqTtKYbAUb3tioOfe54bYp
1RdtMpR1KIKmgBeb+0TGS9mDNPeeY33uvDjc1GSW7zN9bO9lLxG9MIediWTfWbpIJI670Pncij8H
GuCvpi37cDX0qbHoRURYImUC273PCpj5GbjIxWxX33uXoBmKVlBjWsift6Y3ikOna/UWxTlQI1Yf
ca4SEWGSg9ragzBypwh1QRHJBEf2YLqJtvn/ADEJM7sqef54L9L6l/CzULjUBaDr/67j+UH+9D1K
jOt+YcRs+388Bw13h2SHDooIZekrRExDdBr5TrikjoUGG9HrN4SYo/2PAb/NsKHpaDpX/IKHaRSS
NThIUgFTd6hdqjv/GwFPQ/sdHWbaLndXPVszdMemooaOaul7/c5Ui2tASYn1R2UURytXjeexSsnI
hbO3Bc6jPw9mpaPwU0MwE6Oqq2jXUb3Ojetomia/Rv/pWnkrOfmfrtW8bxEhiFXAerqXjZvCE4Ry
+JftjdANHNF88MERLf+aqDQHO2/Hu8Cc68OtSUvvvRkhLLovEjhNnvElKNPsQHkRksTCrKYcRu4Q
OlvdrswvOiyBJG+HczDOkErCdeHUvDznYXq14JzmreZ96YNxY3lxi8yJ6swctPzZBz1V+XvZQz0G
3Qo/sBGNESPSTnzNuO9RPE0mgp6m47Nn46AVrNxh1vZg050KFUhX20s7tLuzUvjq9zIROazYzA/E
uIsDWf7iEPqjsyS7YQIt+G1AmrKBpFYckjJRGiLvdMs7RLOSgxxLx1FZBxyfUBMk2AgM3z3FTY0e
SOm7p1D05nEcgZxbxarUtkVjNJ89tVIe2rRAI0UJIXURcDj1ovHFQcJ3QMVbJYxNxByDDt2azM5I
Y8FONNr2pAXtfAKwYz5pBaFUvfeDTT3W1lMYlMMxKJvnilD0Sg1Vq78kSdwgNihCP82lU9mJ8Xf0
d3kUyXBQc5ED4ruy8KI42EkTPHRw+beL5I1Sq78z6qLYwT2AgwT8YdoPYv24NdJX6s740UfK8PnX
Z+4apynu70xtSM+1gbqlz6ET3rWtgY6ww6exIbzZD824inXUhqqkNfYa0If70gHd60JxPxHctte5
OxcXfXQNWCxJ+CVJHULuo9fvS4RIV4DB0mVMRvKz7KVvPSTKoqvv1nMMXb+L05C1IK3R1nJyQsIh
nJKltIe8t7bgHYK7Xpu6VT8jSaM0Q/jkjEl+N9d9dReMqntBN4bdi5LFP0MkY9sqzF5bADbIBirR
0Wp1/xAYiUmsYPI3YAMIF5Z+oC3QBrcWPPQFAqyIfoRTSJzXIdg7iQYxPGuBihKobDEAcJogjRxW
QmisblX+cLrxWPnpqx5nAwo8XgWxBjPPezaMBUnoe6MrXvl68ge9mTUpm8dm3mkGiZzZao1qYaLY
uod2hJBImxTt2hgItEnndTxutO92mYV3TmZF6yJUYGwjy+VuLeWH0mbjMXF845TBf3CJZM6f+xQN
ArWKAheQSoCKrGaVE4n5ZALiYI3XJkcIbQRm+84TwAorqnreInw2PYzpCMdJl7zs6LEgkrnQpzr7
QeD5boy78YvV1KiDVoKI5aPHQsNbz99b4j0izUy+TG42H+AZUQxiU6jBHtpey45hbTqI4lnzS+Cr
B7vR7Z9hND+ZsxV9yYjorVWL0x0c6uwYed6vqX0+H2IzK768Wwr/QR5a09AWf4c9NoFFe7oJvsME
Y8qCpYrV5506tKNlUReSOfsjsaN0F3kJSF1dZG4BSCLUkOjYsvvR/jj1nf237sdrm2lOlko7kpQ0
ZvW5q4JLBU30nEVR/FwMSz9rULosgNmn4mOWjWbPJu+wLDnkaXv1Z3oRGgs56oorRqX213Le7bK3
K25+S5/hmsor/vtnVHl9rPIhf5rYPhNYLIZHqOL1wbfDeGXZbQkaEr1ihOI+Zx46TCan7k1Qu+W3
ft9GQfKtyYpm00aFe2enSfNZUbJdFieIw7VPYzDnD4rdWpcs7I7B5HQvk2WFd7NNlFxz4HTkPbAh
ZILDc2ahHlsHjrbUag2KLXib195vpmVGpPUAhml6yhLIvMLfuGO4VrPZR0/Tyr/MHfopws8O2dlM
baxvETIJX7X2PEzwbfwpJ2hHRkfom4SvQW/u2riMngOg5vuW8PPKJ3LxytFk9R9Pn4vM+e9PHyB6
3ngmQjfscHgUf3/6ZjLzja3a0c9YS4wkWrJ0xWoyv5po6C5R+WTPUPrGpZtdlvJieuX0h1Zk0DaH
uZmMSxgoXya+sBttKGKSdX5yqA01OWRl/asnfYqbPSQ5jJcPfjl37AiSkhri2tswIY2H2qj5j//D
7aRPbeJtGXaPjmUWawCNKGu3mXVIajdekzwPXlo7Pjviy2351kNlm+oXOVUPzV9T+xky1dvUwkmd
n4ViPMRlpn2x/alYawhyruqQgBHBB1OZy/wBbtOOrySUN5Psi+ipqZkEi6ALf/V+H/04TxmjzZgU
XPH7vMJtSIzUCKC4JBUPyjS/b7xSQ2vGrncf/Le5CdILB2naVnGA/ubfRckEtfU25Xat9FlFftaH
dLyTl8pB6f94GSK8FyXRh9VYAKmf0+kTiydSfK5WvxAoQaW8dYfvnPqOM/g+6J9JS6hH6UhiRLB/
La++oNBai3wCJ/MxPushebE3a/YCA6JT9az3WXzWhCXGpKWzUt1m/j9dN4uf8HaX288L+AnSehu7
/TwxdrPefjMrR5kwKeFgxehyA30kgjBaeoFukhkcpU/2bk0iB1AyWNra+GveP00mx+xT+vPtSPUP
64jze5EBk7OTYZgu5xOqAHvi0PP7F3kMI0UPa0P5iUjBUzvX7iPCU2AyEr9fym80W4IfXW64j2x9
omP15nfxN2/+HtLrsqj0SWwhfoxO5L2bL/1G4PxI/W9R7V28Np27BV9u7QB58dcDe+0JH2lyUriR
bS6Q+VeZKB5qOSwb+bTJnpzI6miSQDC5o3Reb+5qfr6sAB6R92dTXKVI7uW9l+8rsSnOCmikoWog
ASFMNXfTx1YTnFqsQjQGkSpEiLMClPLrTFTb9Sdrn1Ztcx70oVy2sIZ/VFa4jH17fM3YJq9vM2zr
p29BL3HtnWMYyaLVbDZZN7s0/mM3IOhO71/H4lMUh11dMJE81/j4KaLJXDi8g9yfSpBqFgK6WqWv
5cEQ6DxMO+WTNJKEiGipfCoju3iKpm9ICuyhNAdH8BTsCt/M0lf5hePBv456IgHjBRNaBsqdNVf6
wTDhLRPZ0Q+W6AEQ/tWTvttoUfqKiAC9Hx2i4aLlc3QAksoZxNTHTVvVzTmZg1+NHCg6b+RQ+JdP
ToFewe5UDJRWitJqLa7ThFPeRs6WE71k8hb//k2x//5NcTgcmqTIic1CLftYjoPQEDn00Php5S1K
I4Slycn+1dhNxJMq7bY12R2C4DLaCBKMmCJdVc4Hk0a9sZ4jyzwpsGxOSYPcKEDFoymAPrpopD+K
TUJQE7rfHwbk6EgQv63R1287T2l3xRw56QkiBTFpPXupxkgj8kwmo0Gk8WyInvAXJvqt17lJbCZn
s0v2vdnrz7NeeA+OE+3roTSejWRyH8RYpbrvxhphmebwqShSSFi6Uu3QOyYfJnrxMP3qgcL51buN
3noBysr7RKeIwb9/Nprx9y+A60DqA3JAwWVK+n1g4oVO6KfxpNY/kzafG3PtINhYhxO8OLdCRmbs
d9K6uhwNKHmdC4C64XpExaUtZsvxGBACeOl6h/qNckRkwOq3k1e8u40ckHMjWzfh2Q3tAgpvjKLo
rHy1IJAXZa0FCwIkE9CdBRIpD6OeV6+DX4JUanP1SQ1n8tWF4h+rUo13epRXCOyGxjFh0VwTwa+f
0HOIQfCHwau4Y5g4qrij6QfJxUUiY2sqJQLEaBX9MFV1W43D9BL1mb+eFWe411Lbf5AzBGcAgU7k
UCDc8MyKx3M0OxXEgHhmhwpWG2C6dHMbuU1E1jBdGUGfoz5tNI/eWCzSagyfzMoLn/QBckPkuQ2q
V/jeZrTgIKGX+JdKnB+tOSSV6vvRqhGm9EWpk20AhMSkuMSJM3izc05qj3Ki9CkeUgezFjePcuB2
r0weXGFEL7RGae/NSkigu/mpI7Nzkj1Hz4pTCcxyr6HO/cEvZ8hBcaWcervIElfW4sq328oZ0i+n
6dF4va10fbj899s2XvEfa7b7t4fdQoTdtVC9tVDOs4wPazYq32o8Jbn/A736laY5NhDxueKELvCW
tuZme2lSaEBDrANx4mLmTLiQwx8mxm7oOMvrdDlpFPeQM2/T5S2lKW8JmeOc6nCioridTpFplPqC
pHd3KvfSMw/GdEqk2yljfxMMEKaADlY6SkhcIceJ2lIox0mT7axF0+k6/OsuGlGkRV1n1roI1mWN
Tj0Rk64+aDFihSvZlU2jpCjmgW8Ug+pg1od3k2/TJjESqq63Rw0rQoiiXUjXtUt6nAXIMfyN36TF
scnzaVOyZ184xN4ouIJPNpYTRCMCINju4BxKdap3dtiGv3y3iaHX/rqD9Hml5VEN/N82bZr54fDv
qCB+YPmI8z9vKMP98LoLvDm2vLJVvidNsm6JXRgwTl24iyDgV3KNuK0lbu+NJ/dVOiKUyVBrEuvM
lBkVxDS0AeR86ZO9OZrHU/+DN4m4q1ilrvf6/f7XHxrFzp8OH2kyZs1jJhqY+CEctYfrnkFsHDiC
3zwBlKaHMj6YHWwyPpfHpE2tJ0+BAdyYyC8HyLQ95TPCvTYoYrLZjI7aaD2JC0z0oK8XEHHlAmSI
06bJt3Jvo3hJt+I7U9xJM8iqbqWnGpg7EUwP/b9GZeT9Nioj73JUFZM/XKslav4MnCRDomL80590
4ItqmF8bJeh/zmWi7aRLDnZu2u9ivf4TrlP+kFIHaDVS/Vzg0QoUbGKDKiVi5xj3TbKc9Mk6V5Pa
CZ5ZubYaP3hFqgo2M2JT8+yvgqBCM2bsQlTA6vCpr4zwCbQsMiCtcpYuaiQUbGRLMmBWzBrXoWcB
OCnfhEoEF00rPFAannt2RK+0ILUQTUkR6f1rYEwAvlUK5Dgx7eaXN6G4SP9ugFgh4nkUJ0pPkW/O
e5jlRDcSdnNxWTyoiv2jnZzxZeqLnJo+1rS1yxLZwa442507XJIw/I8XoUMO57dtL1Ex1QRUbWkO
aRtD8vPfxcCALbu1WsGlHGsi/QA2RrhCtjlaR/ZpjwXCbiVqPuafBsxOyINq/0TYtrlLnGxYSlM2
ffnJzufqIg094rlBQoCKAmI+VTOsYxBbj9Lq/Lx/6iP/zyStur2OfPyJ2Kp5jXNNk7IuhkHZyxjW
NVaVul64CXs4SLd5hoxieZ2/rjxrpaSkZtmEZUjLbpMyVVdy31X8bnqTl61ahypWjm4djbR4ksF9
2ZRJ9hD0dXmSls9HsKaikL2+ZgPi2r7NL0jELnt2o/dmPBor2cvs0f1UTfVhEHEa6TenxLz3Wt/9
1LrlR79BebftFEf1ctBUsPr/8WqzRFaMLSPl8URO0HQ0ANcmMj4U0DYNJCQ+xDVdMGgtInnF92Ya
3FXu+/WuzbpTDNN4Wow5nAYI8ONR9ookb3Z23Zw4zzUWmvlMFmY2+DFlWoxLSpWAI2iZ7K70vPCe
0gTZ0Ylne+3k2fjEyuIt6ijKvjkZ0NOuhJ9YwxZ1+kT/6UxASnLVOunEBI8E8XMiXOgPmByPoRWh
7b2w0wkZepA3njNvOyT9F2EPh+wPPY+QOZvCbDmLpefW2GHUHADdEgV7G0DzgLoBI5UldI+EM9u7
9lL09i73QTnqo/HFiMNiNZWmtbNSxfjS2u7B173yAh90uMStv+cVmIDEOlNOJTnwqyQH2ZONO9cT
olc9OPAm1e6kr/Z6MkR6oG6vx2YST58QrPa3t4O2PJvfTHmwlufut7nSJWfYSrn2oajsmjIAJ/DW
zJSaoyBEdpdlrX5nIACPsszb6NV2QhJWtg9SJh7M84wkZpdn1dEQlnSh6FPt1XY8Sot3zC9/X6jR
ZorVgWJpf/nkFHI4r1o3NduBGG/9PTYgHgztaO+MHDJhWk7BV1B9AC/taNoXU5Z/0dA2kP7C94vd
FMYxwlNB+BWwOrEoW/POZpbbj5rZPiOfHn61CJBsEm/0t7ni5CSRphBNKb8atWnfj4P9lBtF9NwW
0FoFkLtBvgxDxo/M0A3fjFRMC/p304JoU8VeuP73r5ShktL+8JXi3ejotuPq7BxsW3zl3r0mRyCd
pQfP53sW8n1xTNU9yEZx53hTTWkLVvkvnxm2U48ebv1rTp6mVO4i9fg2Q879YMr5ljrlC+ru9Run
ap9CBa4ayjoERkUzWerSNNmJ3Fx21KhIgun5Hdpo5nUaMh/IF6gN4qHCZwwJpOgKrieQnnFZjk22
owqV96myFXUNCJ2MrjDL2azvkpZiZdKMp5x8oCgwKM3OtbRzr5pHaSXhXHwKrOuF0pPZ/Z0P2vIB
ee0fsZrl+0zILHUm+pMyBTaJA8gHnyp8ye/zbj7FInN9zbV9uK4z3GkP8A89FCX4ClE8+dz0PaRk
HeqzPlF1054hckPjVb+qc7BTtc7++fvUxGH1McVUq+p7kJTjsHVrOCBoU4QncDLhqQLXdqAQwxWP
blsVRc7kqMSnD+5IdUDV3Cm1nqpw3sCse70VnmolgaEeTjlkHHzX6ypFd7apCw6gCsP0bMzt6+x4
6udY1FcwMwH5FGZdDubWgfe/lmajpxSucAefmjdickrhDz3t6700A6V6QcWmO9tBrX0OE9RwDOuP
zkdeEGaX9TRZVXQsbe1FrmLSRW5uz/k2OjuF5xyCxLyYEwSLhTyQwW1TKeFELOl2Ursdy+SoXhE3
+nBeU3yVipta5AIF83n7tN0U31eRuQtHFegmXACykWCiRRNkZUPCkN5MIQbedhQofXPJnpwmZ0hT
NjAikGjztWZL1h2ZWfCpW913jHVRRNGLXRQTZXKm+ZhQb/WzN51Dp49eVN/y91SYy5fSRCHOXDm2
mgF/YrSg2FhPBYdLXMdf/cb+lmiTswpsf7z3QuS/2jDd1ygAv0o/xILxXjfVf/Q7vKKQw0AqTKZD
R9tL1tKUOVGZDZUDt7TpzdfNiIYDClMQ+z/6alhsWPxUkt6Yt8Z7M33VyhZWZQLvE76A2AeStqJb
V3p8nKOdX1YUqoGVRTEZE0jmbLjHkWM4AgND9ZXAwbyMQtvf90Qmn8sOsOIYVV/NBLHdWIdV3sxq
+bXSzWPEyv7kmqF3vXwW0z5cnlFTUvrZKpnINMSHqHKVKyRC4h2MQgg8ZI5xL012Atq5mTU+B0AT
KMS1Swuy/8aFwnJ2uudo9B0X8h/bhJBk42qMlHrdxySwpM+yNTIYzjOl436bllsvycDJZxGWivdo
TheUAdNiqXk5XBfdiDaW0YVP6IpAppsulcA++L19/vcVApTkhxVC5wgPRArRAgStqNLzIbbpUF2w
6vO+fC19pNsz9l97tY+gkxqSVHrt2z5kjx7AO9L+AAEtOXSdIIeuTW1RmWaI0gXJz2oLczu9BqIp
qFZtXZ7NtTxy+YVdbguloWCOgELZPbRbORpTxO/R46sq8QsSzyB7XdM9104X7W7+GxRi+GtQzpeY
iNs0Tx2e47m5FHqOrEQSPScxagd9Nr/oGvVXwyhTCHHV04s3QHHwiPGeQFlfpynIYR+zUdGXcsPD
7kLd+BYg5lsW4rYT+pDRuE3+sJ36YN7uzDoFX0GkRG431cf+0FJ68+yN7UnmJbNogN+RDF/M2oI0
EKftAa6Bd1ACpD0UJc5eGgPt/4YAfycDxHnQwjtgLV1oZVudTYu976BT01n80QYaJ3fNVJMvEKac
pgNlOpRany8KH6IoEZLs4fYsB1P23Jejen99mKluOd4ZiDPAsedxl00reqFdPHcDSuI3/22uvOf1
S6NYxfV+cTGhFjojhMohNbkQidZWIxycdelZ8UU2eha9zpk57aXlD5r74Ccv0pDXhI6v7wxEPADL
cM0/3WfME/U/tlgovv3tC0SRRKIygIwQl/vbqQUKa5P5YVG+tqGe3ROXC48p9cGOAJWyZcLhY2Uh
6d1AGML5T8NyoC2tr9RgK/fyoNl6qGMH/UUaSV03KAEBqJWmMnbaUfXHy/WQmyTqH1XhBIe+dill
o6GT6I+jNawo0BSsjKoswJpP9l0FoQsm77guADav2nn2zpY5IOXfzcYXBATie+mzRXwgnhRycT4V
d4U1T2YnsHZgm4a+5A1YUFBwkfue+egKoXFxMs50Ig+qqHIsT8tI34WPJLKXiNIOT3JGbaYkcHLK
XEuzcgDqDiLQI03NkJrHETIB5pwfShNmJ7ulk11ORA0rWI7ABdVhHXSwzEO3Q0JcDjWK+uqVrnk3
eYiwBVRNuQP8268C6lRfQqfpVzPBnUsAkwK2Ib1Y+ArUeI+K3LY7ieaxRkak0tPwwQp10iaiaSry
S9LPoe9BWnNEzaYw9vaunTgPs9J/la+OpgjmTU+lsS11jYJ918b2Lsz9xzYdm6OErLWo7+xCD5KW
LV7pslFQn0GNvTlK6zZDQt7kVW/3kDOiYETUhm/84vZelC87XWvCY+sj6vMbLkyaTq+HyCpcx26v
TPl+lGN+9/P2spS9yjz2jVvbJ7FYlW6cHAxydfecGwHDxNYA47kALONCO+9RI+OfasWfKXNMDey2
Kr5VWfvgpab/p91+7/MJNXZFK9dUFdN/Nq32ijJ6/jVIqOKak/C4L9HCWemK4RwRqXWOsdM6sOSa
YpdrqOkmqA+tQuGTA7n7ZFPlnd28Ig7gY0Bd+55y37fQ3Jinm8LrjzwFj24Qmj/eOmkQXz0wMG9D
reaclbCH2qOmLuTxhoqHQ01oEdGemqMITk8TQspVi6pSPjjRI3USrPtSRTYl7Fo1RUwIuQVFTbyN
3Bzw9qkfkZZKFXdbAVk73N5/Dv+NDfu9DE1SsV/om0sbusra0YBZDlGSfmL+iwYB9jtVNhCe0Uj2
UJC3uXfUkpolMIdeHQgKckbRadGqrWuIv11HNTUfVYKkcvSd4hYsuq6HHiIn130tGmnemrpSt4OR
hrubCymnYWugbzp/1uqm2xLwXhN8C0862ciHkUz2A/qJ6A2Ns7PtHRNOREF1qU1Y2epSDptiYjSG
qDKrAYlMNPTdiFoqRm9425hy2WiB5MiCJa226VA6fOwhmiwby3e+VI71Y5yt/I8yMRaOR3mVxRxM
d0pVj9/RrOnQpmn81URQnOoDRf1UIK7r6br9mDZu9VTEXbRGIiHZyEEjap2zr3gbOShdgYZEc0tA
cidNBQ7S3hLirxlKJSVxmvQ5jY30iOhaviot8LibqlGzdZSRDgkhe+xVpErZpomudMoGOtovk5rv
FvSonOTLbY40ed3aW9cclXtqH+own806uqc6y8tYjN7ZhxJ77kWv0iMFRnI5IemFOSTFeOfXgULB
x5kyYX7Ea8UdpxddJ3M2Ol/KXvf3wVhSRosQT5WZ8fx5zqniDdM+vsgmUJ5RWPYfFILOl9ZCAkyb
6tfbuFGbCAeXo76SPp3C6G4xxmwUnGEat+kUkSkJym+thUS1Z+tUmR5U5wRtc1jypGQ//mFGGaja
ZijNF4Pj2SUg/mmIOIi0Yit4Z4kxdhqknMVMFF7WN0uMTbad/JERxN2nRRc/dGDmrt83CmTkCA7o
lA54QzDnDfqlJoA9v8xOU6spny1EyRAm7D/5StNfVC3fpWmhfKbw/XiojBTpUDErLgdniw4EddTF
KIUYG5QwStDFJRACiWnWizR9oDr2u8NBP/QFhc3iX79BHBjZtkWOHIVGF+3WWb90VGtI+WQiZEBt
Ur0aGmkX2ZAvPY1lYa1bvzlbErhCJV5KekYtwXux+bs608kqtr1OKtUPYpYwW+Fspif5Q4lOKlBY
ZTjHISxePDf3bWqoWdl1IM20UUxVHcXb9iXciLuoUHWk+Q2oTtR1/qMBXKYV/h9O5sLBRRrg2aKI
4Bpy23wYS03bQ71DK55NokKNZ0A+BnXaPXvun9XAqe/7wH3nN6nZdCzm4jtMLOPC4rNUU8P7JCMt
BcLbXjSUF2nFvvOi9b5/jcvoBEGpZ1QV93KwD1pvRSIu3Uozgp22jSOH+sXibvZUT/eOjqSO5frN
pteKmJAm9e5mv7YOKgqj59rRbOoSt+F3vnuPiMYHz6bBAlbqGYJ5yPwcJ5Hh4jRNpQ8l+umklKTm
Fdw9+XOgbLtwmu5AIfWXdHa7hZwSU1kVjJr6mg7UlJ/7EPCanvX/EQM3/2EzCYvK0VwDvQnL0D6c
xgxwnYHmlelrRNkTu6+6B81QmkvS6sl92SQo8pDvuEhf6SCZmFRpt5WmHJgN5+NVo6LdTYXXKk8W
pa7zGfFBL0sWZnfrgK3I0K0J9DXRKCABjtE2e9n4GbVtCkv9NitKQ7VQB9Vw3YEqropGTpGmmbdc
J7u3i99dI+8zTvXX/zi9SnBH8S5loDusQ7B/wEGDi/7b/6up1SYcMmP4qvc5wkUBlQwMsZ/QRCN7
ZZiyrEdqe6kjintLXyQ2FWgQMEAeoNk6CqR86eySyD1muuEckt7hCITgperY2vlDr0f7/uob33r/
+3mDXm9aS5TqFHlKC0DwIjQJrMljsTQDM072MjH5f0g7r+W2laxtXxGqkMMpsxjEoOwTlGXLyDnj
6v8HTY+prT175pv6D4xCJ4CiiUb3Wm8QRYQOwk9F0XrrfBtbZ3hEful8K3pVyY0Qe0aZS7H2dpZl
R3RcNsmE5BAH4vUwC5HZXhOA9R/i0UmPpoVFtoqCYxkNeCCChDrD01A3ecQm0rf1iH0B9tth35o/
I3dW8b/900QeD7UZzNxzhSnZzFFjsfs4ffUGpnxEqhQkSSmmvfUoZVZ6TlWScaDzMN7RktcgzqqN
L+FVfy2GI47UnTscOjRunpH0D5MxxQYgxSwBWRd+0FwLpkGwyGy52orWQZfmjp+WAEblnu0En0Bc
TE7wSxef4FrUncfMbtNzg4jMpcLXC5FsY2kYYXDXAKxblL1lkNLI3VMQThjZqAjeeTjekKfSHjQ5
hJYcKP6qMsLym229S5javn8Z6DbKy3/+/avmlO3//PsnRIVBC1gQQ5VV3RbgqE/x/VFj1pQcM4F5
zKrkWVdsfVX5oTmsUEJq2sbdwV52d35bnH3P09eiJOrJrFmIVU+togybhsg7MLBN1+nJ3WCG7PGQ
0U3mltpgxO1iDKy1Ro/piJmfMrOZe2U8XERVipc8tOe0XoiiaNBV58EsGwCD0yALcs6+8scnURKH
3lUgjLpEVVogv9jcwluyRuSnssYdl3hLai8sMv15Kdfx3gCM8NIHoBLsZHgCSefdFaGFEUDbGhDS
pXycq7qFHNr0ZF8fefEoB3W21vVy5zUyzgK8ltahM1ZHnaTX9ZBHujrTYwNp9T8N/nQmRljTCNE5
zc13BQ/2ee7k8ONaryE55UTFrv5zVooWUSbRa9vomlo/emxPyWDQUerl+1o2T1/iAKJ4q0NtYATF
thc1Ga+jTyGDGj9Gsmzob/l26m9hgEjPXuh+05n7j6LU1MdYz+ynRHWTM0JTR9JO0rPa+P1OlnUc
FIxGeoakFKxxdl9WHejUCwSc9MJcHZ4r/kP8SDYe0NkyHgq/Q+o5R8xB1CW5s8a5fli7qIPtJIza
dxJyWjsnVm3M5v6Uxdmtjz31FkW2ffc+QWa1VfrNdRPnE7zY+m7+JGAUAjghznQfjaM+c0CaDzmb
PY9Q8q2fkcEAqyQMfJRe0Y9KYBhzpLXUpTYVxUGuPeOIVNt5QvRuh9JA+rJuI/dQYhr6pVtY1HhR
CXacjOz4LsL86ygOaY9Qnj2cRIFoIGFnIsvPWaOOcOc7hDREiwXXeYGcBWHbaajDjwkpkPDAjBNe
+grv4ayLUUyllKMtRf4imGaj8CIOCXo4qxF+FcuLf9XpOaY0TW7Pk6j1D2k5/KzcVnuKzNwWpTwI
tadQGj+VyLldS1WiTu4c7qe2FlLUgtBrsvAQU99iwS1vxVnd9eP1TNTBw9TQ2owB6E/KjtYk8qRl
6KgtTatB2fN6rujwFJMQ8UOLnPedXQzDXZ808V61Xfh40oA3fJeMS4m85yVL8mChp379lBoFIgAd
eYu+DT5C9pM/jFTh59zXMAACxAragE1HVSLeFHmYQg1xs08KyX43/eqXa9b2a+pMtPRcSZ4yWGIL
jLz0/xLN+xtzFzlyW2bzyKTKZErzF3hVZLp+2hWV9YQiGRKH04u5y3Ebi7sw3orwdS/BVM1lOd6K
V69oTYLqd6usxL9bb2NFq2r0d42a5ed/N15cTgyAXY9WXVmqAyIVPbiW2sfT+q/0AbMBcs9muFVn
1yCWHTrdXkeEbM5+uXvKSxfRXcfsnlCCmTWAXSVJPeoYC7+MdjBueyubMrIUiRTKS9vTcCCaihhl
A6UvanQ4ayV7MYxsXgxFvG6M2llie2du4P4UawN7pKdmNC5iI4jUOW43AJ4fQnQTN5UnF2uvDq0n
qdUuAVSpjWf4+kbri62ML8ubIQHND1jmHnQtVXe+oxpLJzPb56Qyn0WU+0/XpEp/d7VaV7l2tZ3+
BdNraQFj0jroNrTkhRLDnQqzZlc7Pmu6ZsDaXSUFe8BYxn5HbO9i8lC+o3/0gXGg+ablSTPDyHx8
gbUGJdI026fegoSROGrzEIc42RSINp9lqW6XduHrxzSV2hXAYP/eLXN53Tc6Soedbm1UqXe2jm0l
W01CUdjqOnlnF+i5DThCHpwgC9ZNn1v3eWhIS9MexpMKLJgUYNdcUjzeFyEyN48oiLKXV9PumYlL
mzVJr7wGFkpDVd5J36xxfOUvKX+wADhYY2F9GF2y0psMn3eSNpui489p9TQ+Dog7ImpdvKPrrrwp
ni4vKk8pEGqACKngAyrqkx65vBJs26r3LPnN94yNH9v+Y9ccex5uhPSGEHOhboQphaAySa3oh44F
nF9EDQ5qtjdrzCbH6QeTE7zhtR06x97B9oxkGcuF9xJ15nPnjM0HjtqrpjH0lZmF6mZgTzPPkEy+
YNiGcFQjtzsLNCsTopevmtLPH6okZLr0teTdKMYVwrv1LsqCGBmO3N6R+LeuB1E0CQCwBjH8hWhQ
LGRvZ+JUTkJORafrqTMN13AoQmTu02VEZzvAfMiSs/hORfMXLUa5vHflAGNyM1VXHqjFRwCPSARL
evqh+W/IyI0/Ul7MSLmn8lktxnQjhZhk6ZKnniTf5tErrOK98koEshmT4g7ZqHL2lCd6hDdX0uwM
DWa2pKQWEF6/JxxdyrwWw2TLbPiAsyqrj+mgTasUUV8248Ot6lZPVvJBlFDxhBQRB9X1Gv9YJy4i
7tC38WuC9A2m7TYWd7LmPTZtUd3XiX1SpdB/FFWmUW8rkslHeaqynTKBQBnIa9GIbikq6SHJAFF0
1IF4nLnWLRkVpKpHU7NO7rV4rI9mLdUPtR/svDgijKW08aZQUKFrp6gW1OlJnd2pjgXS9w9q433q
1gwgLRPnRYusYZMTpkucDhSvOgm89QbYNXEQxQQb30VvGOmC8JF2ctG7OoXBFmou8UpRhbDrN012
6t91o8mDDgygWIpWVhn57r8s0NUvOEUbwogNypPUKg+noshfADiFliZ49qXqExlOkjEr5lpckUd7
bRJ3O+PHrj2NjrOGtvm7NLXdSlOb6FlPr/X+Lz3/Pk70rKZr/rnDn3FBJJXrrsRn2kUNS8V+tyO9
4uzlqgUzaePTKmrEASXgAUGqGCmCvzZUZswuQASKbTuRF06Zbv3IgMkwpdx4wLN7o3Q3oiQOehUY
ayaKcq4Yk6JkW9vNvMVwe+2nClqSlg0HEDFVC/H0baCF5yANyThNVeJMwrF30XijxBvjXw1Et8pV
mnjDPXqAeDGO6gl3E4AjSYEyJarowE5SA/xmKO9YP0yuxep7SZz3MVDsj7FW/acS5fzVkLrKVnEj
HH91DXtm3GQxOO2cJdEo2Fu1cbFypJyjPF1HiYmDXdqFe6MhNiiKPXhFZi2jXpV9mr8Moxpg+rk1
s7y5Rxo6WRCTUsHfZyaPeWdk9165HJUKyGglSXcsJepli5Zhth7G8buhZt1siNp6SWTafmpy9aKR
bP2R4DDMShhKCNAgcxOjKbT+Nz2IX2aL2lXUNUQeZTXmNUkNFWlm9sD5Msnl5Jl32U+IIu6Hqr41
dVOdYpjF+sa18HNQ9dwgehMbOOsg2RkSKVlCujBe5Vxa+b2R/FCk+HcPPj0S45DOlpZJ+qrK9Wru
JxFL8AnyS0i9mcf4C+zUHJALmFPsZrrdFSLn+o23D4Z+j9p3geQWWZRamrQrqxDZuKFTf3mKfk+Y
OXov4fbOWqCwL3ZepHMWpdHj0AbKwuWPOcXIMKKkK7UHw0+GTV8DZUHO2d+5PZpemZ3ZB8KNqD5j
NH/mfwxRBo2E8uAlJurTZjQetGKAG6Fm2p0nS8Nr1PMOyHuHmLlbHnr4BzNRr7vVuND8nm7TxNUX
/aduclTgEz7NYNKQcrUabTLRLcInIImcX7zaoxedrxARhfLNQ+5gGZu2v6/DorzHeNadfFfVdwXl
EU9Gk1yWsbdHxA1klKNuq7oM+LBq8RJlyX1iRuaPJI4/UqkrH62iyP/b0tf4wixgqnIUTVcVwmmy
oUN3+ytWsMZFwYqbbHgCreNcSv3Z1homXuQytkbrwBiIo+ItCULktaS6ObZdoZ17VUFag/pojJbt
0C18eBhzLe8jDCGYsUQxqIzPRdFqZvWuCPKzM9rx3lWQrPTLPr/EaFliBWiob1oyngOBy3Xsu9yw
il+VmX/XkPx7kaB4zpNOSe5I/vyqazTlJbkiedPkwzffSi8VikH41VPvA8ZfeLo2fGv3Rehmx04m
9C529Fk0ypic4HQg9vti+0+Cqz8Eam7cmbGl12sjQ2S+MDTMOGKUmoFCZuQq7RTNKBFMtzplAVq6
3Vth6rFAmkSrRdn1sBH1eqMhK9Ej2P3XBtHFzE2GiI5ILfdLNPueat08CSShwB7Cco/3U5UEaeDs
51aMxITdLSBVygfbqoslHnlshmQ5RwIk6H/WAcxV1TN+WXZxCXG8eUVQwJhHYamcRsjqzP8Ksbg/
wwMXzJgYzjd3HY58vP4LccHLqA3esdHdbmNhj3OsoBWgM2amr2UZ1CvbMpO1VFYYV1jmW+Pq3SnA
/fbBgTYrqgcntTeIJyDxMw1KB3Z/ulq6e92X6xf0+XTNTV6dLDd3ZInLuSj20vAA/wbFeQSB0tK9
x8ACPcCujnedorULUe+l3hFQXfGo1QOO0qOCqmC+0uuaJTgr+T3g8c+HW51s1d1Sz9CSE11uDaII
UhQ/PPISeLxVw6LHR+LsFAivstyQeVEG7Xpyetp7xZDdRSwLt1iYEnjkAd1oYdOgEZIoK9lr4VKE
mB8NSdhf4thx57mdVk9RjTNMryjNK/5/uLNhlfId/WBywHn2UebVCs9iF6FZY20bYFFn2uDOmght
5JmckYRxrfpH4wUPWjum4a8WMMWdyJj1FXkBt4nO8pRNy+xg6zK/nUUbGZ1rmzaR4v+0iZzc38c5
EWp+Lc6zV/aAo2Ou52aOvxEITLix2jbLfchZE0e69iwJHdI4B+rKL7J5cHD9ZRnv/YKpeOe7WfBG
LERhoujRM3dibYsDub7CmdB6sEuy2AHSLB+hiWghEgqlUsizUU2lC15k2bpmMbDt8bi79wrWm4Ua
D29Z4e0CJ64PlRxpa4tI3ozAp/cLyGmS6tovKa/fMLNXXiy0gxeF3YxHzcqHDXZ4+Z3mNvjrSbG/
QyklWMW4g+y0UgkOMqK5S0Bf0YvWxc/oADQfoFxWTaT734cI3Y7cHPwTxAhmmiL1N17ZamckBX22
xarxbnXfWDJDN4hTrTsEgqZg9nm3m/KT3cRXEA0ggn6f6cqALqeRjTN5MMxT29VvZe70r609DCsr
1Yk1TkCsWtHRVZScxyHuij28pmAu13rw2mQhcDV+HhtRdMby0EzWwyXKiecuix7UqZeTafEmqQdE
aaYiwTsin5L/IzW65p58Al9FDhnpBpIaMY8n0xwQy/8DthpwWpWQnDqKKiu1gk0Z+2tyBdoujnoI
F57lrPW8YmaQY2lRKU3zGJm9OZPLtvuGIdg55NeBx7K0jKIIJcc0RJFRa733elQg9nuB/iSP99eF
gRT9YKJ+xlRSe8lrZdw0SeovRdFx2ga/KZ60ayt/VodB4/1/Xqebf3v3mXiGwqIHwa848t8Y3ko3
QpE2C+kR4WZ04l1Nmw/F2B7lLom2VVe6K+iS2SNW26TO1MT6mYML9Goe4lvfAV7j3RDdsyyge5Cn
j3mBWWeeaeateyKjSCUuHUNw3V77Tpc2JjYJvmHq/ErUTscGSH0c72oivh9ljZx8k0XfanSy50Ed
pic9KtVNxr4DsXklPHmwRrEvy7xvCTxsj0W5GNR2VkQUFJzGCG5CnWaC3EiCRwspcnXKzvsIXj1G
uHALmoJo+1MaovFr2zQOlIv1X2RlgMz9NZNhQ/zBUpVXj6nxDwT6X1cfhG9cHTih9aiR2l1EzRDl
L7HhzoCYRWuAYtXOlju4meK0bEhH1tPh2pLqgzMXlV1ckYkcB3vuJQZIUnM8CJyLgMOIsy+YmC/F
rsNMGAcSU99AlkIbqGlbFuCt/WBh6b5KEXzdKVJh7evIbJcV0hpPSJV4s2kX9JHke8QYjJ9iUCIF
DLLCZiVr7PnFoCryeCx9W3tCn56lfnxU1dz/2XTd0lYrnpLCy+aI3KYfsPu+W7U5vjoKKshwWYyL
PETQYnGAPtShLm3gH+IwKUf+wQAusNLHTto6vv6MO7OxjAHZ7AnROTvwoeFKSsbuMYUTNynwDh8u
8OZa5wcCHg+8R4u5e+QYy8Apfw8iEB5cB7FtLf4MGgRSoESqq4zV4DoonO40bZuud3JVqXuUXZMU
CQCgdas7yTIF2Bk8j7X3HTs/Zd9p+GJiwu6w2CXKWLmsZau+9zb6FIMsNDmbGcXgXGOQyEvhNhKM
T3mMlrkMflOSFPM1b39VE869bup+VRJP2SD2b03VhRZmJ/SaXxP0m5FHg6tbVeoLMobuvagSB1F0
khhPpCLcf6nXKxW3q6Qrl+lwiRpt2PmTACIZEMjE09ntIOoir803UbpnhrJb9m3yQxpNgOPYNfbK
FEG2TPC0qp2ae3VCPIvWoZGNfek8eGVf3alJpL1Eo7MiSWc+yL3ln0u/e4gnElimV85GSSJzIY2q
tpQa9ICyvESjnvj7Qjy1ij2kG2ewm2tRtCZmfucqw9rI61/IhrN5Aai/IoxjUkVRCpVDAf7z4mY/
tcGS9hj+WAexwPWVVWBhsHZd86q2WY9E59UWbWfcJEj4BstODlFPq3zQ1SzV2GV6yCz72MmFfvKA
SPbn+pFdX58aycPU32gS501X9/EAwj+p4djitLLUxScKkvyOpb+96LDkxoXd4D8g8cdZUtf2oY78
7EmqvaXYZw7oOaODXaXzLlKbh6H383Vua+FKJArdKNHwXdOdfcRX9pKGp1xWhmfQZ4/XdTtYL20x
apK8Ym1sbRN3snFra7aXYV28GnV08qZYJ85hWxMDsrcuwi9HY112LNzAvXOkqloHGEdc4jRWZzZY
lZ+4LuhR9SuF6/CWZheCwXhV/jmRpK81n5twzUxDxKpvfdKitt5kyH0i5QD2ZcoRWYRbp59TWpEy
UgPFW4nWFppkkQ3vuJykA3t1l//OOVSC+j4OrGjfGFmA9lplvTVJuaziWvmRZI08c3C5OMcskgAC
mvYqDjrnKanbR9GjTAI2rEH8VOdxsW7sNLhT4qa4NFPwTfSwEJ7IjXY45Mxpi3rSGymnQydDppH9
BDNDxR/Y15shlZapzePGCp+SPrjX1LhAE56XT0aJAflJ/Iyntlup1rxPpT/jXJcf4n9++zuy9ff3
/wS3IfOjkKj7uxaSZkiV5Mn98Dg6+FQrXXMXJGCSsBRvF20WmjtBjBBnXuOyAdLhOC3CypXAkrXu
qkmR/YGcAg+f2MSu0Hub7Ln8GFkRCuZMVetBr8OV6WKTI8DEAmQcTho3GDjPUFBHAgtRo53JzPps
6ZP/dqQeRUnGhgiHrscoIGqjmKm7Zd4uF15qGW8wrn9aAOXOOdYX99HYYu0Lw+x+cKSCGER/9uu2
gvzX/DRQqn0riayBXWiHl1BrgnlQxqdo8Lr7LISFHth2dl86lrsJla66K9mdJuwhl0NTtA+9Ko/7
OGi+KaPaPgwFfoBh3Xor0yGrkPOu+4nW+QwvZ2UTKaG0Kdz6fSjRgUv0JOf78LRFpzjld4WnPVVz
60Uf8AmBDpyuzSJvzr6ZHzCbU9/iRFuIvJJco0s0dJl/ssLi3OEJftf3gblzJ+MRceD1CUIRMy/W
mfCEJl5V+wthcBmJJ3g/zqufuQhtanK5sy0E2kmJ8SptAiz3jL5YlThZHUtmp3nnFvbK7kAUzGBt
o9rURNbFduWjBgzuuwJgZob3OHZzVp6z4RlWmWy/+Ebavtt2kM0wwqmW4diEa7PEG5QZoHtxTDNA
E9tvf3jQ4Uuv6PxZoz22qe78MlrpzKZ4U5OdXwwWjIUhUuc1BnCzLvHtdaTXzg6jtH6Dc9zWHbN0
qQyw2GPcqWXQ1S9j2vSrFlzcKnMbduBpfVRz8HsVoMP3JupONsnWD1JOxGwsZ+65uKwhF4QNIbAY
wfajw79ogbg6ttAW4n3v+eFZHIpCVnZSBIRvqookqZwHiW0scyNTDp01wD/o8tfezk+FmeaPoHIf
ldKJj4goyU+ZpDxnnmLdq2FeHQajPEEEANKfhCFbuI9QbtK9HHgXB173nWclgQ4RO9P3EgFoZzn6
ZvLWmUSN80YuV6IoDSbOWGwPTbXt8J2t+5knpembLqFJX8qNv1NxZACmaYN/RkVMMGh8h7MCzaYo
9711MuCYJerFISKISbhm6iLKqI19wyQmXbTu8ERmJD0WcfjE6qS6H/qQJ2nslG3XVe2zbDNTAw1P
1gRJfvLe7c6J3WqHvrc2RqzjqoSgFgE9HQj61CgPbndue8va5mP0To6RHh0KCXdOgC7ZtRygiDsb
YE1iWJK2y5zI8jPLmGYJ9J7X2lQ0NdOZy47S3KXoM68CJx/mXV1JyL+YWrq7nlp6wzaJFZc976ba
yOMFZasYgXb3eec7W+x6TsUQGkc7qdfsPpe6o/3MOoUVXli/d7rRnsY6yedqZperMngbS4C+ITud
oQmrX53+0NlW94QVubMv3BHucBFDq4jwdMIpqDgh4edu5C5IZjmP8ymRmvyEg2J+snTllDDp70SV
aGyzKll3HU5+ogi4KbmXlPI9IiWcVZbxWEZyi0eaWc5F0Qq8kchb9D2UUvMRbeHukjTZPJ5KeQZj
M/CwYujlXtpjiSSxDk9/n8WR1iLxbn6/Vd263fo6MIpJbXD3PyMts9qB4v2FS7K97YsqxFTBdaCE
9skm0BXv0AVBtfZLLbonlYgTUq4Vx9EuraWTIO3Rdd7J4c28yZIs2aFHPMna686mCTJ7r6GUulIH
eTz2BY6ALuCPSzNGSE/jIfaYx+eyNEAd2GNyRtc63LR6Wd7hllIfh6DBP8yJyzfVTQ9ywZMexWAL
lLT6FpZYR4PUS04aadcNQCp50+Y4ghSZCt2OKOqdYnK1zpCmV0aHH5ClKd9NNhaqXJofdp48KKwh
5hVRwVOHdD/iIvkvHVKZz1z45rV8ws6PspORBs2mHOp7m0dpHal2t+4NsDKyZRNbMH31RTaqd9VM
wl+peQClicACD/PJJPf8Zvlajie3Ul2Qe2lWRVxnexsDGickJ+h6UnWCYdTM04pMQJH1cz8r4w/Z
Z5vlpKxJTFtPV9ALs904asZBBUeC1UanvOrdcCAGYpOodBSm7FUlm8X3wDfGZWfL2NDqnXVJq+4D
bgUTJVl7dsSVeU6qJtxhvoSSX9IO94kzbV8M4z1Ucg9aRj1sFL9u1qbHEgnJonMDSveHA0wOb41k
uAyJ3oEwL+VVmbbNC+EJEiT0CKaFMy6+yVnFGRQcQLWRLS++s0bHvFPGMNvzfxmtB7k2j45eOIug
m+Sq+tDZDGow7NMcOH4fOO6joevVySr7bQQztdO6mVaQ7vX6Oj5gZ66uySDXSwHu8vguFxikFHcC
+tUgbA5SxK4RtQL6VTX2rEHT9FGW2/QiY8Or5bWxM8oW01y97e6aRvGWo62kbxAxPsi69KfCgdqR
af7PYJpzDTxm8lbK54FKHHZwZPOuxYpm3WOje/HUDpvjrKl+mA5+pEGjfEikLAo5sJ4KWR+XihK9
2UOZL7ClcU7JdIBg383UkB+qa0qqNCMQpCzG0sqXWGo5J9HRcUx9bYe6M7vVoewGv8VgYpmuIrrh
ammecP+bKq4Xi01l7YFqaLvxZZA8f2njvnGQPAKA8ANZP7davHdC55sV4Y0baOyv/ephxPZ6ro4q
grUOLPfS3VqOrRzwXtLmI/raQE8QxXfiSr1L23g45tMhwA0rSVdsjoNNzk5hoZuN+oLc6Xet7Ptf
5OewUSVs6bHbLqU4mVU1HpodsW+my9gbMXhkotYl49wzj2wwbgsXuNUpT2boWRs3kibb2ZTnVYlf
wczEi9GuWHDJ+bAfXdAjiWZYq9DUevSAIuxx5cHaZ0XTtCgpNQ9GZiUbUXc7KJX9ry6VrRJXs4B/
sRpBkbCqXuwKY+7U0oPnFlF3nNMM7RQ5PltUsBDgudehNkIRgJAAvgchyE7FOn0M6gOugGwBiVA9
JOSZZpCy+ztRpySaOWvHGq8tyT6FWmB9kIvCBQEHNc++eBqr5ECVv8uSNGxBno5bXYJpMnPRTg6G
KTRRSB0LwehVqoL4rZN9AOvAgSbgsk0A3N+CSm8RQNPMedTb5dIEQ2/4AQlJLwn2ct6nd8GIfTfW
wdKisEaV1J7jXgaru3imh7mT6WF4FEoEWKJmjUdldiaeBiUZxxt4bDW0cZNVE5Ta8snMhvDQE9cg
FFKXTxHW5fdOpD/y+zEx8oPNAx38Xwxxa1KLuVHBCnZxi6IlASwI4qIhLCr3vs5/iILp+/Iys7po
YVnleIqQxsKir+5hJmjj6VqH2sdajW2wF1MX0cBuAY0UCQ0YavIujOaykbIAnjTSescq9k0T/z6L
tTzCO528K25xVU0elj7XU2YiflcYe6+QzEcX0UByUpKhdieK4x7EgZ+Bc9fAtNLQFjkYpckLIAnP
dSFFPP5Mi6xgrbMy9oij8M3cGaVhnUVdbeMZG1XjJgttFYEpmF1NbJKF71GDk1M0VYrhnqyTdpKH
wZhrru+dfT71erCGeCOxtSxUb4SNNkwhhCMI1kVryDqvaZCbTq7CxQn1txZS38Fvfw5aRqK1GfKV
YxO4zYPI2lZuxVpsOsN7t0qvlaIsDrV1T5Z3WLVNUC8Jm5KiyGHrdVL85kZ+9A0zgUkRRaqfme+V
eR263gNYlGCphyXOiTI/iiD6zuaKBHxTAt5vDF4tU1EcOkcFVWs4RAfgtdGk9pa5TbuF1MXqSasu
gV5BbJRNpFdcvmAkEVBOlp0yvnNNtYO/gb3fPB+JB+iRES+CUdLO4lD4UAJZbTUrxZN/15V105Cw
UYs7fAL1a79OUe5J6Jn7KDOcVR5OOHFL0bd1QKTFQcP6UfHN6tJV3UxGBPdRx97SiWTpPC3U3aZS
XjQQq3sCBO61aORJMg+HLlwlao6PdNrigJEj/79GgikmF5v9sN0Qj6a067Y8axg/1np/NlDSmA9O
jBmf49o7DCOf/TCLLh0MSb0pq0dvGMrHDDRSrtXKfe5J5SNeZMa8RaOaGZYiLizuWmkJzbi1e29k
gKqgbrn3aWj+VMYxfPGSsLwLZJ+MkONFLyZsmaWOEfxGtMKIQLvT13PQK7RiM4HKbSQ9yLYuX3h/
AGOhurdaeIt+ZuJY7Nc7SxoBDLaGtjG0Kl6gImLCmIoqBJtAj8EDN58SQgn4V9jygrg+rYOsrPOM
17sUWQYhFh/9TmCiSzFWdVpvnSt5s7yObQCd8bYnzjd1ZoVXrbIRZLxojVpif/owFtciMC1eWEMv
r0TntIvJb2J5eG2VvShdlg2BsevYvncXFgntteistbW6KH3bvbbGZtWgb4HRrOgsBx2Jt5aUkPgT
ohELUzKs0Rozno1hOe2xRfp+lQRjjonhDvRJ8ChV81aRu0dJsdrHpOyfYVE5h0xP+03RQt6UtL47
NjUSdEHrwB2SAvNaVyvfixE9tWtVi1jBvU6y2ZVzdG5DdswAzf2t3dndUVwjLYMYzZM0WNtpP0+s
tGOJF1gL4NPxzvMgfsN6+5ESnPqe5746A+VhHBPXCDdBb2/rekxOjRE9NXLkvcBHVrf4WqB47fTe
SxnVmDbKBobIUyvggQpHudjZitZMLx+SKmtPXmBrz833qki8jepn8iLvjBLFELNcVPBW11VIkhNP
C2SQsItvjWVoYEp/PRX+9LqSFOr8U4dPp3qi5PiJET7wjAtOdN6zyZ/34OjAeHvHe9b4tZ3dONuK
kmR0+jH0hosohWOKBGra/RClkj8a+naAbWlf+M9jiXaQ3ZOjE1cN61FbuSBTFqEpacfBlX8fdOnO
kjrveKtmwZ9vY9d7Ep1u9bHeKEt/IFP8pSHzQnlWuLAFbp1FF+IR7HXQMev+3M5t2TAaWJQ/wYdf
YVg8vNmjiYd0Dah5wLzuIKuEu8BOL2y0XuC/l/48mNju4oCv0u+zWDNsHu+Ud7iFM4poVf6cxVni
LPsWQsmXBtFZtHaN5H1qheyD/YrZVUQliL1er1pV9iyuRoB7DaRiAizDmG6RC/t9CFkqbOPpIM5u
Dbd+t4Yv/f4PXW6XHwHERzNx/ds4Ubz1ud3p/9Dly6VuY//xU/7j3W6f4Nbly+UrbwLmfWn+cqfb
ZW4f5stlbl3+t+/jHy/zn+8kholPqbRDsWr84HL7E0T9rfiPt/jHLreGL1/E/36p25/x5VK3L+x/
utuXT/A/jf3P38s/Xuo/f1LkHUpWh1o2RyCEpV0wPYbi8B/Kn5pIRTEqje3fo67lRo+wEZwudS1f
B3wa9m/vICrFpT6PErX/tv/trrc+MnnncXlr+Xyl/9/7s5lh693pIavz2x2vV73e53bfz7X/j7Yz
W24bWbr1EyEC83DLURKp2bbcvkHY7W7M84ynPx+SakFW995//3HOuUGgMrMKFEUSqMyVa/3fXvdy
xfd/iVy9pQfCqob+sF51fVUfbOvw4wv9j1PE8e6lr0uIJ13+5R9s4vgXtn8R8r9fCkx9t5tQ+NmY
8dTcdWPo7GsQ8VsZhv1CGWDmDcgdvGC0rK1auf5OcZtCP6YNon5N7fFEubglcJwCMHGAV840qdc3
eoFm007cAaKqZurdgvmlg05M/eylp8rjKbDUS/2oT4azMykqben721JmAHq5yLVdxNxE103U3OjZ
g9JTTq1xTpTtqvGmO68TV9MqBef7RgzLcZN+96NGuTahfN7mWZYcqUmRj1Kz4glU5pVZ5e0dZEv5
k0L25Wx57YP4JKrim3vw7Hrc0RaeP0mYniAlFpJsuZEQ3Vd5RMp5NGVVCUjLAgyXGWubdaF/eXXd
7R8cS/dJov7Dlb0J5iXd/xHkBhm43B1uZ5BY08aG++NWxohNhtsx9V7dq8N8C7FNhZBiJKQYXqfJ
XDlInPe2ilUl4aEwad7VSjpajDqmCiCnciBLCEnpOn4XlLjuLejL6fhuDsjTv8LfWSFXTN3taKgD
NH1w+KPyZt/1WuTcyVmKdkXfo4f9wc4DUbTj+ZTP0IcJYxue+wRt5Lc1JEIOJdtbWKDs/rja5CxM
nf6KNsg/PthlkbJxT3U52zfiFJOTDodMnYbrCrw9mEnqhAg5WbxFzja3a+9iF6fY5Ww9AK+zTzKc
hQBPTl2KKX4dv86VaY0Z+bvIqNGJzrLxAASgR0951r0N/HrNAyrTJEkQNVL41AKhJm1nj4fYK9qH
IVDbh1ornRundz+JabVDv/XJylqXvQahcsiAIx9sM0CVfZkptss1ZKXVKNdxnWC6XEccajl/zYq6
OUqbrpxBCvX42q/7oXUXEj6v3Fx8l3Pp2ZXuXWhhQTu0Ow9ezpAa7o3aGgZq4dmig6xUis25ryCM
/P681Yxa3Uq439b9eGo13d4ETZ/tmth47Z1OlM5zyW7QHb0ejLKBrJNsvpjehXzsvBZ/ELu0Y78L
NRR/kOnSiA19wSaC5x/hNHLWpkGjdJO69ilcQBEoRKrfsgJ2oEVJY40IbU2DNHjItvr1B9BPkgE+
P4jRWdRC6X+1SIDsijdsEJxGJ9SGqRwtGUC+KU8RVVSIK/8iyIOQPUNXru0vpHml8EkvcS3VsEsc
UIthD+tJA3Vc2TwuDAWHqK3jXQjVe7gFKZgDB8ni3eB79WM5TPWj2LTF1tHUjeQQOdqDjMX9YR00
1++bzg+ue7sZzr1q9WdvoEK8kXEMC/3J1e+Krhjz3cVB8gk8wOh0P0LEbSjc6z38y0g+ryt0efy6
1gdbuKzn63cfzLYaKUdFHx+7N5XQd/eVVxXR2p+35BC0d3eYy22HEuDpEiPjdzMvN5nBj9RtAOhp
S4cf/LgKFdMsjV4G+sKO+SI2J4f07WwSUbl1LO5+SC4zPthlyA66P4L8/9oMnTtvSHzSNeXRxJyZ
kXK7HnK/eR2aQbvpgImcxSn2y9yebpxtMNfzfp1GVt3f9WWlbS9styYNh7RBDZABmkYUAQLWqr3i
NL8ZU5cFN23uDOc8ztmYRg3CPHNaXSdG6qpPg0XuQB3dfCsx9RKYSEfC5IGM7qi6kYe8E5Mb6sWW
h9EBepBGQzje0234ikdnvuI2p93TzKrfy1mGDqg+R93tateRbjtnugV3EaGeCqh2o42ldXR42bT4
YVwPpPX4S0B97yLFWyoDizsyPagq364mtma55FgolGS42voCwjpvzn1jXq72zp6nFegYdPGGWb+e
06g6kqdWn70ug6hS8e2fOnIeYZcNP9w2H7Y1Tf0P/ltsZDjzh9jB+VpzmbSCFznQKAF0DeRoqdeQ
TsqDKwO+puHiruyIjCRIh1dbQWNVMVYo7CwzLpNlnSFcknpV6G6axVPDY6btZEV7DK8k5OOUZW1a
ayNY35kh3sKqdqnuOKN9D2Y937sNRMP86+yfdkifiJZU30M7htfDatL7qk7Q/kXM8GDR5/JJYoWu
5ddYtZ8tyjRAHxS9VjaOxi1JegYaVA9ohkkYLjBi1YBXTbzSbSBexwXoIF6ZW3TUIVXPML1667PO
1qROvqkXPSny9WTgK/BT61C81aJEJd6sQFWmNgE0NRosv163Mf20uYeohA6e5Wx1rLZw8YLg0I52
TLeCxMlhgI354qB34+dMhW8eBoqo6wS5xIeV5BITbCcwQrOwBK/XTpcXBfqqua2ANRmOWe7tCThe
ZI/xb/RBIQej/hbwBlAsjKAaHjrtt8rSAFmV0/NUDPTnKUlKJTzQfnNy1aH4qfq3QTqrCCDygV2m
y6p5m9fXI/nef7eqP+pwYygK+j48PF5bg2sdNb+nMxt81gb+sP4c6VHwEpbzdVCR7W/deP5UVMV2
XIjR6J8r7vQO2ahgiaJpkWdnG40Z8XqJXvGnsKR4ZUm68oazeCNTfbdkPuUUilnDbYuflBRSKgxe
AYLe6Z5UCMevOze0D4hd2V+UObqT+/AakQL8vC4jxzqEjQXpsgk71bCpZ6s6ynPyHEfGyXTy7Ydn
ZZoqeQKfVdU4WfGr99Umnqip33mmkdvP5vKoTsHnyiia52SRbzTSFBYds7lp1UEZ7t6GFEWDWznM
uXNNc3R5ayvo2bFQcdVobvQkBw+AR5mAxZMR3Bb6bWW2J6M3EYDJpmw8Zt3Q8yPLhJnv/5OTpe12
0d86FlDRIRLTqjdl2zm3EjLp/nBnu/NxnaDbc3LFLyhd9TLBVwtr20Kffom5XHdO7suiCC+LGNA7
3ocThU95FQ4wfGTbfWsjsXIANZ3uwDYNB3NZflbccjuiivCspDs1Rhel6JrheQpqfRsNCN+KbQRx
ewYV9dNb+F7FVBUmVEGZeusspgF0+iGpbZ4il2HJpu/JsL6KT8LNmD5SL6Nlp1V982bK/N/gDhlO
XhAMp8kfQaHLqRz4eVcUdC3eAj5GVW8eiZGhX7RBtZExVGfRXrfm/rLmGpMV8eRv19myrlVPr6/j
soSMy8z5pA51cPwQYjcqd9TA+xxaNUoqnWfeuL0SgR2cVU7lsI7FL5HidqDKeo2Usb1GXlwSSkFi
2moBPCMSJGvI2XpJtAkUY/uPV5NI9qghrIMgE1W9Ge8dCAZ38aglexn2XoitN8b73p2dzQAHxeGD
wx/SnyH1luuP9mK8CctMO9V5ndrIqbDI6D7rUzncBXrQAk7KnIPHzvIRUvt649fzcC1DOSSd+6Sa
fXyWURXH2mNnjbscAaH7Yhl5ZhA80pi5Tqlg4bjtOuvKn5o52npdC8uAl33XaP+OtnC8zHxFdMj+
ZPpy4dEMh0MTZeCUqnoLvGd4rB01fKYRAFyl/ywHI7ZbEESWf5MuNrcBqDrPCuIuy5BqfXefB/pN
ZXqvE/QeCIOFkKCYaEXL9s7cQxu7xIO9zc994fy5xtMaCLzLRt1uCaj6atoGfThdyXBuyw4wmh1t
Zai4qfGUl1+yJH29GqxIFelL27k20jYBdVMYJG3cRbcMLtGYvywOdlCso1i22KLCAkS8js1rg0Y5
uPoJ8JcAiZKhHIzIjsHRFMHug2Mdot1iHkLLBiP4xdBcdHImI0AqxaXYNMJjbwF83LVDMx+owkNd
70bhoxq5m3gqs795Za6JJI/EpoYbPMt8mvs/zpeIEHLaS8R6hbfri3NdA1AwXL6A0D2o/g9WCIdX
UiOht7Fp3rl1lXZPZ0YAkYA1/F63cXATLxjrjUR3duRsp9AYH+TQwpp6W/oNtPbt9JDbNHlksZ8d
5TVBMY0kg1WfLyOXMlqjWOMmkbfjzSuvLvsHb0pK7N3cbpk7LG9dribWFbXqgA6nlNabpKxvgAvC
LQUA9mkMt2m0FPwXS6HG3o095n+K6xJU+90+rdxov84JhiLdTH3wuo44IDP+/7jOeu3xf349XT+r
W8OCoaxKLeNcNPqxj3XruvUNnrfSvjfOU8UyPHqlxjm1jfhmpAUYWUjjLKZBvJcYCa9oytlrrUcv
yTJFImVtGSoj6hG7KoDwqU2qaS9GcV+uKOEjTUh7mq/qTeRGyeuvdDmB89mUpjFdoYmxR/0uMrck
NcybqMosoNv85rcBtzwkJhh78vsufnI5k7svq7a9en2u8cfomiyfcscXJLh3u9Q9jEVrwHX8l01d
HOjf0ZlT6xd7DvMOYslLCLLkX3vdKq9lvphkgsbHZ8cnBVqUZb44hj5zz7Y+KYc4G+nnGMozWInq
PGtWef6noTgkZILV2q5nWmv/51hZKY2C744NI1ptP5eKoWzlzAS0cjnLF1uZKoj/vXn/exx6sAqo
YJKZbrr/wI0lQx0Yr5JHAGaX5zgxyaEO++CdDHcKtCD1DWjbsuBWcwKaz6gvm2YGxnk0DQDM8bOx
mP2sS24m9tJbGVoVrfdwJCkAmOfiRddIwpMFgnB0CeaJ/rLGzDPNQ+yEzwHNSi8cEr62Js8xKFzY
GXpvx6J0nhrfRrlsHcI7f90HEJoclca7eAPIyh5j27TOUISPDzM0KdZkdCdI0KYH3+TQRAos2FWk
75y+5MdrjO3kPLuvE2SWHFwjvUyVkcwfrSTeO0BpdqVbpeQ6u+lYaJHxWNJote9K8mSmZSGpt9h8
xWy3ZWE3lxBxTCywgZktvyn16Y8usLQbUsPGI6SmN2ocqrda17rRtniZ6BV7bBfX1LXKrWaPV63h
eBFC2tl0kyj6n5dIk2Yt0OlmsZVrri8mDeD6joHFlGDYT2JPW6/dVkh8HC9LrS9G3PICYye9vJB1
ueJF8xLnOo/1AMIENnbGsp90I6W/AupP35bCln6zGrVpBncr+0UJB/NNJKT1l5h1idWx2tZlUPuJ
NzPfU7Tuxy+k0F5oqFQ+tcVkHYvOLK/arE4/weT3Qwf4+PuvAWOE4EUdkJZZiDXGSaVPxoDIS8gA
1dA2dnaVvR+ay1CCxSvB61C8H+YWNvD0Foz1dugs4zZLwAONvvsVfKvm3wQadOk08cDyVZfKRJom
Nm/J7Rq3Et2M7S6pjeFUtH+mhWXehFA8negk5V9VKehU0hla1JCIYUXHfDyREhLvtITImRzqhiap
i+fj2I5a48buf0fSzKYveomT5WRMEqmjFbq6iacAuvYg6TPaoDkYsxYqV2NFwn7mPrLtrSp3/0xT
MzuBBi5JfUZZdmpARG0Tx9e2MqlxU28fdV3Es1XuKOYtWs10rQ8THYCLQvoyhDVquvdCHxVjdK4u
Xkvt68cZaYBbGvBe2HUWX7ssnjdaEfkvXQccSeuL6cWvImvjtU3+4jvIDhZF4KGi0CgbxaJntzPo
aKJs4N1oqNNe+rTNOPYvQ02oHmCreTdcvdJX92/npmkQbZ2BLXm7dH8aHfAYo440nhU859Ze2E4o
n4Fin6gZnoag2ottBHI57y7uZUrWF9q+XlYwaejae5pe791aKa+gT3H3CW27v+lJ/KWhxeBR7Sv9
fsiqdCP2POvNXaYCI/cWUC/tzzyaaV/9uWpveAMalEqy5De625pNE3j+HVjA+alU2kexB3pWHVLf
tEiMcZGoaQ+dCZyohWfzJfpmhPH4c5gD5Ar4WXvsy3a+Qv2kulLNLHhiOwiG3s7tn9E3vYX/RCKh
N5se7RhamNcna/gm6XxC03EHhUVKD9Sb/LwYaTVI99PkpLeg8Zz7vFKUrRJY3M3ezoKcVKnYorez
1Xs5i8fitsshx4oC+zHk6fWaz6JxJwea2M07K/ZRbUQ5cPPBIcMp9h/LMnOvJXaNgOedTJgF5rRP
gyfI/fJnrU7jva8C+y8aGsdipSy3Vu+kv7djvJ3NafwWoC62n+vkfUSzlEj+a4TwRKVxtM2iEDXR
QKHhI4dq8wi7Tca3SFHDe3/ZcDSh5+wsFU6wi4hyKJsTZ9mGiN8P6G9QIuvkwRna7bzFIV4vdfnS
pPXtpJQ1TSHLnubdtGVtasDjqalv20VqV+9J+BqVVz5NABOvB1fRD+NcKl/IYF0iDJp+NtkE8ZAd
0xKVUx/WFr51VMC/U3rWTjDrtk/wKE53cJ9fGTkve6sWU3GwJn3YSawcDDX9DoWddpJR1UUzPZX9
FXzuzQOby20/15QlfcTcRCi3bcjDFQbZkblpp8+Onu+kBRp6VLbDyKnspMvZ1R1t49q2ekuD4jYN
tV55jvxp2sO6X9h0ykCLK4fQVtUbxVoOYM0zfkU4BVtr6rQUdD8yfhupFCweCV962v/TaR4gAlnT
DkvfazWNj9Hyew3Zl0UNJ7XY1tO4kP8x+21+WCU9Z3C3qPtVaAVOzpXYP6p+SkgeG+MpnUJzM8PC
sZNAcaxLyVmQNMf4bakPYYl7r3ha1kRHKFf0eNdm1q5t7fzBKlM2mmYSH2u9TXeNHrHTVFMa5zsV
nVGz/jGUmXfQe3VGigB9atGuFlvr9fN2VMbmURz/0aYuc+nwozV1jZEpad0M224atZ0UHleC6EvZ
8l0dM0S96OAPw2epWl7cF+7ov59fypumgSTdhXO6Kzr70BfdZzfaQX65sfQxvR2mvg/3iUKrp5P/
bZgsXcb5QIYu7dujjN5CWx437+vl8GaXFWUkdol4ixe7uQgkvcXLJSXU+2ZXEDCVC2u1HIrSt/dN
X8+b1SZnC3/mrV540NhKjOXCS0i//uu81h1oCpLIIamQ0hoSZ19UyfuYdcUW4rUj1aif6CXYN1Vl
3V3eDxnCekVbNG/A+hdRZbuEicnNHaoAb1MvQ/F8sJHx/e4HdbXR9EHdNy2/bMIuUDbGTwD1/X0A
tBgMq7YRDoImqLKzacITKlEyyQl62BcWKvO/T2qb5Pa1VKJFGkrfZk67W5lMaEghz7xJSnu8lXGA
PM6hnyglik1ZYt4H0nW959fKucwWNzlhjcoi+Tew1wbEQ/EfJpW3ayWfjAc5zG3v7JyhCfarraa9
jhKiGmyyXDXZFiPVPizCYXIgWw3fak3OOx99GBwXqbDQTgzEqL9JwDtz12sH6GyzrdjWNcjJgXtq
HOeyhjjsXPNu9YBHzeVS3dv1QAGlh3k2h48Onjl+p/TaX6+LVx5fg9Ls+PB5+hUMSlDCLKKtkBrW
j4Ze0GftmPdNjgo94pD14xIgJgmQQ+y8N0noMhGwsnWZ+Ota6/K/rjUV7VcvirUbVw83jm01T3KI
tQLFe83vXnVt2gJSJH32zOtOTdunvs+8hz4LlxwVWjJDgL6qrxJ9GZO4ohafa6/RDu04DwVbmY/R
6/VkhrqsL7bJHL2HkfVl1JXaS5SFL2MSOY/jwONelRjhtQyldcebnRNdaM2t9PBksRc8xtpJBhIU
wkxPL6P5KVr6fsROtH9MelBTtUUz2LZDOm+nNXxzZIbE0IH8eql1qeVSDklcZLd5MVpbhI9+TZ/f
soZK59V54DKZt1S2VD8/BGoIyAKc/kOY9Xf1nE4nMcmhhNXpiCi2DpkjYWQe4ZKPiVMtwAOJ4lQ3
1WjGDkrCyG5fyVYikVucnMoBDkd/12qatpFtithkWyJnq22d8cEmC5hU/TaqW3T7kAZQIEPwhb0j
DaNZ1Lmu1RQlhoVOjHbXV8KwYqr3lqVDkdkjLnhQ6J881EuBdE7K7ECbQXKolmrq6p0C/fdRA0FD
SS/a0qfk7D/A5GUo3pKS48W7wuQFTk+VNrzM/eC4LLV4k5lPMtqGZLfoIkLT6MtcwtTlazD6u71m
ffE7/RuCTPm9OLtW30CSp3+qstp7mvTwKOYwQ4jPGOjDHfXI/jIWanOdq2WyE68VNMo+8GLqaMsF
fLSPLxe4LDk6Hy5AMfHdBSK3cQ9QmYJ6pc2lPVthsmVI2kWGmQWgb9L0bZr0NxB4uufOn6JdY0XR
j4pGjlmH/xQhOPMw6IUNqUWRfB6V+lECAFA6kF0Exv06E3nA8EelsQn2fPNrOmfWAXEXPlYWrPXp
mMEPs2BW+gXssh7EliO8Ar1tflztXlQPhwqgJHkuxME+TJWhImDKZS59uuhFvS08PcURHyarC+py
0y36FHKwi45ElZzWMRCsdjmsbrFNcxDu5oFEkDg+LnFZp6wpFJOF3hl6bZ/Xw9D1zU1fAl16sweg
kc7GCNHe7q9TWg77uXkXU7TReExa70cfjMUdXMn6ba0cZAA1NDLPNo/jF3uVHcUuFjlrlzlD0ui3
PNus5gBBSTjtKLL+sui79Vb7L4sGCGL1eRO5zlanc2rZU8gGxPJd+ziOybfLFkUKJ8vhw/6DRuGv
iH6Bp12c4Mv0QxSPZIt/jXWW1aow+nbZAYn3sp/pq2EHoMk9xUZWkdLJ6+cmpYFPVWaaUbLKgUe4
cj5NNp3pENb8iYSd+1nj95Mcnuaf57iuT7oBEBL9IuOZ93zYhEqr/lTae9H5WuZYlf46x9cU/9wE
EdLcSTHttWHaTlnBrpiM9reW3+dND4nLfd300HmoAbuvMJu/NQ7cD/BFTtu0gcsRwbhiR0Ulvgd6
PF7b7qQcdacpHl3Nq9j50IdleNAtL+RhUzQ8jH2jf/0wSWtrBbZVs3hsa3gP3El3rs3BmzJUJ3iA
pD+odg6JlRtfknq8Syc3/T0xEjopeXp7gl+zpseUiFBRjS/10N9J/uyfIt7W+I8RNLG525wu4J3b
JZ/hpcgeBOjQ7VWqW1+sqalpAAs/CaCiCFX7ZoRj6wJzyEoDqCdqGAdjhL2qg2/3WBp5vy0KE7Xt
BQkR59FlUZnf7mTRCbSkLCoYCho7ncuinTZ1+xjREqDFPKaozvAQqFV+RtuAHQjiZJehiNQLb6yG
idwJDCvL447YF1Mdq/lZlnhbR0wIem6dWNF4m6HvtwE90ngFyUdwnm09uW8WIb0uDPPfuxDEVOt5
36ZZ9XcpG61LhNWq/SYEpOOBtDvYTUwD1Vs+FTqA5r4oUw0HMnKT5E9XowUPNjKXClsXmU3Rptro
cD4sN+TA3hXjTHptyrL7rIRLVHTNuyoeAVT93VHbCnuJxRGQUbvMSHqPT/HiCOLSPOsGPMS3I6mq
rGjU5vk1vzMYTnYYKVCL3t3O7yf1e5u8oBSa/U6mT91G3jTfaeCbzjSwQxH2GpD30b5OFfB8Suwe
p7Y7WGrrnOzJt5wd6ZLkkEOkCMoIjXlxR4runCL+HuiH0KtMab27TnWa2OUvA2a9N0D/v3QjTB+r
HW6cvZkm4cs/xNuLXY+8AmRjAxdZAb1HmtR8S5ecpIxVN6g3lI0tBO3IXXilNm5MO2uRjK2Ml4bK
S92ShCQ5cBfWXbkRlk14VqC0UuA7lKFpm/99UqWZgPPy6ZYkVQH97XJQ4KkEXoh+Rjv/ZVscMTJl
KMIMwJ5Uez/BblxqbnWOm2l6DJdDPlr7pixgd19GcgDwb0YND52Lxcs69b6jViwjKB3h4wDZhyRy
cFpN8Vhnp6FXfxOTHOzOK65dVW8vM5uoDq/z2voDiZ7uBPcnMkbdmPSIgxbdFiJ0ixrTUJJvX4zi
kUg5u4TL2AyyP/JUVcHLJOOZLZO2r+Z+2AjWUhvovuG5HI+MJUbO5ABLGrwFyXk1Q98LgLPsutcJ
dYPEdjWr94nuIGWktJ7Db7Ki8851tb+fqsDdxYkxfWr6kDyq5T3qKliucCxhD7U15STOeVBVGioR
WhevC/3TFaLV/la8LreaW3tyvtNZPH2y4IJ+Rg6gqOu62xa1cl8NcItJZGHRnV1NuXot6+g1X53G
Gqa9ePWmG240+l1hw+QVgeOIH2K9vJFlJQIkJIR9SvUkoyiHiJItZ3WW1chZdZDYVxM0WjZ6oyZ6
eJbWsw2bQ/2zTzMrBY8ImiiUSK8GPsjXBjS6t3Rl89NcB+WnCnKMjTqgzFbwpvkkfALkgpqdGsTj
VRfkAC6WnCrbaW0bRWEFKx7DTC9CYwOaIbnlpgRfS2nSbKOYzi5uY22b+tkvgaGDCIBfZQc1r1AB
XkpwylKC85fSXEoOyOvH9k5M4rQbCGxUzxwOEiEOu4PISeaLbV1Eszowull3J3a1UQYkadDMol9f
O9ddlV+Vof/oz4oJ9ZdQWgWZDpGVBkfq7Me/Z9zLIVdZPGHjcYoWTHKw0Q7eiBHuZsLl9BIKdWW+
7zrKUshT7zzvJSza6X5NAUyKSVuAHylXkjgQR9SYI0LYTb3jB9Z4EEeqN9S8C+0Fgoz0ximKnB8+
Tz+aWefdlS26BpkVIajgz/NWrZ34pR3cYuPMmf+9cqu7YSAhvxnnbyUbPt7VoqWDpK/+SMzsizUk
+bdO4V9L//L0mf1AtgvztHns+oKEgGlpt244zldT4HQ3leoNiPTqf7tyMZrvr2wtV1bC8q6cCvIs
RfqNov37K/dd8iUuM3Ub52Z/P0f5ARIz2LhnUzmaxaR8NwY+516X6JBh1+4ein/vTM9/f0MdXTsa
Q6w+JBCabZ2mKr9aTfeygLaZ/yfURlQ65+S7oinqS9A7yU7nS/8QpL5ypH87vomSuLkd23jeW95c
fHJCH8Lo0NR+IKTx+jI0XobiB8GPziAJ+OFlTLP3t5cRmW7xy8uoebC5NXhO3nYj3+dqQL6CIkT2
CSrY4tFo+VlZRqancgDLlztTficmnraandcY3VGGMj2cwSrJsDXGy3T6up1mu0ylMYAec0iRndmM
dr0RWs9+oWWPbLUAJrTWM3oC1nMfLEkYRJBOYquDYEH9LlxXkBw/gzDKHm3/dTqSYNQTI4tsgtmp
5641Xw/NcpYAf7eVHnTpMrKjfia3khokThcP5Dyo9mjqtQpL5U4EG0yN7AIlkPkMGyyaeurvYkZd
FKmYJUp0aiQqn6fpXFbqI88t/jYqS/gwp8Gsz/3CoCIHve17no8hg46gf7xeHUgjEK2+RU9jvS9a
/wq5zm5rkD+7luJdmsB9BcOECxkqOGvxwnntXUvhL9Nn5Hhd6GVt399fgAPzEIYb3x/cYxFptbET
8XdtMaKp4B5F2F3E4uVMvDosbpt28VYt2JluaFFdhyTsfg6NT7qw1C6jyVY/CYWt+JbR6lsi1bfI
X+chMHyJLI3aoJEMWJg/WNM+aeFQkkfAy9OgGMeoRCdkeViUUrkcLtFma9DlS2l+PXiTMu2nkqff
IbSvYlMxAClE0zeAXbsy9ZKXKapLWv2wCzdtEnkwWVTpxe5OC8OY60/fFvsar+nmHzy+DfyGkXsZ
F8Z2ObSJTrfI0EWk27Ct3mCJy5x2Buwgu8U8zcK7QOPG1bYDnRaTM371PD/YjUam30h1xyke5nlq
Xj5EDU681BZvUnbwjwr/tM6wKVy4kWPu3DykwLkIsw5GMz5WE/9SKWv0Ons2Ka+NhuI8pqZqPMOy
s1e436CZYnVnJWW/Jko1eqrxOKeHNBEtOjbIvuRA08PmJN42tW4maCuegiA0ZQ0x90iLnsOMNWRJ
gzwYeKQk22RhkaBg1YXP5VRV0O8AVKqMKHwuIO6HrMXdziPss9vK6NE09H3nUJn2qzdhWy1TxfRP
85cIcTo02O0tNGnoHaidtlz+lOZCYO4UZnXmT2kunOWqFdZn8c5LZVy8VMcJDqGYXb3ybZJh6Ojv
5/5TsHzX+FVLzsMpj5xxm9ue8kkJpr+dTaP+ahvezj7EKTFa7mNTj8cmT4xTOLqQ7iwfWnAQT1M5
Ts9W3xqnsptSVA35cNbQfRvsXt7Z5cPs/xU/xHCBzn0x2Oq+tB0SRJCYnOYm1E+T3to7JOGNjdhW
xz8NySXo1UbmrW4jn+1dG6KQ/cGhLeun3HF3rWsg8aVo4b0csiL9RP+qA+LxL5OcwevmbeGUT/eF
6GWKsYwbaFNsFwq0X6OjELB7av9YzcYUROsVMqd4vYJjgd1aWOO8rR6E6V5mrMG2kj0HQ3atKLBs
0r0Ub6psjA8tKp9oybn6dTur1Z26VHqVMPNOagfEYKn0cqdtnhpyTsgsVOi2LhHiyBrzWqOH7DKJ
9uJu1yBuNmmzf4ccabtRUq/8rS0pR1p6Fp4yvy9f0CO72OsJlSIEicx9ldTVbyXPqppWFE9G7sNW
lE0gjRd7v0ynAypYp1dIrj4HdvcFkYtih/Ze8jyopFvkTGzDYpsWm5z9v4lTCtILuQrX9DiG2tYz
Zuj2l1806zj3U/vV1MPpNKlglsWapJm2HQd+UcrQQL9i382QYHuI8CgQ5B3qJtaOInQxO8adpRXq
U5KNyUPU6D/FLFFu5KrH3DSnr0uU6jlHIwMPUyjmM8+a+Umz+BGgHm89i60Iw91Ik+OjYRnWc4xQ
884BdX2UCJlgTqQ7FwHYZ7EtE3ob9tZLHsDVgwgQX7KHtTt8AS5dX/t9re/DJfXlYLda6729YFv0
bYn/J/swp6jPVv4mHMPuLskH95DofbEv8jD7DI2hcYUupbcN/Tb7PIQ1TctO4GwUj2E8+yQlSugx
JVgz4PPps+FOnEkZz08JJGQBj04DOlu7LCj0T3o3RI+D0w5XfWK7Kmk4u70puVmmm0EL/GvTOGpW
0/Q/xaEU0F2dMn1sby7hyPahN4MIFeipChaWuRzvzKjoXtqdPZrDi6o0LYJTY7qRYVB2C8Okggzs
4kWVtERcgVYWGWYjCmaBNTxTmfYe3c6+FTPvLgxFASD3MqlZ0kUFLUMI5kq8jjZ9882pPSQp+7v1
dkt2JJ02ERkStADe3YblbrvefP1xvzT1vgsQXygKLDhnZF4u92qZqJODjiBDOpuwu7OH1IZDv1TZ
sm5sn6LZP7RdGNyLqVNd9I7D+qf4xLROWm2/TmrHuTpp3fBT4v+3k6IOtBhsD7y0rnHJkzrjvRcH
QD3KZjCqH1MdnJSYp83n3G+LT3ni/6ktT12VU0cbl4fJW+gEjcvQ/nUo3jWYjFVzuw6HhI4zLQ2q
nadc++bSWTwa7vzAKJA+4/4fR4aT55shtasnICH61spC/dHVtemArHR9hgiuvxkaxHI8x23uyS8b
OwXAxOe5QkhjKqr6h1uF140G3nZTAOeGnwCh0Mz4gfJO+NXWHX2bUG67LNkrC+2jk/8f1r5sSVJd
WfaLMGMWvOY8Z9Zc1S9Yj8wzQoKvP66guqjVq/feds3uiwyFQiKrOxOkCA/39yXFCMASF877kigp
P4X47sZdK1610uxBzYirATV4C+gciNeixT3pSijbX/1KawRNrA/C0qXs8mhD2mABwipnl4HiogZx
8pq6DW8gFA5FTlIKI82wKjfZ+cNO0mIuAhh4GacJ9oJnr4Bs8AIXdoD3zwJSHdPF56H/4qMD8HPo
x9jahNziq2hkwT72/eGVQc6ai7J6bo0yOWdgiF5I6Hq8klscp9oeHMHQ2bTZojJ7f5ekZrCNUKy4
QmGyvY5Fhf/rKhv5yioz6H5Qf+hsDloR215LiApBF9Qd15bOtsAy/QicIdwTbz1AV92Vrj7ss4ns
o2NM/kRxTyZHAUYk7Hirhnuyk4kG/6f9j/XxHf/0ef65Pn1OnxAdH2sL09n4qGrbGJpr4wv5u+lB
ZDuY/MqLFLzvtfCQuiiSb43FgnQNbDviPw0HyYiaMPlYYwKhl4RBFSbBU/rfS82Wj+Wm6QkofV2Z
QyFcqSHYpaO+RW219A0v25CNtBM4mE8vItMXVm+CFxuvUssOjT1So/qEGxNeZi+c1uNnBpb5p7i2
3l/ASfXuNsHIlJvflfwM1hD3Kf3tNnbyX6v9042ml0GI/2IX335rxMEYCkzXrnKgSW/V7C5uY/sO
aE+B+mF80Uv9lHVgtiDP1ra6netaHrgSTRxKlH8zxqA6jBpw3ZLPoDnuommBpjORY5l81B3Avux8
uoO+mtwzEYwn0EbcyJuWlT6eW9aUHNJbeZAMqBU70PJdBh3MZ71CSiJgQXimLqj+tk3exQ8aFOke
8sFaDarGNc0sE1VPbbmg7jga1g5kzPo0mskIQBhZFDsapSUjCG6cqauWHDJw8tGSBeh1Mh52ZycM
QIui+QhWREuT4iaqaZscMHHIwZ0olsLDaoQmXhxuqGukkTiaOjSL+joqHkPkjR7sbAqlkENTg/J5
nt62tb70GV8bnQWVwjDx72SNUjVTqYVWogftBOsANOY92B/+7SG87thIvOr/8AByCmFxlfL4yxoM
5/eVjC3ow2PPkptrIHEQUnEtG+2oaPf7RNsQkf5km8ZBqg+S/boBC6xTaMbWqW1kJUywmiIPVp8Y
dZEymbqEsCFMTSScyTRjaj4mEVqHvD5M1CPXj4kmyhFOUYhS6sQsrzxLj5AfZA+ABrMHZprPKONq
ziCJZZAsr7014ttyTYMd0/zzgJBVpwbJVBTZpWSZCVZazE5jJ1mjpL7Z0HRPbw2cRJtv02w1CVIa
W8D74xuZdK/HpgrEz1v6BLL3+DGCHvCCRmkNEzm4Qjf7OzKJSkMFkWDpjj4C1LXrg2O6OgAgvz8R
SH+g+qXdk6XTc6g+jd+CJO73FIBrQZC7HWteTQE8EVvdBS/aOxqkLxmysRB9T6I7+oJFaYeyj39O
b/OqWkWuCfrmIvX2Md4DwO56+86v80fHTIrHHPskS6byGtYWvuOOaS8dM2p3NAiE9LizQJSwpAkf
0/G8ykHiOrC155bJxbIeCDRh4iW0AqR3BPsO+O7TGknlRsj4G2hwv7oc+j4gGvH3eQQ1RpZlxhdM
pHGaOFSat3ISgGaKlaYn5t5REHxDq4cd0uKGgl60d8gLO4ugarKNB9YCARmkV57GFthOM2QwMqUk
paRclB3IWvOT/Z/+yBmeTb+J+B6lyxIQ1hRIBRX5+yMGWLG4WloxEhrzwKdgYUORQCbAqlnEeIb3
fQkuDRHcQcUruHMNZFmwPfa3PWRs78ARgJi/i9Iv4fkn8jCDxLhJ/nUcHCdZZn7kKvrwnwETbrJ0
FDtwo5YkX1qDlnTqBpp96g51byJ4y6HeHfQoelMnOzyXXMj4hd2euo2pryKwwj7FOHlg2/JvN3pV
9A4UtP28+6tbrVYjIPOHmzrHTKuRnW6qcbudb0qr8R6Myn0qAJyAMNm2G9P0CF2w7Jgbmr0dgEK4
RqIEjL00vAceIHRdm075ZsbRWxyJ6medQO8uZTJaWBIQ6CYqf3K/fhu0qHjL6yKBNE7KHgYTP+ZK
i7IrBCre71Ib8vNdXDtO1siDNaA//lJb+jtrDJSmxRGYLeKI+WSGNuREK/M3G01SFBxeaEBiw/fW
GWJvDxCJKQ8OUjYQ5nHsB7KF7Wsn7P5eGHgd+A5kh5sRXFizP6SvAGlsdexSG6O5m5qXvhshWlra
N2eQ7sFSm1UX2I2NkQ4J0thje0WyXQLt+k/jJB5PRkt5Jmv7IFvP+1Gm+kkHy8l8wVxjsvi/L/7h
Uyb+8Bx39RfaI9NumTbKQw+x+TbQ92QXvneNLA/Yh2x84yFkB+bwLoWBld02IXZuu+GGKg8G8VyF
UKqAVISxipFnhORcMl6soNWX5OD4z2lX28uoQLF604bZsh31cDPGjn3RgLidGsM3o5Pf2us+DxDe
ogFyEZBbWhb4kW3I1qP+b6U7cQhhOt5eewG6kM5J5aYsWvz71aWGAGQ7HLBpHF7BnssgUeloB666
prmpfcleKpDXHB0P6n2R0o428pEteQsK/5FpBZiwqp/VYGlf1IWXVu8XBvhx0xaCII6B7GJhZMZz
7XXdKuKtfRUGtAXSJs4PSBiA0SEY/XVlQhUhMYJimVUg3wmVPF2hrrgHtDeAPOjrBpJ+idSN9X/2
IUdqkgRsJ5Hynhejqyj/WhSdj+OWdaIjZ19G483UxhPJkKWJOdzUGJ0waawx8W1Rh9OPsf82D3wo
YLmX9pcGsgwLEB9FD5EVeJvBA8ZGgMbwbCZ+vOZ1azyXGv+alxJq5jF48LCr+w66Z2sh1STN/D0J
4Ft5RkFPAmZNTX8epZwmQVZ1mtSUCGgBbqIFfXqMa0dbZqNIlog5pccwkCBpp5EuSIb3SxoaUx0B
FCcfD5ZEAq1QZZWlhkLw2IDwOrTA4pMfgEFDy9vmXrOTallWbfRlyMWVOaj1WvTia9963U+UTP2K
PMd7ZpkFHmZP2teU6Sl0n9rogH/Z6pwOlrlubY89mEn7EgfhdlT5I2pEOfjA1kSoG6d+ZiFdnDry
YFAG6pPPx3DkRcOBep0Oxflu8MctQYJKCZ3yvkFEb0IIKfgQKFn+bmtdMFCQKDU5k5/8mEuoI1qP
/P7jek6DPbqXdifwb6A8RWfaao6w9Lb+CJZ0YG5UkKawAQosHRdUZQodrRqaFEDbaT3bxsS/GNqX
GsfuQ+z5FU7Juibxbxiupq4UuXsdRJ6gcjf2ES4AcVKsGhoAk12wsJwi2n7yxm551QxZf56dHaaI
vdPq4ZMbhNzjtXTyBlzgLyCI8c9tWTnWokM8YO9bwUtlmsFlaHFuWQF+v3EtMJBNLqi5GhdJHGh4
ugz5CngiiBrMzydpZhXIrNf0YOrIbg/cvhRZl6+EcqaRIEMGbqG3AAgm7eT8x8OPVs9NywDZIsrS
Fduhq+gRQ7NAXSZd6kR8OA+RURiJDVQfsBlqCmngffKLeqOMVuToxAbKg6yKWXvTFpNtWsEaql0D
mTY7WuRVDrkJw7BvcTrWOyfusn1hOcN1hBAkNOKS+k1C7pFpofbTE/XOLU32pWO5XNKk3E3qncgM
MI/4fLhaWHKalOvumZ4IdtHtECNyp0kBcG03PxnWJhT6FrmqVHBVpQI1layXCFr5Z8sWBnA16mgP
ro0I9FcoPQAh47sfTk1gLmmrGnhzhHwWH5P1MhZb6KNB3hjpnCsww/Kap6I+my4U6lszdyG+AwoU
PW6GQ+nrd9RzlYmuwFuS7biryhPUVFqEBgotTDd6BfgdC5rifRU/y7qVyRFJjQ0viNeFjYOmTE0Q
Es63Qm4JnwYImh2tJodkFyRJe2lBqrD2PBGv6RdVqp+VHhcPUHIzT9RrAr87FzUH7x/GqPFrXaxd
IC7WSem/21C5eheUmjf9FlFVW5yr0bqSP/0UQR7frsNI1Ot5IRG0NwuyxWdaB8Fh0G8MLEGQCZQq
leK/MtL4VysSdnN6iHe3AVjryd66DlsajWEem7CQT2YSbbvBM94yYUDJumiGLbmlSKFnBg72zdib
h/+07Ghq1cIVoOGiZfNAFAeLYIGNxq0dqgaDde6M3YZYyKibILb+qRupLlGW6U0drOfRQCAooRe/
QrwWnnpoCh3aFH8lde0I0fLS9VCIoEYTR3FERhVwiaqrJ8Aetoqmn7pIGcTntOrSqRsOQj+HlfZz
WgkZj0sSFl+pF7aOc+k7/ZmN4/jUFW131aAjRmORYUW3JvMvNCaBXLw1gwXOANwRjBr1HTZYuwAE
K0+xNmrAFA0bGst707h3QRhI87jDm4ehi5c0Vo1h/Ojmvyp887YiAdadB0X/IPIiBS1X1h9dRe4E
2LC1S0y7gpYO+KImF1TT1Jbj3FEvKTITGMDY2FC3N4DhLlL/Qj2aVGCDvkCAoD9Sl5ZkHr9jafI4
KNqTrG/Se01FbYsqsrfYYPSQu4mqvUTt/oVckJSJLtCg2M8TurzVtygEAIJCLUINz+N2WiTM635v
Abq8AMOEj1R25S6S2geaubJtbWFqTgSRrdZf2XwMblVWBjdUS2a7GPJGC518ahNldkXFLzRKDTkP
h8IP3dvklDZ4uDT4Dkzrpj6YknQnDXfzpPlehbqNkYDC1k8LZ4WCK2BI/FA3jw7+cT72ArmIgdam
/qe3v4yHbM0ZguBVp28TnvU7F9VCD2Hk/IiSMf9e6D4yB6x8ykGX9jeHtGFP/lBWkwNevP2uGnDo
UitkOCzdM/DILGIXmvaFEVZnlmnWi9luxiCPX6pa1hcZh8BpKzMvRLRNARzfIBllvcyT3rvYrSeI
ZI1jeZzejNL08RuJoxLlfZBH+tTwAIC3qB+g8ouBRr1b6Qoy7+yCA09sSX9FFt80sc9Jy3IbZAXU
8Bzbh6xr1q6d1kye2hxbwbgLux8lYlWaadu/WqSxKjYkb06HoEYGfDZO2hzHQ2y/D0bVoNhOTQ8g
djNNHz29eULKo18nGXb7jcJCuAof0TY2XpeMX6jHdLApjF3aLo3BAL5DjXJPvI+GIcrla6cEYkpN
/Zjve7LY6D4YTGNQWCMWgEL4XtWoZBZoVfADeUDe3gNXFM4CPTP1L1w80ngAbreVafnjkSZmamJH
xS2jfKyzeDgwVVZRd15xcdQVdUM3wO806E/GCK1tsHCAn7EuxYncyGPUwnLbcZDF7gE+4kvPyWtk
PAdtqg0IsqRcxIYubkbvVRdgXzSgWZE6dUVV4vtZKXHS3zOsMPXvQAgIDvPM/s5arz3Sy4k3sX+B
DNq2i/CmXzZm2G/ApNes5q2emuCKrDuSSYCmb6N7FkDSCI+2iSu/BFm1B/GO9tNwjBOES8e3FswC
S4Z6/yt4s7Sdw/V+h/JSoDbVJOagbjHR6/0oo/I6BnaxSIciOmeqKjWNAY8WkASaeh92p3WKdpWL
/FBY4FKcSWYAC4Wuj8YZ2FX14kADGb5e6zKzkeM3Ayi5cn0412BIe+G/KmHwl9CUIThywYrm1771
0oL/a5MYQm7ICayt73NMt7ZfjO92mO1EXcR3vLaiBzO3AIzPdNBXNUn8kLVlc8IT540GxyiqzqCo
PhfSzU7WkGYrKONCYFF1fY434IIuqQm0BI8wNTLIFCMMwp1KqMddk7F3vgESl93ZA6svGfCji673
9deokdqqrM1iT90UGQuoY4qn1FBHMOBsFxGYYV6DpJbAVujenkVeckTVqbvEdmjB07Z9HvMwOuva
4INAFzAACMl2K630wkOpusqtVW56WEdnxCuhiRY2SIYBhbUClU10oO6Hm6FWA1gM3GgEKhibb6js
AMNWVX71XcTUVcQ80RsBpBX3LtIvyhMq4tzVhwdSEigBSIRYusoj6EApTx7QJCq/hvX7GuShQXEO
XETgSMYDSb/vkExbjzVqQGRZG/copTfus9bfNIhSXskjjxMLiANfLhCdAs8uS9xxgafNsCdn20JN
djs0wFxhKs1o1JoIRzZruxRjvqxcbSN7582EptY+BR3TolPMMM4YVEfqQqTGenJ4+94N5RBvYpQq
r2TduruqgGAYndVd/NW7thTxig7yNEpdOq3PznYngiOCOsmCslqd3YEqOCn6Tdx4GkDKOT+0tuUd
daC2puxYGoCSSyLDShPITqmzZpDxdgAGaFppnvDnmogUQZVwlUbY9pgZgG5R3qc3P8UbTY7srg4K
mIAhOErT+zKb+sSFJIKdi2XYZTxZsihvV4nWpZupX4Wj4iyPrf3UNwK8fOuyuNASZe6mt0FynA/V
ZODtpvUzlNiCpE4esviYhyI9Ybfz3oxeArDPn/2orPpj3hzJTjO6wLdAo6oT1Yx1YQpsPvYBBIMZ
aimtQDMXZHPUAP77y2UBUNR6pgGhK4TRkUYF0i6K84fRGZxH2QImM8RX3mrOI1ksbdyDPoLfWmXq
Lb1eJBVnR/IokJFYNS2U0BqtcbGjQqlkW4NDiqZGkJI9oBjLX1AXJbHG5X/ciVk1v8WAuDTIwvs8
c1ApPdb5sVNNLC30+RDlwAyN+ZGuaLi0uQQ5sSXB2/gxJyR3GifPaqzA5/PnJY1rTV+vIaUVb+0s
TFekG77PVXVYhe/Jymx0ceYA4J+dLEtXmW5aR+mWP9sg5SdD8PcmTGx+IpvrgV/PsbMjDY7Kg4Ot
AXG0DxcakaigA6UzeNVy7W5OU409i476UL+1H5XlNtIMZKI0FTVaB4pK5UU9cqWJY9RNE6eM1u+1
5uX/uRbZP+44r2X+viOtbBaFdUQtNh6feBjVKSpvCcHrfXRx3DGfkg6PlXkU24nPXRpFQjzKzOZs
O5o4S7MN9ni1HTozAWKHbNOlB4DKPjGMA9moKdwK9cyqQZkBSEpfog4nCPB2tWx40gC/9xLtperq
8ltheS8evgjfQAU9XQBPOl38Y0gPJHuGVMZBDRdq5v9Y4v+7DyTAUOUF/u61wx3nVEvXXhDRQx5l
0aaBTu3EDmExKLtUle5cOvzJz6b3GI+m9fK3SYFnNhM7xL8nyaSyXkLLjk+iQPElzzV5o6aLWQat
zOVsGRGIu7mx2pCnkRJ91RWbZVEZWyPGGdUVxvBpasaXWlCXwbRkb4CrQ5cqKKHuoGJ6tzqIjG0a
gAiWbDYylIumYwWoQYtq3aOmfh+wNnsetHFb1CZArcquW6k/20VYvtsZGNv2NfB1z06JM+SHffb/
p72sUb9G2asp8aWyV6C8hCbzMCXLatDWnrjfPM75s6w3623veHI5588EUpiIwsbeZk6KcTt8y0Jb
Hsk02aNlGaCijHJuoxakp8iqHudbczxwtnUdDct5mSboPy9NA4ORTUvTQjqonG/cNZejgQrB1h0R
GMwASblklesutabNUQcgg8s0gifUsEddy1OubOTXmAEUFIEg2dIK01xa4GMVAXYfFDSpRT8abE+n
lWbTvGYdp1u8b9iRBoEDu0+cjJ96lPGvZM6w41YbmWnngRdfNdhIzSqTB57pXZkNoOpSXdquOEWI
XJsI0iPZXA8EBwCFX2lwclPrukiFb2ZbYf6al9UG7/OyNMnXEMxKRJviHIVtEC3bg9GaBqnpPpYN
WhwVhgq7Ktlpzr7qsLOj/YwXAgdBXdrPUNf1eoFCJKQm5i6NopYNv5f05IU49fSoIN4GcvzqdzgS
hUzvTyAUxx6P+kwZ6YqaOCggEZs2W5oagGUdrw01hfrzCkEJgn+rb+7/sE8rf7rJkPnxgnmF2CDE
0e8lCx9Mu9e/MAix+oETf8950i8bmXgXCP52J9B4oJxwKP2vRn0mBweqxMuSgVO+llV1LqAjsqIB
d2tBY+oblJ3rlVuL+OxHYX6JRmAPkNqKv7vmY18Z41cLRekr6NgWatscbJEiRuyhhXAn3rnDl1y3
20WcWuGtKFz7QgM4AqC2Qg1oKLGbBioN/MuBiToKWR+YEYFa0VEQKNmKe7KJzgHKbuiH+xqRwY0V
auIaZJF5NRr9rlWb2gSpJOqJTos2GhjzoQgMkceQMfOAqMqeilrmQhfqQt3ZOYD8fBokf7JTMyC1
dHBid/enXS0LdmjtUBrd7pO/stMN0lGLjijImQb/mI7qXeSPdTF9vLnehtwAiSyOY5Vt52VNYOrP
iSeWtdbKs+sioSOByb/2AV7XKDSL79vUB+y3hGKDbPxiadhG9cLaBmV8osm+eB5QAEIU3/0U5EmF
y39xu1ilac6gH3qPZFCCU0rWLivfCn4hdQYYd5Z+k/EP1OjVTzbnwzrCo/FU60V5NJBd3YyejU0l
yAcWYe513y0zXGpjlv8CB/czdwb7xdckgvuIvF9cTdf3pY3SfYYz2V1SeP1SdLrxZbD7vXCN7JfO
xgMf/PoLQJsQ6AL7IePtIhL9+KCbRbIN7Do91KxNr7YXhSvD78UXIOm3Q5VmP/UheuVZMjz3Qg44
fRrFyTe4fcIvu1yznpUvjCMcqFytbtzHzIuOdRM7yypMOCiwnfYYe8b40LXGA3g6nC/QaIaaU2B3
J+iHVfegaftGdvwxiMr0tTgXoK27a9oIQOrYW2k+iutAgBletLyIz7UR4bBvWf23xlm7SVx8B7gG
MlnKwWzdYYsaymidmGlxQ/FLcSsDFHgh4FAhXu/kNwPaa96iyvGJx+xKJtRwachMC9+KFlIrd6HW
JRuhQB/4r9buTC+LFwgbi4Ol3nvTQIBqgTEob9SL3KA852Z0nidlJd76QxSDxPNjoQIJ4xV+TMlG
I4gINtTvC5MPi4x2kXvNdyJ7GxUfZ5Xy4djli8JRlG8T8dvUkg81n/qVDMdjC6wrN7wDJGwWjgsW
jzKzLhNmYYQ0BoIDyYYwDmFhtmcUaDzTIJncyDibVv/u3wLhjjRZ6By1xnOWREdhl81rGdvGvYmg
2ekv9r4uPtsTs3t1svbdvwYAaEnsFfjevPpBYt7LENVUUySrCPr2nd8VSZATc8ENSpgEKlXLwb/Q
NR24JwL7hn+Y8qmHJNOuQwn3phss43XEgzfkLPqGVxjoU9pUOw3cGa9QqfZAlIGCZDUTOd3ySaqZ
bYnAUOhW00xycAIUgdFMC4iKK08gOs5+z6R76gwQRZrpRJ7+2gJ8RA7Y6aH2IlznYWPfAyGebPCf
4Z9EGoNvGOLVO6u1KuQFIgtq4VyHHrUFelXLTL9DumgzVGwMUZMYrcHRZXxPbFQWAjGbPDujLla+
KcxrKUJt2499d3Drbjghzw7xcVbW9zUe8yjP64s3bCMegxTg3kV0P/IGjGEVq5SqiP3Wanqx/Ntn
G7n1r88WVvqnzxZrGkR2Ve0XlW5Fss2XrRV1h6k4S3WBmu8OVPbVmto96kjafSXSVCwQWQWFHIXr
vIbVaysGY8BkdJG2XXsy0hZIYxc4tXZsIyFmtoxkgH91MrZljHd06JxGpeIlVVNwnW3aEGLnrJJb
S7LioAESchYul2e6ooYnJRjKAtddzQN1HXyLWz1Y5A2TGysJrb3HqujeG1RJ2wCqXyBPTijxrF7I
Y7AtE/lN6wnVP2IJPfbwIPEosea0/qcY/3RJTiOcKAXAktjZCBnh2A82ugHBXYd5qEEJsnWtYMWt
1XYLowMysAcs6NF1AJG20/GV3AIdNKdOVSEC1+OsEcddd+mUWx+ilk9N/5ubxC9/WwCKCBkrxp+a
PN+ilBt5PfzyNqYTjdtcdUVWLRPohrykRa0fUtOF7Lg26m+6I38Oie/dkGiWV7Bpo2Jd+VuG7y5b
zpC5UsvmvNiS/5Cw92VLxI13Y47KdlBrg2F34wEztkR2Md7T0Za6lZ4k++ngq0ZRsRF/6iKWGe+T
WkcmukZ1qUfA1TB2+oVh9M7aL3z95BDaFS+J3t2gPOP2fkeo0xzDDnGabDS7E4pMQC+Rg6j6BIHO
wNyEFYrKSybFhsap0Vj8NXErcysLk6OGBU1chP25bOsSpfyZAwYZz5ULMsZl++5juZwvq7ZF9ld5
0wBnoQT/JZQW0grJW2it8zMXAcCE0JdadiUkGkUKND9S97jEzqvbgPGtW3gITcoFGRs1QlcekDL7
smbX2V4ZJqg/plFurYwKQEOJnYGD1/ixpR8afkLRuUtt/OboMvIeKitLoHCGuDk1yFFlAiHd3/0O
/EIFeP3J8mkm9cc0NqBZvqS15jkQEkIoXjVmzqy1LTM3u4AerNvo4AK/VEZgnXX+ZCi4FzVkpqsx
EtbSTYZiHWOnwnAGCbzTGOZLcknJNvhFA/2eyF7PKzSx/oTTSQSaPo8XCw2qZAdfNXQVpk5XgEnB
hRHnOX9N1m5sbMB3lZfDbCidt8OOfMhkO+Xv2bTk3Ccf6pZl7tjLecQ1WLkyXAhKNgIJI1HE702C
aGSDenn0M+nVIBwKf062jEbI3WlYuelz7RdFID8FKdM4hspPBPL0Dmj2E86On6OZfwQ3abLnhE9a
rD0DBW2dTQ38gMKKBijFD8m5HrIC3Etcu0MRmrmsu8hEjCcLF2CMLH7IMF0DpFgA+xFDuMYJop88
qb+Vodu9NgPy9pob6ffY8Hjgnmx1/D+W6R4vrR4sOA2q+Vm6dvFyxe/BKfBvkYjhNF1qFtcORoM9
VZHWqCRSI9S4AsisAbR4EqfBLjZRtAc6jDcAL+8g1tk8eGPln1As2CzJrnGQL5ZNVF/TwBpvviOx
f1ETInAFIGNUOkcb9cWPXgk5XaEXT2E5NgsJRr4TNYPQ8pOumtlGXS54u3Qyc1OOAISLoj23blg+
+UDB3rdesNTNJgKuZdW4RfbkyK58QuQV8MaK35NjWGYXoKS8K/WapPkhi3qYFoFeHWhVswi/Q7Vm
qQ60eBCJPXWz0RlXwALZW+p2XoX0IALcG+oOcdDiNNZ4K0vdFFyh8R7ZDWtJo8jEa4e6BL0FjXpu
H5+7DjtUGtWl2VwRMrijQWxd40XlDPou1zRrBNty2qAgozl02BwglJSnwRnfreBMV5qoXsGXLXam
UTrjwqyDHgH4AUzwRo6DYQ5lZnVFTQhVgEMQo5m7f/Obp9EMcqFpc/f/fan5ln8s9ccnmO/xhx8N
sFbwfW88BBFEljWohJQLupwbEH84q9Kq5AJCCdlxHmAxKOnrMv89hfrzsKdWnLt09ecNsg4ZSYOB
5fC/LxPVHx+M7kKfZDLOdyWj29R2uXBt427kMc5u6kPMU6g7udAlTamq5AXKm/Ves+Ly1kEa0kEq
6FQoxk5qqsEBCkQLquVgWu82QVdJutEganQe1C8A2GjebhqeolbiYy7NKBOg5SQzz7N91FG7PWZ4
EtFd54EB9DrCFeml8CLszHnUu+u0iv3ldMePhRGlQuE2OLwF3TvjBU7JtZGspqVocsTfMiai67RU
xo1qHcVaPbn4mn+xQEK0BcMEP7hc54fpimX9+9VfbOQiPZtl+GFjHjXFx9Vsc9Uy86o0MNtqsIQu
Exu/eNC7+fdVz8BNFYFJnbqBk/r33ISEtkjNa6Q8asir7aLO6Zc0WNuef18i3pLXQj9PkwSHUiCK
eBD5AkS04G1x9SzrApqU+kc1OhfN1asfNmeXiOGigMULkvbE4gzcTL4e7FkjnwiQTjD0UGHREQmY
7LOJPMie1+MVVeYLfcCBIHOSGwj07LskTtgFD6Q19ajRRrA5Z1b3ox/CFJm+Doi8yq/bpecGYDFg
eXhsMlud52v3rfu4ShPj3UZXfWa7b1E0ZAu9zNnbNBpudcN/SDlP7xzHSe/Ae+2e2m48kgniEOld
ByD+NcCzDKp5MlySW9/fRSBjupEXNV3T7lKrFGfqyThJ75qifClZASYNtTKZZAvOClczw/1s60ur
WXqJnm7JhQYynqPookQRD9lozaiGnGjY2elqvmvIuLVNJRio5/VCKzP3zJDAaxkePnBSjt7Rdrs7
mkZ/EnARNZRKq0+rGzVoeJPpI8x/QooTpQD712U2FUFzkz6LTvMn4yyIFwZoElGTin8w8m3dJlho
mss+/VW1GQBGaoKuilyo8UdwgLRGa0x/FS3Keh+ie3nOl/Nt9a7wdloN3Pr8l/ZNrx10T7zO/3AI
kIL3n2f7+dPJwvGvZfhGa03/h76sVNR1uE7dsbIPYNgQqphG7JkJkQStzOXXpO0ezSxPHxNINh6Y
rgOhq+zQs7O0sruM2IcD/Om1mw5URnsvr+wnDqI7ctJd01h2rt6cY8vRVppT5gsOAb6HXhrPohuK
s1A9t/LHDbAiYE6ufeOhcWVz80B61Xmp8UCm3gC1V5iH8ZFssg+rXR6X+nKa4JjhgzQ2AecGmDgB
0cO+uk/2tDg4cdMDoiLGgro0wceXRXMNeUemfkQoMZN9s6XFUW2SnxKr+EmD9HG12DgihRtep7t3
lgDaLHbXtJjHUnHR7epC/tT4SfK1TJlxop7E9nAbMLMHnQj+oFGT4R2QKisaJFMJicyF3QTyQN10
rKwdixGsIxf6CAKVcfr4QAaNQePFr0d9Rx8AtB76IeQSR0mcqUT8osdWfzfajN+qUfwIhO+/Qtp9
WEMRcNiFEt2IayuQbgGjmfj+qWpyKPChgvoVPIU2KHHz7lj9H2Hf1SQpknX5V8bmebF1wAFnbb99
CK0zI2VlvWBZCuU4Wv76PX7J7swS09PWhoVLKDLCce49oosBXbOuc3UHB762LKEXghjN8u2NGxJq
uxmn947NT5H6OHaqWHwA6tlJDTNx074zcNlFGDxT/jpk6ktbt/lDgSTbrq1h8YMorf+gO1BqG3vA
L7z+bCDI+SVxAIBMe/4jteVNI0frpU2aEX6glrq6dtxtRWkNh6B0U8QpUgbVQD48pCOccRUMOr/q
4fAo5T9iDPcyBIPxFQ02gS3x1ZAMlATNI4+FAWULMwX5TEbDEzwqoOWM+vduvWafS99DGhEBtbmb
C+49dQM74m22UXd7ny1OvgYkdADL4xEy36B3GIts/JZ5EdClvvUM2+ESoEQz29VDkz6VHT95hRl9
AZ9HLgvAoy+tZ7Fzbo5Irdlj/OXvkb2EGQWNzN0QsG3bZisjSZAgCpV8ok8qdNP5U/+Huj/1C5nJ
sG4W8kOezXDt8QhlsN2HrN6cY3PGe8OZ3D2l1+ZWD1mytWOUoJn8naOjzjSLLOsd1Q+JXKgJid1L
0RXF1oX8wLOVFbOelSuFuU5tUe2BQoI5r8xnPSvspVGfNBDQtnzjSfcXiJOBpQaYgjPm0FG2it5a
a+z8MnJ96GCXUfofyv0yaRdB3AZHP4XtCKAyaX7JJgcJF7NfUQPyhPklhoegvUqmYQUMVXB87xaM
TrQZQ+ktBw42Zw+gxrHNuu4h6i21hkrZsJmLE4TYuFvhkiyve2h7c4KAqzxRIx16D4JhIHVdqUSz
Dan5Nhs3+7fZQtsIN12rGkS8hJUuSDML9kOnXpjVhUo1k/Uu8bNqSUU6IMgLYc6wvvDSB2BT96gh
ILbk2kqE6v4wx9xDD/h5jj+dxS7h/Vp00J6MRl7cG6l5JG2GAO6kuxRcq/WgfxTw6It1LLq/KWHa
fc/76chg/rrG4ugdozqMlo2Y+KlOc/uJQS59lq1rVX6ACmWxCoGa+0TdAlnyk8nCrbDyDqR69wv9
YuoaxhUlYhbXhrHm2ISdWLEwjb+02Tkvbf9zl0J2dWqm+MAyqe71QGqv0hweOhbgQnacuvtUYh63
ttxvIQI+UdT0X5At7Zcd96PbVJgmzFwnqIza+QQT5fStrwNHlhZ2jGplInnaQaEX2h+crQb6ZONV
tVetQLgAn+ZW/cmOXp1mgIu7AE1IHyCK2YbbGoDerdNwJGVbrEQNthHQ9/emrY915lp6SK1rvbT5
jxE146p2EXSlv6WMuuQKZzntwXXr+Mz5LKG1CzPF/rM1DWzZpkkPL72w3zVuZ+wYMp03PSjhS+Tl
ppdyGE6koe0rqHfGef+ZlRJ2kOBfGH2SPShQ70HdxqewKmAbiiX5wUjat7r3VvqkGKvXvaqgDMSx
UIKikR3okgNXypNbVq/zFet/iltA7It6ZFG7g2NB8uhnxSnPDf8hgeDTASuK/hX242ddLxmeFlYU
8YPrQSrl5/oJiYxFbtblDsvfcMaGfzhPjtvDH5rn29Qq4kXJBpgQUIsXxdOiKZ1om/cjfM0M+CAI
Xwe1dPG9zkvluAO2rbp2+lBDWB/ZC9RRkRre6/LaqzdlYHVLQrkR3g3vwFePu8Ge8G3v9YaXTFsG
7PBCkkzru7OVb1dX5NbqtWqxeoSGad2o1DHWsf4UuuPbJ6r7UyuApZDPAVZym+DbcxBIHWzqySse
q0p9sxFl/BaX9QaBuP6zmQXpCvip8dIKgciemdcbJT13aanJWAQiM0+CFBEoUExlBxE57HPCA1XR
wdNRZPqENAW8XIsJRrQAr24SrwVbWRPuCMRFdRAAgP+N7Z4RyMkvvl5+VWu9WFPDdgl3sCQXxpDu
OTPwlChTeKB3dchhpmMm3wL8KoTlOq+FHyUr03Gyi58ycYymvF4PrWrB9QZfHG6e33id/RjzrnkQ
UdxsgyDP9mHmwClNT0Y9JhuO63HtvCK0n6wCb1Irj4lxBwlBwqjTwVeqXAeeY62p2IO8d+e+deC2
s3WzDHDxsbmfVABqfxpne+Q0QDCEw8MVziBvdaV3NoJkryJ3/SfPisDGo1Y3TjoV76mIrQBZ7I17
RNdwF/o4LFbE/U+Rutoh12vhEQaXJwgpVtcIwZi5jorUAHR7s7OXhgcBhI531iNo4N2BW4XWphYI
H1awhngvuhBQxH21z4kdAiEtXH+ZaoVxWLU+uXUV3ntOI0/dmAZLUvR2/6pvc1ueclvbMyECv4aW
r4QpYbHAz9b8Ar2NFph/S956rTtC6wV/COnE3T0TFQSH9FI7Rm99uwiKxrbVRneRCfHqNkAiC++G
02fO4MwztOMz7GLe6gmIAY3MuZ76TyoJ1qExgWPQNOmO93G0QZIDeT0xYV1ErhzqNiCFpFLuzDRr
PlGPqIn5NoE53wKbrWw5S883Bhu2fyyT8DzyZWDJOMLfWS6k4SK3hvsZ3dK2+likVkT8+z3d/zLu
f2v9Zex7505PVQqj3U7hdOhHJF1hhV4eB0QANqoy7XsFSBhsjtX0LQ9uiqEPvttT+cN2hHhspYk3
y3AITkCBV/OYNiuMtRrBVKLfGxt5tU2MKEfsSe+BWr3h6fVB+pO9ZOz1nTP9zqsuICaxz0qY+3Aw
r3s3q2FQPLZvTOz3fvBkwN68yx45qxm+p30FbZrM3kgH4OI4LYszSPBqDdhT+VR55leiNhruVyxb
6bf3MSyeopUROC+tiz8msdaAMC4370W/HsoN7JGjjfTC8OSMoF45wzOh3/O8gzVdFIwXwUV/slq8
yMRlYL7W6dzBHu7ZYC6QLSiBEMFPIscOE2FhXpzIhibTRUcXqdXuwO2kVrwrWo/U+qexqRshc5Ep
CKga6oJtAvaVMKC1ykEcy5Zhq6nr+8qFYMDYvJStyO0fbeqJO/jRrqBwG2bXKNQEhjY+Qanb4V8V
OMQryGrwG6OA699oeOljKPNqDSep6QzKlzy4RepupyK3b+2kcJad40YvnaXuMpnzHyD2A9/ot9+i
8q/hXtQCvtGlFoT88ayAPoKPUIyfnZymC4AeGJ7o50/1Flfu1iuq2X3IH63sFtzuo1IwRno3JMqK
qNk6bQQx3AmGRO8NZsFh+GHcQsEGSlQFUPsIrixKJ+6PVGzG/K1I1EM8HT62jj8XqTVhoIf9x7H5
BIxOqbIVpG1PTu2pva83WEAjwpFNlFl0pjIddJcgn9Q+Sb34ZGLzSXoGSdt/D5w8unX7gd+xKb2Q
GIKtensL2GiyoV5jNn0HSy+8xd527kXV1mij1yDRS+9c/54L+hVzL1UX7qYVtb1GhBIA4aFiz7EN
bTj8roOrimrocWPxP4MjgxxU0EUIuvT2eQJUHOaItX3X5HWzzE01fEp8+7XzvfS7VTYYrvNQjizx
qsTSb64Po9UhdBgM2UL8psMa2ij9iDRJZ8bnwDRepRHweUPZpWZ2ypPolbZp9IIgwHJdCLtLD7RZ
8zm+gyDDF2tS8yJdr3YI5Nmo8KjQyl9U3wwtqB26nvdi+d6V6mHTKfFg8MsFBHunLUgz2bMHe3Fl
iuhLFoAG7UGL7ZLIqL8IEKgBNWiiLwmsARwG7Q3Li4PtzyNTM55uVWY/K+xszpBgUmfsetUZbyDJ
zhmMJ2HH8dFO4k1oZeW9lEl366YeAC09nEEHxFyWVcDYjlqNzmlOYSg+z61sdL/VIH8csTnCW4vL
DVheIkJGfekA4bqN0yvjhkpx6burf//rf/+///t1+D/h9/wWMNIwV/9SbXabx6qp/+ffLvv3v4q5
ev/tf/7NfWELx+HQsHB8qI+4rkD719c7JMHR2/xfUQO9MbgRWfe8zuv7xlrBgCD7lqggBDctLBG6
9fnO9rWqApj0d006gobbtt43pM6RPldfO2M1v8eGfZQewVjZprTD6h2n2wFq5siLO0XZVpCuHOxS
+SIay3g7uwymcfNTGTziSwQgzPs2I0mdZIVsTAaDECgT0SFMg4911LnM5IrhO36APTHQs/rgqGw4
2/owJE21ybHoQZHpr1ZZtZ8gpp/tnI5hx+5kbgU8kujmLjSWOtMEcFNgi3++9dz6/da7LnfxzXIc
5KBd/vOthzxebvS15943fTzukAQOgZoyp3XGjfKlSpE00duJfgIPuhS8uqUeLjhPoGozwMT+3KtS
gXHIIvFhnp5pmQ17aGFWbBwcp45eZFxZq8RO+7MHS8xjWUAnY0Ru6mmC6DNur/tNd4X+NDDeuisL
4DQSyvFEPzOzGm/aKLEPnFtYc0Fp8P7L99K3f705nCHqi7vDAQ1xHdf5+eb0Ii0FoPPqft6ku4UD
Xn7On5ChyK9wlO2uoOo/0nIY18rY0JJHRd0LcC11HQt4FVuR/4oYcLt2nUxBNQ0LU6RqmDU4TvPJ
aquzp/eIeCjeqYTlz45RwDKo6NF1zPmx9m4jI69uAbTfIGHv3OdaTb+Eti3kDtLgSHWQDEu3TQH9
R2qlAVU8bByty4+oGVxrq5iDt2dnSwSnkv3kKaj2BwqUxyGAZobdp9WyDsAijJp7eNc797/05eZt
7Vp7AeeOX7b25DBntY5/0I1kPzd1IdhJPYIe2P6yk8nj71XvZw+NPiBSWFROAgEwFLLY7RYdqIeH
zC/Ug9Wa1cYwp3xNrTS67+U8Ood4780cb+SFxdYWb9IP4vJd4+lV2Ww21FBaLPov3wju//SNcBgT
Jv534JjtgYbs2frn9GGlwspijZCSCe8dPKJgH8eGS29CXpl4hnH5ZPq19UqbMG50wyl0guFiRD62
aEYFK8gkPZOr7OwSS+axsz0sfaz8oigWjXZ7iwEChPdOmcBcJi2PNIgaqPgf6+bJQpYG27oWQNmM
tpA7r5/MI+PCPNInPqR2uVDxCLQVEkVsx0Wyf2/+rc9cwat2+1/Wnp+XfX0zIQDlcuYK34IQne/+
fDPTqGKmzFhw5w31iFRs5i9M8BdurdjwAfrOzHUnffWSM2dNe13qUVURWHo976FwC+FZpBELAe5x
V+xq5Bn0Olvp1fXDASSjc9fCyw0dqBoeHwg6mRHCaeGkllVqQt7VYtnV9NN4QcEWamCZ8daA7EyM
KAFk3Q3eqmVSFNCyCXx5dYFz+ee74nu/fcVs7jHHMy1I7jJu/3JXsKPioWqke8dgl3u2tWEGpE1S
QNi0yy1pooZukqyG4hq7k1x9kF7OYWhAcslUB/08EGMFpORJWjnwRuDgBrdZ1VViQIs7q5cEBcwd
yHPACjk8OhoxmIRbry285/detQt0msdg3djr0FARJBDFiI1wR8VW1/UCDKVotH+ro36FDjXNnXU/
qhtrga02N14qLe+98MKJ32MZhq+IFSZQ6nLLPbXEJTy2ggo2XNT6obfP6xoGudw/Ra2lvwLjZ3yd
ik1i1dNOOQCq6HqWDy7WCAQVoZqCN34I9guA8R2x6Gp/uLc0gaQAERmpW7wp6ZJu60c4KMkGYTlY
hEWhgrxzbwZ7mHsXl7aJITM/NcFRZN4nqdrmjqpyPLpWEjmMDRWpwZSgUDHz9Z+/I5bz20/Hh9+G
b8JcwHc43sJ1+4d1aPQZHnejXd5Fkamjzuo5qav4i+oBOgwGl90i8xMDngcAMPT1oi8FFDGQ3w9e
CqSVNvBNhUqG58YPP4/0q47hBWY8+ZkRg+MKLRa3TyrEpCBXS0URT+uoaKf7LvKgKhKqTawd8Yrc
yM+QiQXUVBfxhtHshKdVbnQxqyA+Wgpn2FERRKO3KakIK+R1DKjZWtj4lhMjKA6seh1PbvOBeg22
OHZGVTUThxComvaSg+o2U6+dDEIScAIzZ+o13Obym8B2PlCvi3Co122ftfMp6DwjiDnAfVup92JZ
Xnt1LT+8STvwXweQeF7s1oJTOGPZCQgF78EMy30QFeYLVEWaDdbUYEvdkgT65wVyXX0jgHfq8AZB
9S5vXt+ntcMJEWA9nKYt2jxEKL441S2fgBuFdeNYdtEDNNc58DmI1lVevR9rZARAK/CWUL+Iv2H7
pBbZVAaPaTdZq8AY5I0CNnTX5p21p5mcBhnA95l6loV3fjGAnAyfrC4YlhZM4xCcBjdZ6APVO1Uz
rmvHbpemO73VUQP1GzDKZsye5xDxFiZW9Y0IEUFRvM0+QwD+QM6QTdIcnWHyXwBidJeJN0bgT8A+
1WsqczfECNiblm3jCkT2WcT1oQ7UI8gM6Q3Dcngd8WIEzwsYXDt594A8Vwg7uzB/yLOphk1A0W2p
6Jay3dcdgONUhAmzfVvXbJO0dn5FhN1c5Ux6d1aZyxtWeltzHLw7qhrioFkFVjBtbF1n8bKGc8fc
PeiluliF2lOwFqZBUDeU7p4CRhFlyHRdM3jARncMhHBslgSk214MZV7jykFQL6/3dlCVPzorfbWT
SYDzWgdLvKbz29K06y2XtQE80AS5BrA4N0Xc5nd/mkem+yEryi0CFt267GCJp+LirtBsFMAg4ZKs
iSjKyGHaWEuFnxTq6ODAOID6uhNWKRGXyMkP4yeR56tpzMfHJAVBQ5SuiVwL3tixu+UgaOR4kGpx
Q0cWKxCLhkNfNRUycH3Xp+c6yctlbTL/Cn3SaGuLIobjTD6eUgvReUASvXvXQqLAzSPxBZyqtcxC
/iNs/WPXICNDwwEH8K88jOItAE3T5p9XQvvXpyV2DZzZDA8G1zRNrCk/L4QIQ5WNNRgdDONNhFj7
AOklogxAburWj1pzB6kwRESoroN3VNR0D1PjljC8gUq+6xXmNekU9gN9mX3N8a0EuIw/v/cAhj9E
ojqId56WWCGdlRYiq3j/6fw1iaq02sCWPsHCEca4y7Cus3kfYQN9vGz5mF7aqLFuqYEhA3L7z7fB
/HVfqm+Dw7Bv0P+5Lr1hf3geeMMAnLdg7eUN0+75mkmKnzyD8zFEvBAGsK0JepnvP3oZ2is+2OWv
iwGNKCRA/vTrjwro2SFTliz/+ZK5+cs+xzOFKQT+cgKLB//tzRNMUxNGg3FymTf0U+BVUEIP48+I
CUsdlIfaTrot/YBt/6qmZ3xlAkr1e3UI3ca5mtlt/BlWG++966TxVk5cKmg0rSnMmXl+/Gg50HLJ
5XqMaggHI+WxUqkZ3Rlh+fYJRgh81begeajQ5KtRf3rvp2CR919ex+n94T0S4uCZjtdgjhcL2/U5
Q/nnr3M/TkNcTU66GwNQvZylDVOWboLVtoeNJgJI3l0/9TDU1YSTvk1vAXqrnt57BAafkB+yhkUf
BnBttEBliIcBVk4RBKYlnjlggebRvcOy8tDrVirSIUQieHSH8BRxBq+qv8er3knBEzbNL6w//vN3
wNLRhZ//ufjxCg8qIdzyPHCyfv7ngmqRjchkhbuZw2UXyzkig9i+f7ZChcQlNFQqfUinsIYOOOq7
UYHTBoHqRepCxTFsOwjzMQ9h69CytyO0nCO8L4C6+6H83k6cMFH9l28z/ki2jgZ8+Mc4zMK/xPdt
CxEeLsSvUSwGV9/ci6N6K9uUH1rYhS+BFAKCrXfCT3HmQwIPwHPhVWBK8iFeUD0QQN4GWoxIQMcq
+uSzXMLsyHEvJnIOjxnyotRN5Y46hhHCLlTMHchS10nPIOoYY7c8NMUBGbMvAFslP7Ligk0jnkgq
tJGRCsSLlhpeIjLY3vFANpuMleWpkZ13QBK53zYVn27BzQ5XWMqtZz1P1wTxj2l6m8cyoPToIplY
FBczjPAAgYJkdwHQ/izCND9Y+HWbOjzUQoEqbM+T8VhBd+NCvaiaimNbTjuwn1+pnqqokQ5jVwYr
E9v+5XwGqqz1lLU5dItWqXBLdR9OJrxm245JffxQl3UqOzWsXDl9Cb9JGkKnckD+2lqyyj7WUR/D
qXLtgdYhYPH7VcOKGu+Egvlb7LTKfciggijBHIOLowl+ppBqBbaf5ZySwkK4PjUDyOS1Rnekci7y
cNmEZozd7biWQe3CVW1KxyUElPFEcZvs3msj7zzx4MblEUq6qpWBuagb5sArxMmQvwn50eDZj/ce
vcN+QATbw9LOU+wXMRKJOG/feLBZpjl8PRGE0yFa0Dpn6sFlme4QG0cAWjdSnZ3yNUJX0e18pswf
N9k4Tqt5jhg73mRKbrxqG9cplOL0OKsWam36preeZ8iD8mrD3/J9Us+c4hWInsWWZuVTEVxiGR6E
w5x8CTogHCmKYNxJNp+nCQN+gnXLM3WneQak9RcNhDQPVAwiwTVrB7hOfQl0KEPoaUjXOtGoUITG
rirwN6GrojrbAh0Bue4L9Y95DHGOwIxWdG/GIfhs53V8EtCGwxrTbayI8zsIPfI7e4IUFvwk/HXj
OpFaDka6gGNLdqUuwBjYoLDBjTS2rHxtJbzZ+h3UhGv5KnspN8PE4z03rOJJTgE2IJ58BQKyXrlN
bh3hOjrcGV33xSyD9BW4KGwlVGNeROinN9idugtqUO7woys94xoHeXqa6kau6ASIjB+FhjPm3XiB
VB9k7Af8KegkMnjIC9+G+uogt7Lo/W3NjeITrLeXI6uCjSVrUEt9pHGM5tgnJXIPLYKBS6wuyd5M
PQaONW4ZIo9sUQwxK5cBFrHADNWVWk037lYu3vy3VIwMH3gmGK/OU1X4DpeI0VyE37J7GGLEm8BC
II+KparYDSiNu7lvM4CfDauAfBPU9leazSs8YwuTXWeJt3Dz3jIGfpfZR2qbaxSYEBkQb/OlCqNR
B7yzwGpFX7kt8X4FERHQhmo8NBGPfbtmHRNNkKzb0nW0OeMnm6u3a+5dcQM4sZqvWX8dNtA2yNd0
VukAwT55HjLp+gT6QNeNeHM/X9c/XTMNGmrjt2sO0wqC/ci73TRq2PRG6mzbyt8XyM2Bg9YWAHYY
HbYW9HGUbQXYKnIiRew5O59ahJGDragkbN3mng1IHYkjQri2aVyInqMHonoTxOI5tSMYSVMdg7xo
dKKPc23RWWwBqF2gjHQVxXgA2Ol9Upfgc1RQecMWRN6DdynvywyOlL1/pQ4ADdhrBirVmooFS607
DKaONAQOYGLVR73aUF0tkCxu4yWsUMd93snl2zDMW0cNcDltCd1tq5P3LHSam9F0t+89snJs8c9s
8x3N1U6Nf8YdUd2yLIoj9aOhVTjAjo0N9Z7q1MD608iTl6mc2r2wS7lCZDfZ8mZwDixV2TkcKuzU
h1Wgir1Ic9hbMZUtZFSM36NpI5VX/xjl9BVv0NaTyJFcSKpAARMO4bup5nixtJrwOgTQkVGdlX22
TIFcMQYBMIs3ncZ6TRwbQvzNlN3RmYcxdw5JMrh7SANuC+FCXsiavGOTRN/t3iqRJjUgbukK5xzj
qbHhRWiCTQfL7DEt/SULgHkw6nXJIcwhgbJ4FSG7QEJbpz8RtREDbnICoEAUW/k3ow2/lnB2/eQO
LF3yfgzua+hTrmDDwED7mN7ODRZ/cfjlvHEbiiv4EKDNRVH/BJQwCM4mEAU/nQ8W3eDz5XWx8ccC
CuZQP99U0ABZBRIWOqozseEeO/MVxLxF0Fn1i1+Dah9BNW7HEMt48rl7KDM9a+WbSzHB6MgeOvNG
xSlyOTQSscggKsf7wDeLgwcz6TUNyNR2shLxGdQSCYOcvt4Dpi8eJt+9pfbJTRDTNcv+EhUIz4Pd
CL9zfabMDyH0xb0H/Oya/cCidFNaVfA5qDbzQFt0a6ud8oPJEOGCyd+n+UKAml0YCjcuxQvB2UL+
ZpnrCQFcOuRxq54mEY07C1TwTda07UtajAvqYNjg58G7LztCfKm88wXMp+hUtQPydo1dw20IDMTJ
hQLmihoMp974WDWfW2HzrYBU6TZKB+M55/jL63NC4q5cTZGQSOEC8QOP5HK+XTmM1RfAu4R3rgGH
mkCbCNOIKgHiB4Gkl2Zyw+0wFdUOLiTj05TDZ0Xf6DSDrgIEMLOzOxk+IHiJtZjwSHpEsuqxHOHg
EQNPsMvDFLZhc+Ib2W8H2gmIZ7lIXWohGGowQ+/eGGDOqZ+mlZE4d4U+CIm9XWknxpoen7HfoUF8
jdyhnh+oRRZP2xy6P0saRL06oHdHbCfPVHKH1ofrRo/HcJ5bW2xzzQMYVAsPqJhHyQ3jmobF0Qy6
8HnwctwckD3nWGRVmYA5sWxYU6ubhXJlIHW3p+AjkKQ/ZCHYhUp6RgsoikelZ4Q8HYTVEb90Spz3
L7K4jOA3CVLICdhTcWqdDrvTrhysXe+1N5ZuANcNJLIPzcZQ7LDou/upSOBhB1yWOAWO9dfHMXLh
sjMN30Lzc89DiH23XYYgmG+ny8iLmqXAM3Jb2oynS9gxbq1O2JcafJO7qWLR2c7YzVtnZSDhN7TZ
ai5biBeCoVk2cLrRk9UKPqQsucrYl3dIjSPgH/nfW1eizWpFtraaGl8zOlHN869t0ZhrINHZGnhn
G0pcbvIsQ8NdZ4afw9gGxbKHJHsQpcWJioNt7YBBwy4qD5x7NRXrfFTpcxhVyGRoUy9spNNnuCWI
bcWCt9ZEDukKik3jnlo75r3yPKpuaKgRriebgbEgy+IWwZdHOk+meHmgi8r0/KCM//miqDVD9JEu
yoDCJzYLabkNxomdCOU54z11USEBvgjwJjOLBVCXWUbgAzI0NAIE2HUnj8QE3ieaO9Gcse7kZNm0
KptwjVf6JWBJyT1wINOjDbR72oAdTCXW59iiQY2dSsK09/bE0rkki/Fkh3l/S21B499Ar0vcUMkK
2X0Jacm5BFTlczt45oXaVJh9MSMnnlXDGRzmkRvh/Xk+BavkAr+N4ETa4BBYrRbKHwEI0RcXtDk0
C0wpjtSq8JxfmBlHnoZa4f+O35QE0rYN2aPr+XKZsXPjVukeqbH8YXK9ZJsazFxRMZSsOYsq+OQx
N8a3GD6l4Qi1MWpkDU6V27V/ULWRPwxpl29UghA9tfaBnZ3qESvaPLaBToqQD9Q1U5AqR6AeG3d9
0qjtuzUcHySy75jIhwLDAeh/WfX1RdqwFpBpZq6QX68vTgmfX4By8DGJgLEY4diwmSvLyEdTWZu3
SdbxPUIPIyzh9BwMQJDMzj5VfbQfJmDUIY6o7k2/zy5lHF2YYRo5wKITXthMG3ZCutWJ6+YYjECc
BVmZ31MdjK4+O5kFIJauiv0epvH6RWikCUYTrAUrr7H6YvxgAjoVRDB3pCKNsIpNlHbsjmrMCHu9
0ZHphtqiMe1vEQaZu1OPfoDhdVsgkkRFgbAnhPu7u8kbPkMqpzlRdWMA1ogvaHegYliXHEwj0AWo
SIe+sh7sRsozncmfQK+I8fQCZQkXSgfmrOC9scIXRd72fGBrm7XdGitNuVFN7q1oYJebxl3/ff7X
1qU/rUaQzQHLwyxTYls3qUy2VjSqe+ruKCRmLTZZb5cvQo53IOfZT+E3tQRfFHz8cAlnJyh7e7Z9
m3oamW2Iw3sVfUoHbwMk33Cm0lwFww2kDYdhC0Lt23Do/NuAjo/dEkoH+6gYvLXk4DmMQMHedonI
5kNQC224EBz8NofMTFZD7m4Y1Fs/22/7TevB2M+PinjVp6F5Rj67OQMJmK3SQUZfgz2Fmd/bGe/+
sZ3G49Gc4eVP5htkubxViRTRsW3AzSd39Pciiei8F0EdgvyM7gyaIjpj+/343kpja8AyV5XPhr1A
Buumts0flBJ2RQSJtqpyt5QSxq7tPMKI4K7BLpR6BYn3OPbQKw6z3t/MHkqW+di1cXP1uV9epS2f
CAlTJKHYeEXhb1o8OpGSXYwuaJUgGefbd50taVTZKcJrS5rGUQEU0F9dSGMrHaJyBSmcYT32eTou
PF/dQvcw2RNAaq4jmJQ7NPVqNneD5zcAIsUABXSXCdw0CClHEwdkV4E4A90/+5FaYTEGg2P4Osi0
DzdDiDhdYfRQ0zStnJ2j1F+byI7d2vowQv3iNsyKL6NVpQcqUb1orbehVEcH5hrDasRL241jQ+s4
hjj1cfTq7sFJ23rdlFG96XWRG6a3d5MwXlJrzhP/pqz4gRqpqui6lW8z80ol+OVAnnfM8iM82D/O
xsxNHFbuFU7ZzZ2RnltL9VdT25/3GVLoftCwBbVRnRsasLGKewSEdH+q89NzU7XWqUuyy/tAdxzY
goq/DLSVg7Q4BoEP1iNMMb2diQYkmQp2uSWEvCjsEyC6YCKEFXo7w1DWUQW9+9sn7PA3phcA/dUg
eoRIGqIUmoUAeEBfds6JSu1gOEcYY7xSiQ6A/I/LBE7nWzvrIdTdifCuQzxVD6Zpgrgx9K87XnV1
CtVtPWMTOc6p743ozo0AkpIKHpDTk0X/pASy1iseuQISqLh9dEiq6iht2zhTaezBox1684lKldd3
pyoX01Yic3aKwwiOkvqQ/v3Jif1226TlC/WQZvnWg4qjlEuHFwlsCXkDCVqQgCZY1i58qGVf+lL6
N0w3ZLoh5wCzQhAWNP28929ANn4bAbbrj6mwQNdx5L7TEAXbnPiVQ/1ysuq7TMMUPCztu7pAGIU6
UF2vxYAMYGHnQXVu8Kvnb5R3dp1h6aZWDLC04hc69P4AGzZ46G46GCrhhR4NkdBA51G3cPAXBxsh
NepHrQAXPnRwZduRspbyXViiuOJIwlr/n7Lz2o3ciNb1ExFgDrfs3C11K480N8SMZ8xiDsX89Ptj
ydsyDGPjnBuCldiRrKq1/hAYaOyHqkGV11Ytiv8A8wn/XuAlVAaj+fx1Fmuz2NZrnRbTamfBP1u/
+k2Vc4fZzU8xjs0HwVnSIfz8V/Ku5lNDNlLVt3jQEzaT9VGfkuZDsE0qptp9G3oWPEhwsuVe67+G
l7jUXFqg2Q+diWLNgo/TNzYSCKCvZ+1ap85UnWpV/cahFf9u9YPxr7FVG7WbYBTmQVssSHKdQCQJ
Jf4zAJSdqvqqV2eV28X3vW/LQ+Bky4udR/caJh2/1hMgk6M6wRT+s8ZrcfL9tCKP+CX6tBdnrTUe
8og9RKJ+OXUqgwWzHn8eCZDwm7rrQTVYiynOwf+O8Pmk108qkIdxCxgPa9ma1dQdRr8xXvgptcOY
x+VWFXMJ0tghbBOqopwytmmsFOI2MfuNpZn7cUxTsEMMDUA4hg133kXrLONFXbhNGwKra1G4XDgo
ibVHRHjRCZ79BwTGdrUwp2uwkoOyCYtQ3Ym3A6wnUtlRZ1vfUAxD0jAr6o0R5PY3zS2J1mplA8+t
sb61tfyYHSt/iIl/vvzHIM2Y9W1Zme59ia22pqUZa6VtHIO65I7ZJupkXLbMWO7RtVxnX2hmeZjB
eBMfZ/JVRUva7KzWyVcVO/xUN0shmsd5zu2zmQfaBhmo+V1HNGkz9E5xR8hl+AYmrbTxTFC9RG1r
0M2C6T3wEe1F8Km4swZN9VKD/6uXpcEFKQ1XEA3Jhm+2dq+uUHf9Xy+riv96WXrJfKz2jTYaW/KH
xfXrkFrowdX6/VdNYTCPh2CyNm3r1HeqAXeR8gr5vb/TEfZ9LwvuZeaZV1zC3GMxN84+I/P5PrRy
m6+YpdTDxCCuO/8uRQn2Ng1Ynn+CmRgZtWn2mjfdXyONqPgcqTrkf49szML6HKnQTlhMPs5Vd0zw
qvghy8OEYNWfLU6UYVMP7quDSseuGsbkvm207NJqk7kPHLd6JtJCbssb7D/6pQ/VqKyaP3qxJN86
gvFbUGXiKmxSq4ZD/A4SbPaUykhs4iJvfiajj8oDmbMsYkbVavm+JEGDZosUN+Qih5PfVh8s+ott
M9nEojBeQu9p9r+z4ART2yd/rkYnGay3j7IwvE1UOcmD0UXm0fcz91hZBkki8PfY9I7Th+1W2Ngw
txpa9NEzIfSGE1yjxqheBigEmxqPkKMRVNWLTqoKumewbGpb1C/jPOq3DrdE7rvqRfVwJv8YL3P+
oKrcNpCb1PfFSfVf4sE5NIWRb1UrQfzuijzao3opVeWLaYvVTv+oSp2wAvhG+JioaydJq+1dPJWR
huXNuLFVAYKtv6u+U1W01yJxYHwnmoWZTlK8ELq6DnlZfbcSMNI2kj7n1vfB1i6QOqRRfZ+jGTXP
3uZPgZfHe63/VN01A2zS5LOwV0V0GbyqGz8qq2+OOOvJvarGx3Tb2WkBl6IwT5Upmp266KA554qb
8cUtOyh5ln0CQ5Y9ZZWNb48NuFt6A/5U1RAxFTbM1USTn+oOlJGYB0he5Zht3Ljtj6h4aSRI1/L/
4+DPS62v9p8XMGJcQNOuQn1lVWzoYPajZ/GaGoiR9UbthKq+NKZlW8ej9dmtLad/dOv8/J/dXBZL
J5118v2cKEtwkoi/kqwLQukZ+CV0i/1Nx3m3RA/6TdcDcXPdRoTL+hBlfTAcArgZO1V0G4c8PIGC
O1WMrNchdrs3YbX2dSrijDQmFxtcBzJxj8RhOoQuOf8/YLNvdbMkOAGw6ZIaQfDdtnCTwzpRf0Ks
ZdhPWaddoqDpL5C7/b2V1NpjOiP4JuB4f3eG/mqq8UuGDNSYtL/qEouKyetGFFrxHq6joLx69dyf
kLGej2kku1sxa6gKY0XyRoLod5EO4s9YPzqmxftoDPPVz/0JNxruPW0lmaVpYxxgBvTnTiy4tQ6l
s0vQ/nzR1wcFu/fpp+ZKtKyJieEXORwzS4+Os9bG206a1muZdP6xbghCqOIMpOyYaVn6WcTk1Dqa
gcw+i2PMXVpgfbbVq9R+zfWJbLlVlsyvFDsnnSi61Wdnj3T1scFI8bPVbePu6BER+hwrKo91Xi6w
GlzH1i7ZEzkb2D+u7wp6T4FtnDZ8thYORNLe11GhXFuDoE6OsaHNn615EGmHeDD0z9YlT6MDKXbI
GOuVW49ECJbg1merY+D07JgIjqtLiUS3DnqHjqoqMrcZh6WXyBasY8tpXA6mE2Gasr6uMZjTAfs2
qFqzPEm/7o7RXL7iPTRNISxLea8O/Lx/naXWzZPLdPfvHqqbgPIaksjLD6ooa0yGS+FgmrTaRxa2
6d8HSwfOqI5uTL6WhziKm+ybGPFTVan6qUNcpT+9BGSpKqlGV0N/si/GfbqO/+qa5sSi8pRc2Fed
OutM/cUssTT9urbEmfXiC+csk4gZT3WLUji3DVo5W3Vho+DhEyawxwtY1pevF4sq7EcarXrI2JD/
4/WhcEhEjsp0p/p+vZhnZifHl/XdV30fa8UZ7eo39cpf105K098QGDM+r+E9R54BVXS1W1EHLcFp
RQS4ZM8rq+x/q/NcOF2oyiZWGX+fOqTS0G9BcsDSiq0OwOLu81R17epcC0WHH59q+T8u1+XJwYxi
UgvrS87rddy4Z1ekyvas+UiMBObOSH3WZujgBqMRnJqYf7kquk7msW8S1b3uBPFbi4ebqjcm3zo1
rc4yFvDVuyGhgrkSuDMoZ/u1IBqg6rMimE6LmCAHqotjy0OOBFwhMRAWtAapAHWouzS4a9eDKnad
0+z1CKK4qhubhiQ1Of461E3dJjKVevep13n3WS63fWAtFyZhm9jY2uBG3rAj8MW8kpWss1VH1WIk
2DauvcU69qtenQWR8dcwVfwc28bO2a7QXP3Z5PIwz6Z2B6Qh9+3iXh1mO0Gwaj2oM1WXkDDagoNu
N/9qQGocAuI6VnVOteEw63V1/le96qGGkiaP9i3L5c9X/K8XU2ONNvhJAHGNzBH6zcdo3uurPeK8
HsB1/XWolYFiDq3k5Mb6rlXFrz6jFesbPdDGgym9NHQMJ8FQuo1PXl3kh1HE+VsSZY+KUrLIKOVv
0f2zRwAY/f/uEWlNt52XDnnYAAXRoO8IXnVxeWfq3s628Nr9qvLyFHGEr/LXiNbM+qNVNffQY4o7
Vf/Z2Zt1bzsUONo5fd89oDUPs8XGsWMidhKQ7mu9I7ZUVdjMTvfwWVmX8gCgbxVypa5aD7LNkx17
bH2rLvPZYHj4x2SoaS/6auO0ejtN2qxv8jzqN191qS8877NcKe+mrybDQE41VCNV5T/aVVlKtDD+
dbn/7Dit70C1qIO6omv4f9V9FbnrmNhVH79scITZZxDQtgEZlyms47m+n3BjJLNTNfqlgZuiW4Ki
aukjafbbuGvhVvIr71Wl27qrKchspdusRfvUGuVTk+g8S8zEO/lBRrhkbLNH039XbaoGxGl69Ig8
br7qXAcfj6SETWdkTvskwAo8VU+quzrkVsCyXfe9z9dQdbbQU0RDhDyalT8ejUIHA1MU+T3BuPxe
Evs4ClQgmqgyRv67PkfVovqA5ezAYw/oOK+9VQPcSWNfDRaSYUVunisnG+RLVGD46zRY4QV+/Fw4
yfRhFGDWW6foyEM3mNLlMQCJUs7nuYFUz8IxfkBIE4NGDQZmxtY5HAt7/gXRfgMJZYzDvB/BGlkB
mCUbQYE86V+0iCTeYLVId3hIb+t5lp60dd0Fd6naWdM8vdQSMHnioqxv+Nnp80oYnRJciRB87Ln9
8qK8RkuBiGpXXyzHJI/rzXlNduh/y+pMHWQiq6MtLcSe4vje/ftAaA3u+8RjrUh886D78kM1ftX/
q+8yNWLFtv3nNb6Giswfznjy7dS1v+rV2VfdUvvJXYJs9voO/vVKX3XqzWQL0ss+LoR/d/VLOzk0
bonQVuzIe4RhMar3Yms/+YXctekCfr94DDyInFrV+S91aT7U2C/ddBKpL7I3lnDxuvwyjEXwskS9
3BJ38fgOaLXl6O4tlv87cy0Gq5fuogHBUVdKh9bAN0b8UI0OUkFPEbcLa+67NnNqbNhibnW81zlG
q5wtGSiwDKqsTpFJH88gWlfexxS8FhE+3/k0XlUJKudzUerj7bMkbAJb/vTwWXK9Y7FU+qMqBRkR
EhfdgNLyvoE/hzY8dstNHUyAsLsysnQgCtSVjf1XQwuiEssV3991utO7MPzXFkRVwpgn1PHrCg06
Abc0FocyTzCj//vKkOODXWmBvgww4YTuVNg7tMfchw7QzYNdeelxtj2YZUMNtGQ9WERF7gus582I
3QirUup6Kz5Y7TKxPKWk+qaJbYatm0BXx97nocc0KdWmOz2Zx21BZOsnKjyN4f5sUdrb6llh3lla
7V3ngbSaamhgm+PbqX8MowOHc+l+Q8jyD7PsqnOBWQMigF+nKfDsM2lduWzS2KzOneHi3TVp0QlL
B2LOECpdp61fxAAMnBm+PRHcq18KFjiHFivsrWotIBfet2PxRjA67zb9uIR+n8inek2qojKzhI6H
i+MQB5gCwJDCVqQv9bM0ouXzkJXjP4s/tcUtEPrV4gtRIXgp61m0VOIfRdXwr7p87Vf7JRa0aoix
dDueLc6xBQ40CUHGYy7EzhN6Cys2SR8Np4UJ08jmpxzcl2DSrZesn+xj5tnRPq+H6JsGjWACSvOz
WZAcLYe5u6Z6Yd1PZDs3TTuVtykRujzEMUy0EpQXehhjdDJkhlekNKMHcz2wa2qu40pkSwn378DA
skiXI64xNKpuTNG/CV+nZ3UNdRBuAgg83kNLBZcm7AVvc6QMbWv+btU1Spsk0nGF6tNDMoAIjwZH
XFN0HK5VI9B8lZFLJILiV4NYi4XdAX2yMGH6atBcp7nXAG56TYlybim9dyuO0FoWrXdxIRZ/G/uf
7lod4QF16tfgIFmCJgTBHB8NuK4oYI0a7qiudgd52N6NcUHiZ21QdarVMdjmItZOH+CwzQYNwlAr
Fu8WdCDEfc9Ofupz/iSbRnupgXYd5WKb+7wptffS0Taqw4zD9rZvMvtOjYxKoDrKegWbkafC0Mnv
/mUF0Tk5s11m3VLXMW9EJMd9XGg4iPxdp87aVDSbNZyxn4N5gEPIzmiYJ58/JmPVwWlz8xpUL6pg
VTwgwgLQ32mqvF9eO/fZjnV3vrNh8G2/RjXr+Niqh1DOkXdQDeqtRGAfsPCJEZlfXbE9qPhaL8Xb
jOf7baiNOCShT8C5XeaD10hvp7r5ESkC1w6Yd9fW/+9RzpA0rz3mS5plDg+IEw0PsBGQ+rDwSSaT
dPdV3yclieJl8dkO0k01ZLmu3xFiPalBqp7Pi+hDN64hLs+6ke0mwj767jfd0d+VqE4aHNAd8H5r
sUS+3/DrN09q7nYIwNdZsehOEseoI8gs6+bU8q/RfKPvoIf/tOL+N5eL7z91/pQCoLdK0wgHF6ck
wtDzSxpQNXTDdCvzTN+auQEYWPr3s4GqmlKkSgfzEOuJf69Kqn6tUr2CRUSHz8SvWVYA/mxXPNez
GT1qxRMgYSgv62HBkmmbNlOyV0XgoquNcjMfmnRB2NLv76TRzTdnKRCyJOu+gVK1nFRj4k3zHhfm
cqda8budLkWJD49qbQsUvWZwXKpRVcG0AGprzzdVciJiDJG8i9jelOZ29ZvOVzuNAUDpNgeQvlHF
L7/qT6MbVZ7WPrLRuo3ytNY9f4IbbczPvo9sp6lhZMqSd3nWYPWwmZhe57WkqnTTfEMmNr9X/SV/
2QM28cw6aw8fGNHjIGwC+FwsgEyByAZIMRMbHTO5Yo/FEnDi6VPnj7Pusnq0k3vyUvqWNzQ+Imtn
srANeW4+Tu1QA640s81czPjtaQMuAf173DnBQ3Z2edg8enC783km25oX3sEmur73vcDd21X+Xqe1
Bkjf1TaC9OSRdOwJIeDkMYh4uBtwFL/7BLrtDoVmw7QtNC7s6arONAe4UVMj4Gi6/KypNhbYt9er
6HGwIf7ELE0olsgZU/KoR7gdy8je+pVJFDdbkeRHb3qcg3VFFCDtG/P6SGDM1dky22XzaiawvJHP
OHP/TyEwtj8qJPaeat2KT7FffARD/EOkcXCIEiM4ZpFGbIvtMLNkwr9oeXWSOT+4K5rBl9MpbWs+
K/o5foJNse2EM3JSDzVMxL1A9iCLQJ83xktvGd8Dw/RDHUTY1u4jop2aF7YWCSJ9Bvgzxv1mGLl7
iBKUeE512HahGaI/BIGO/Dl5wtBcBAQgEhE7QM8exNN6klsyHbtx7JmX9Ty9TMAWQ1F19z3h+JiI
/a/MKZGYbaxuF1dGs687rQhHG4CpmQ8bdCUBOiUfhtsvP7qmP+BfeJKLc7PqVr8EEmwrk9OwC5K2
DI1k/jPqf7Ql6svsfX8jhc13IT9QGTykQfltKACTmHUPFbd6MkGrhWOLubypfYvLbOO0DdNK02E/
JuwfefmO7tfe4pspA0zzJk/+1lkmbB37DTZAcwZyzO4Es5fQTgdCBpo2bsylzAFYOd/NxFwAfLOm
DJJKbOjwAZl0V5dMsHOB2VRTZ9fEBVm9xOTtnAyPgqnqD6BFf2hjWb700Z8NEroHSGivGtFR1gnL
tZ4IIBXJKjg15Uwei7fVDfMKHpNPsjSoMhFeACI5/s7TuL0as4UZWv7SD4PxannnAQTlRovEiwEv
ZFuhbLCdeAYQ8bRP2Itf7WU6V0LHiSsrrmOH55MBRWa3ZPwYJHqHQwKe9JzEp6Dpdp6JeWJUtVjk
2ONjbyQti8+uOSQuooPD0D8A/dja7TyCQrbPRuVroZ4kBUi7/tlbKhKWc7Vs+6hszyIdT20PNhep
JVKzwNe1Xj+OIxyzyi4BvoLrQraebH/iYaFSkybqetziBlwZksi9+h4wZ1xzRN+4h65P0M5M9I0L
AlIgvXBcFngMNhZAoRGVxpltub8Ze42le9SeiGGHdtPNoDj0cxoI+OFNk5i7Zm7kuc8QTr+p0wbe
Wx7+o20xdSrKyh0OUu9PVU2gC3Qko9RVDNX8eYEYj6A0MsNiWsYDZI8StrPdhli9T+hoLPIsgsTc
O71+0826OQMkX7jDEh+7FPbHWzkDMunN+TdzlQtNZgkepVjV5FkZhMx+8dk1EVco401Ue3hQ5f6v
J/ycPlKfDdzsNUlYmj9N13sWUR+a5PROMVzVnZcOf9SSn0cEy0Ntuwj41mg3k4GvylUkewhubZ4l
6AdjvOqKlzJZml3eA0Ru+9+Fh2YJQF0P2dS63i1a4t+GNjoVi689Rwj8RnNyMaz+tXS6ao9yyUdX
5trOiyQ/HsKOqP8M97orBlL4JKoNWT3LZPget3aHkmHiHjKXhEo99vtoaMsN7ze7FMV0CBK+kKJG
s8UsnOG+qfiyjFy8FCN5fbNh6xKJQ5YW+4WA8tEV8q4oKqR9sup1rPWNWL1h8KnEJgrPNDKa2b6r
oru2RlUi42bUjeGhjoz3xPQI1cj2orPf2PTLMOxgLjpnzdQEMfvMPuUCkYu2a/4URlWFeFJbevsn
Kj1pONkp1uQyxzA1fuxKyzii0NvGvbNFAbny5LOei7fG1pMwsCa2vn5xTTw33rfWiL5wDDa1DYqT
abBIyPzsvWuDJewzf9548q7u8tB3ZzcUQYnhe1H7+4p0z7UHstjGsruWTk80FzkSxNTgYXVCR5NS
9q/E9NNQDM67VcUwsgg53YQeHMcczRNfnitt/h146F85wYczFth/WuOpJPMUJoJ0MZPztJkd4HyV
GfgbwtDTkZ1XTnYNNZu8aC7p2PEM9id7j3mGGfar06eVG28Quiewq+2dPfvBNq0HvDMyyKliTC/q
MAgnvZAdveRF60IddgtgvMOzn0GwILIUFq4W9l37Z2o5b844/9GaHTmwxL4DjH2pYSF6M3FE2/Wb
LToI3yRmozuvzF+QFXeuE9N92LV5e6xjWTwUMzg8LekfRb+Edl/ku4JF3daEmIUoVorDlzGCpS3c
TW/grNyYwkIQyM+ObeHHd9jSRKj9WMllCQrnFLFSO4skM87paMHQTMrlUqXZeCwRQb4DGm4dDCHm
+yEpYhaz0FqBxzT7YcQYkVyTsavTzHsoujjZxe1900PrsYVLMhUDSLQzWBKXDT6HCeK/mxUFueky
nby5DSTeEcJ5ca0Au8BFNK9SHgfNxW+gTP3XjqT9pvWcHrX9BI3hHhiQNWPJhES+/m1p2DkZzVC9
aw050SDrplPt2M4WyqsMOx6X75MD0yeB1/IOrbgDnAz2AZwqrn+9sN6ZwHBWhKr1Prl9j4ev0PHW
dPDPIC7yHiOIEvJYH9+Jp7Nhy5rh3QiiISxASb0HDlJIzuK373HFIwIdw+YdCtmEqDYSb7FmnTEc
NK/oTwYEJLxoq4qpWMxrqcEimpL3pcvqDbwkG0x33O0be2KSte1z4rInjmJ7uHaIuF4ln/Uy+e0e
wBl7ZSagbR0UUC1zz7lnrU1EKXjQllZ76TK+stHeDC7vEomhDCnvaUQjGVGYPrbWKChqPkCjgP3G
OOi5k21sXCDje13XJMYp8oc/5KSY0QaB4189k9OZ9wN6IluQQu4GNywrHAwrvzXO6IWzyKxdRgg4
tJzhYFZZgCd5Ou6X+jpkzXzsZRpdFz6Llrp3YBZf8yQSDwRS+xBNKqasVtNvSKGj6FcuD649M2FX
7bwhkAC6DuVuElPsZPUh7TeQGbq9tZqg9mW6gRGf3dyxr07BgtMq0o54sNTL96qv8BmplkODK99u
roM3wMHbvh1TiC/c/9EC4ndufMFHccGGYDjcLaC1PXcXZUkcRjmBVtmigyM43acplCERofFljPmD
q2VXc310xzmBK7fo222PdqiGDhsTt4D4QEAALdbI2fRB4YV6UZGIZHro0sh9GuuAoLpT7GVv1eFY
EdSogtjfZhjAhZLM8k4mtbud/XY4I9Th3qfCSPnTLeAWJOEyw+aBWrKEvnlVeldaDSBd625Gmm43
OHN6gdvRHFj4O7yzG7ppzdFAMUNoMrp03KqIQ9V/2N7SY8QmnOOAFE2SpISQZ8/YdV1UHapY5Bs7
fZWu0TzE82SGRNS+8/QmwzyK+Vw64TAPdZjIWLu5teyvkztpYUm6/l6KUWzQbOaD68E5wXqjrAjz
ZF37QLQbcEMP8KdqUaAsHQy0PcNAmR7NyxBRWl83siv0xj1/ienaSbKN2CgG5zjycUwt/HuE3A9D
rOXh4Os3m4DOznLnOTQ67dwF1asQrndXdtrvduKHmhzDurfrptzJOfslLfA7LaLiOOc8VH2b3uXD
OIVaOnvhhMtAx7yPKgTTiu4WZ4y8o90c4R4kBpjSfRRhuoZ0h/C03/Zkjxc7Ar411ckm6SdnIwX/
k742i7MmBiigFoHReapO/jzgDOJXzR2aY1e9ZUtlARWxsEQ0sdwALMuKTBTupZ0CHF0mFk9GO8gD
JNtdMmlQ1hqxHAsnl0Ar65dOVo+aDuANgW158KT8MERubqzWsLnDcm6+wL4t/QRLbolPfoxr0RoT
7Yck2yEHzQo+Nuatzu6jDhJxhqOkk71avktpgZVjWbDlpoBDgc/6Zpkm3If64COPSjvsvIFYBzJN
U442tHRvpEqn6wTIEM0iuc/9+M1DrGY3BSZupiLfLVPsshke+IKGQezdONJ3wsvfMASatg0hsx2S
q/ouT0ATVlqM0IpZ35UTelgyYooqXNsKPSTh9lo6eJuuSLuNiJIDMbj8nCG96+qme2GNf4fZZYeM
efpgGYZ2qLmRwmh+yAFwjEUqHiX72dgh0Wz55E0EvJKukexY9dZkpc/Orrbi6VDUrrFNAdiEwkdO
Nr3FYnJY3shhU4CQ3Dpe9pgE4uI6frvrkMglb13o+wE63nHx9ADGLyInPMOh0gxZse8Rfl96t0LO
K8WLAT31fTTrO+n5bQhdOd9HgcOTJBLxDpWnDwPdnV3Ty/HZKAgLFbBvGtPE6isI8Cy1EP5qonTa
Yv74zE/lE2PxfxD+zPdCw+litrZeDkYmJigHWt9rcTRpEbQzowKYzyTeEuIz8Fw3GthAQO1duxlY
UuwbBwXzBiUI0OFV99TkULgsEoEBOf92AkGfT/Yc6qyk7R5rMJ4/P5FZGC8izR+1qFk2g25E90Ja
H65NHn4Z6nPaZ+JUzjyubQ04V0U2o/YuHrtMqKcXvHe3Bi50m6YxUESqIqhzETilTJ47swTkNeVo
OsZNGCGwetA19ixD47SfB2cBBWFXBdZIrvMYBdmyh6OJGUYGIbVfNHbqU5ECBAiaE5aX/XkaxXBW
Z1+H2LX7c5ECnYJTw0ztEW4H336Yy9w/8OPWZyvX67NLvGvfLdV1Ruz3jCTSck4LNm0BvKSNuprf
kQzo8+nQkGBEhuZC9MIPCfVfhRG056wp31q/IIBS2mN7XJKCLXIAq9nPZ2SJ+/k8Wj1a5p7EC9c1
iiJ0HNRZzNI+DdpqiFcfpnkpz8wiJZugKdo5ffXmJqACuiGuuD6hFonPbmFXGy2pEvZSfnRWB5av
rEOT7OoQdt9Hmt6el75FL2t0Di2Pw3OrZ2AXE5alYdNWL2nW/SG7sv/8rtSZ+pqSxUH7fI4WH+WX
Xhyi1Y1S7TPUmb8WV2s+fu9tW5cTb5qDO0Xj2Y1fITXVPOh2BlL/7C7IygZe+maVcWlspN5kp65b
SLgvW2PMHg0tSHGz54ORfHOQoUQJghW8lFG04SG1voHmNlTymmk8LpDQ3STZHBVhokfRYcmb4ygb
hBVKXBHT5DR28BI1FmvAYCfrrN4BYh7khb3llbRdjV+F5S8bdSqNpGb7G1lh0gGiRCoE+vdLVQZs
rUabeA2GVGeADuZZwDHf1B48tuanv+Q/ibv4fLMRGnKD6fjsjinjgYUNaiJO6reqzak6t+tBFdXB
RsyDv/n6U/5Xc4QR/T96j14g9/MoCC6WB6MeN5gtf7A56TfSRhVu52o2AiNldhyaIiCpQ4e4xv+7
8lPE0uewDVrwmcJrgNxxGED87edfAk8JMoCToXV3Ud4np1wrkHO/9dgE7vtkeCyj+i7jOXBGJRuH
tLr4gZxcTKBcQtPq8ZhdzJtEG55wuObvvKzVQoDRpBPidHmKmqLk2b0Ue2OMHz2yYlHxjO/6a6v7
1mFYwwS64xTnKUYmsm3Ny2xgbXOAiOA99y33cDD44CWL6iVQNEjsB8oYIuUwnrTKzbh1/PkqZgTZ
HE+TrJqIMwaINzRDfo50gS53p7Gsgox14as5oQWjOeFC1jnUJkBavmWGWRDbzygelXWdnYNq+cWP
jT8NoNWTPZZ4a5ppt01IkZljF1xHsVgHgso1rLFNyhZi67SyuukFpMaBbdRG5HUa9nlc3ZyUjDNC
Voj2lweI9suWLExALwSfrQllWzxuTH/J3kH9t5eoTO0NlsjlVmpLc5chnGEZlfZW85jde1Prn3J8
iR7xziQn7SzdH1MmDt7S4T3f2c+eJ6oDt0B5jIijv1VlhGJCqv3oI7veIE87gBgV+VXT2ffIYNjV
eSJ+xHXySiRpgwO3/THE4hFBVO93IYinMS+Ypebe8ojlSxmnTdjq2LbZ0v1JZN4nFsAzytO7/kiw
5InUIByXvoFoRbRkW8UyO5kozm+9wl6OqJguh4XUwRaUprVdtE7uWD5uq3pMD3qzxjsCIlIlkdZO
9O4VoD92hWJ4KuGTWGmVfERa7cIEJ5lgPme1Xq3klWSnW+7yJEf9o5PGezl2DerkECbJ9pOHwasl
9dMAHaCx3KK5nD2KNCsgt2YzD6ldNxf5pSnq8eKs0bsZqO9otc0xGFrtFevrnQgsQqow9rZRn++m
OI1fQQr+FBhN3dutqb1YuqNhn6GPO78vQDY6VbLP28n/aIlft4EPtl5G84XAZ7zNbeSUBjLIRxT5
tz5K7j9kMFobL/OMGzsA69TWiTxIuGfPid3BeicT/rtFPtgJ0l8thsSspw3rMajyevUesY+BNYhH
q4kIbWii/COvfyMrkJAjTepwad3gGbRxtI8TD8Jws+CxtWTLjRDDr9nsTsssuudRdv5jj7BFUoJn
xmi6PaAEzuNI5b9z3uxZ5bwzcml5+FX+bFY9VaUqq4Pq/jX6q+4/L6Ga3SVSz3nEyrRTTOQT9sdq
avx5Wo3YHauyOlPzzZDodFLlf5x+tX91V3Xq8K+6/2HsvJYkRZYw/USYocVt6szSqnumb7AWM2it
efr9cOYMbbXnrO1NGBEEVBYiiHD/hZxH2iatzQ+GWo471nYp2m95XvJRXTZVhykM4dT/tBq9yYRg
2Z8qQHaP+LH9U18PXctwIg2oWMopSMLqJkW5fGYHs0B8TOpmM/2njno1s8g+vi8mPXi1NJXXwc2M
PSCi4FXaysxmdI/N4SxtUqhw09Vo8O/XpsxOngOGse2gFufGq4ma/9omO/JmrsnvLFrHy8nXtlhp
dprWq9etjRXnHjF746kwU+0YuWVwtkqkxgulsh7V0lQf/cyL+PSN7ffa1b5kAJHfdFUZb7MfZkcb
A6KXYppZPgXTDom34s8IxMU5xgDyQmIE1jLsREz2Dpru9Ye+Toml+PmDXfTNvRmnZ5dv7B1OnkyR
5iS9whw7Jyz573IkW8+Iu3zkdeo8Qj9UjwrLLoaVwH4Y2jFmhq8+JGN7Qwwlu8O9N8RSByA3KKr5
aHiajelJhn5cMX8PHWQnudDeGwH9h7yt1T/RW8sP4WDnR3XWnkk3dywxO2Qai2TcN6gbns26INOj
Isik6RDlmHofkr5XPypnADDaJgubgkhSij8UFlSB8Udc/jKarmGlDKCxC6wv82CWhwzu3GsaIVJQ
jsUPYvnTnTTVgd49eml2lZoUEIWDUwP1+yD9pa3t9A/P6ut7qfVRMZNhGh/advLAqbXhociS4TUP
/RwabDQclWAYXqUtKpjsAo56lJqHK+ddVGV/IUPzT4d5RKqaqCQYlOUcUmT639FghS9yGq+co6uK
deFu69B32D2YSp1epa3ivb1vFf/Ra8jhT8UBvcTgWZszFRPPZDo5brCEJxi2pS2wopcsJ4MqTVbR
g7pNi58yrktTNMzTXi01/SzVeGqK14mo+HqGHAtsHaCSYF4F5Aoc9DkuY+cSN4yvSLb8B3S7dmlm
5uea/3Vr/9yPEH8OHNLQT3K+rWOvRW8j2ThWNtmwR8GpeEAy0Lwa46KfU0XjTtqk6Au1eGiXIogV
4Jz6NC+aT1Bz/t2xddaS2bmUuvq8NcnWlPrFw9bmxtlfqlcz+6kjb+fWTfxQ6KSMQ8x6162tzVZa
QAS1d5MeChmmtVseVOlF0QHDtDqq43FpYoaiZu1HQCDo6DNnOElVC4sMN4QO3rVjNR+h7y8gnyVW
uHSOhjC7xGEIqHqpDmFX4hgMzgSpJtZeof1heCn4tsIkwrxUTZLqF70Bud8Onf0x5vVwCRVmbLI3
HZvk0tbldAhMuPJ9azs3v2ZSYidE51RFCxFJS+13p89ZgnnhF6lZmZa8LXkCqUWub78bpoVKUpu9
SFPRBcwmsnK+lyqIKXOPh+OfFToPB32svHcr6hUkwSLlaHme+64xNbqoOZM6qRZIvaC/xiRHOhsM
F88wGO5kpw+i4/2rzmPd74fJ4L0qy2d1OWnSMt1tPS+/l47YEjOnmzqckTAu3EnbwJfnGDaoUHms
772o7CHR8Mkb5cMm3yZXd3zCnUsap+2hi+wNW58vTtqcQqdPwX4G0TlHLeQ9GF7Kss5OnoIxdDos
upeD/UaQwCL5q3XHAlTWh5L0RKdS9WsXJHzdpzz7sLRxYp7PKIdpTMpc3HDu5gi6Mzqi6UevjCRb
PP8LctBYcIyIP3udeZZaVQ71u2NcGR2jo42XpQMq6Obougd9K0GKOvfDj2YkkpVWpKSg0egXLQ+c
fUhOYInyOfsepMsxSs3uRBhriY25TOezt6kz8r2pZ8HF0w+Ij7rP9uIHI4WeXgxTeTLy+munK1jx
uNX0xI9GhqMYiVenrF0UA1pkTPJ4H9glVEMdDUFUs4rvbd4/+36lvuNkKIibXW16/ltGXCupmKur
SsX1mTTQRUshW+Eyx7AL8yHIg3Rt0kY/uilG/xo36c/Sdo1Lg43FY2ihDzcxxb3LquwP5t7NT9cM
H/sx0/7CZuOUeI3FYumpmeYdE/KcHHbbApewkp2HuPLXYMFfh3m9C/DG+DDj5hoB5P2pZQjDKc8p
Niavul3cocybnwqNOG2uxPnRHeKSpHf0lUlfde5diAxh64Xo0yfts9kXNYEAO/pZh9/VYLbPXqMt
6PzcPUwqMcI8DguMs12CtirIWHvWX+Z4yN+HLl7YhWl4k2paoTcKaOIe5r397HcTeahuqOBqGONz
VJsLvyxuTqCC40tToRFiKfkFuydMHFK7vhD0q4/mQitnZW68MvXnz8/kIElQHABBHWOFRD9JrXQX
621E8MbemfoLroOvwcwIZDDUngJfL3D7zkF9KVr5oTstmrVZ/mKxWvvoZ1d7aRv9JPuQPvXuOjy0
d6P9q2Nw/jBDx3vLSuT5scj46C1jwkUbE+Zl34gQHLFmXE2Xmore4mvVE7lfaj3J4tccJ16poQdc
vjZecgr90vpoiwqz3Tw7y77Os9QXx68va600q5d2mK+mmqjIWuiXpErnx2wpWnW4m+NWJ1xDreya
/tS7io2WkW4/jrrmsOadsh0RHTQDpNFY9sQW35hpyu4yvbYf1UFjrz+189GMoh7B2qUuu6QggYnN
U/8olfVUWdVYJFULwqjZEF6GPiMs2YQYprlWHUIYQjlMqsXyB0gC2By9wJ7JWgAnojq2Or1nV52v
XTi9r1XZo9Vlf4us5DFL+z/MIi6uGRGvx76v/ilQwHSO+MpV+087BtUbH3R+yta3NRzN2DWjVu0A
kCMtspwlagkGjXqMYIDpB09G4o6nsIdMqaVq8MSbBEnA7ufpfvEwkjbp52IN9CRVtzKfYdwRZViO
39rnqkG+qLYVdBmDmqmcrx3CyQ9hnFLkcZsDMIZiOaQlSeSlLTIZPRECCoBz2O17ZuUfpV+Fj1Lz
vMlfoJU4ki87hzZWzspgxyyk8+5dtXP9wcb3A8RIC+iFHhWwVBbHb1IJa3JM6NXP91LVWqAckPHS
s1TLKY+v/uCBHF6ORMYze5qHaP3D0mRb0z6q0+BValY2EGId0ESRaoT3+9E2l0D0cnhoW+UNLoa9
k2qqO9ZzDQVXavL72kC/pHZWP8tvzxac12jFCn6ay+9egEWTrpVHqZaYy/No5rjdyG+zM2SQYoSg
lpqcLfL757QkxEtimdSapeXqXqma+maTLCCQPFWM1WbRXFSbzFCA+eeHMxbTLg4C5zsA4ruaLTzp
eJ8aa/6buMWXiUjon2UHXYSkfPiGzzefeqaGOzw6y0cQHOmlLGz/1hpzeOf7SnQhD5lfCkQ8n/Qs
/pIiz/arnZxXc8Kv3XHLX3lW2FguJ+NNKzE1dmPQN8R+ol9XEvENEXwWBlrgxo/pmMcgcYLgjhTp
OR7nd3vOjR1ynMA3ytR+aOeumHdZpfF486b2afYkhWLb6RPRUCSy/e8OCo/7PoGB7g4V+bSg6gFc
AT2HQ6eisdnBYvHa8Q6w/Hytm+oHtpnK1dKy6d3qKh678VnDD/4Lvms/89ndk6BHubv0T6Ed/lV1
WfIUxRG6tamjnKDpq19KK9aYtLYnzdXtj9A+kxJLvxrzPJwMJYqPrpLeBYr3k+m6ejPr6C8zKn50
Y2iS3qmciwZilCybi3EWQmNjHacoMEF+8EIj+TaQJEonywWKVJGsdHixk2r0DnpIeqkCCPBaFGci
8jEpP0zP2zzG/AV1YrIE2tdqDryL5ZH5BPieHqsQeUzTAaw0gIVvmt6/t765sL4fh1x7NdTmBhG9
2pGFCk5qQUTMQu6SwMtIvFdlbl47xtM4ftNxPDFeitZ2L1PWIX84AlCu98QZlYumkFeD01Sd4M7r
yIP4xu0nUA/1MSUCdkBfyT7kdr74yM5XPo9IbNrBn1Xm1m+zzkebJv3JIXEPuNsJiZhSKOYY3o9e
/HPKMV0cB7RzsVr8e4YGU7a6hxtg0OytPmxfSN5qZ6uywltg5UTlo9I9BLlqfAH5+WOw4vJvExVM
ckF/RV1XQf4OCdYXJeIQQ9vtVETqrjj3Da9qoUXPFSgVqUlRWa12gjhPcGzpIYVf6iBdRu/Oh6zy
ioyKBuwvvoCNOMZ4MTz1mqm+TaRWj55OrluqFkKKj1mMFvyyswdd+DYYkLFHu7+XJgP2wdmJ7OrQ
uIn25vVGC8oTANFSkybNsBB8a9PkJgcsX5+rwZeZuUt0KTR/Ufssu7fJB9JqRuWL1PCkCo6p62Oh
s+wcWdmQr25vUvN0rXuLlBSEgIMkvbTpeIRcey+3YdFwgBRMSk68GtiLLgcErjIdkypRQSPQg1l1
/NzpZB+WncpSjAOBPwXSwFV6EOoebn6BCtR2ysBNb4ivJutvzqKh2Efe9DbFhDsmS9PfGh9rtLwO
b2kW8qUr2vhvu7XRlWbu9OqE9ms6/CrxxH0nprmfDGvEmiQ33sux/BkmCE3IPkK06h5xSu8CYtR8
tzX8DJXeG47SNzf04FZhU7OXvYNKpgf7devsm89870vAMPWU3byQGQRUtOhVCsRRimOV+MUx+bdN
n6JsF1Qe4t22Hr1OwQjKy/fQ/jbPaRgZb27RGW/JrDDog2m5SjVWvO6qzcBDpIs22MYbH7DJyaK1
f96QRh5Rab3Yy+FVUJ+Au/sIosNtq5TOeZUiiRtGu2YYr04QO68t2uiPY6xAM9cBoBVmADsaR5qz
dCYiGL6gJceaxm/zPajf5sgFGo8Am/85X939XWSKf4TZDzAK25RXuHQ6FndNt1alrTXrQ63xPZMa
JqbFea4A2K1V3eeoOTv7ADeepGk0ZtJ5Xaxi61EFb9I2zf5Ny3kxpFa3Sn9prbqgB39Uit6enkrA
IQ9rEyxIHK0Gb2c4efTsuLzmLdpZ9qSbO3K7ZIqNIXiVwlPDs1oY86PURt9tHqPaPRd6GiX7uVmi
wHXl7GRvEfGVTy2d0FmTxKetzfCSvzxV5aPXl82LFsEq+8vBW3Rs1FcpeI5Q8OjJVm9tvjl81JE6
3qPoo772gR/f15r9x9YhYZ2C8kbTnLc2F7uydlxP2vQDghXICO2t0Z7u9Sh+bkcve+QbmD2SQr/1
kCBuUsMo01Z3suml4avWmu31tzY5zGqKH3XrBwetrDJAPrnzIoVbEyV0IATAUKetVBVAuuRi6uGQ
wFF9q2O/fPOTkvCaF0dnacuinFhlDMQ8zItyP1W+uuPZ96/S2TTwaC1QKTZM4D+lih1WyjB7DLqo
fqvn8rUlUPiA3mv9ViSI3Jqh4u9V6KB4PQx3Tmf2XAB2hsCnDiRSQUppdv2mTnX81MTuVXZKEz5j
GsH7xrtq01A+TuZ4Z9dhz/0cjI/GHMqbN9YdqKApyB7qoDzm5VFRh/LQNE590KxgBnjkNydTMZyH
PoGiEfd+stiPHfFx+9oYfgEfvr/3y/7B6gMU20NyUvASfvhdfLJCBA8Si5VOwQzAK7XqMkb2r9nN
QbDVV7UPYE4oIZhutdcPLXOQfcPsI/fwF9Kz3QxKeD9GCkRSn6+5ZPvAx8CuN8Ggq8pwAzHxodVO
dA74IBDgVoGkA1Lue/1OndGaazXFILkAO8lVzumof2HdxWADeuFQGupj1qVXzKiV+6orocf2g3vN
eghwhvERN0PM8s9lnQzaM+tD923OLO02kdEm3tESTDSKXZZPLZypnTripIs6MenbCTcAr+yTXTvz
jWQx/KD2L1rYeM+LCN8EicGeKhPeY2Dcm02snhSMUXZF9GWe53cyQoeo1cpTYbfuXZ/hBkMggM2t
mAYU4G2jukO07CsIixEXurY/lU6Ij6uu+499/ovThDfkVowdus/D3jENMreFot1nzFUza1RfjJQz
D1U231kIzgYhIJFMwXIx0eHkTcml0Yb6Vnd+fcQ+cjg0jhPcp249H9RW/xqM+AeAmOqOwQxFQ53L
Fwv4x0ulmx9KHFWXDLXGe2QSwZXwTTmmjdPel0VBlEQf4G/N/j6opv4eIMGlqxFkbOtkn9fl2ctG
75obU3VImTewtDLDnYGb1r7uu4tVLYjAoNOO5mAnJwDCP5Bq+r6YiV5MsuR7rla/Bw7X7VFnI4LH
c2M3CnC9pG3vNEp0EoBroSXBir0z+NobNmwb9UeV6BO8OrO+GwAaXJUl4GE0LzKj1pZpNVMUHqOO
PEgaIsySJ0hGREOrfujZ995WHtMUni/iKPs0fgG9/PfsGtWN/JvKlzCp0VxTb1NRaa8mDA+Tx550
r10PCfgbp9obeRjdd3kV3IKRGUam8f5OIb48aVcitzcsT2+ZEbJyejQpnOgDo14mmAkxVLuq63No
Tz9cU3XvRzdp94QC25BQ6Ap2wFuN3JLtXIM+xBEigEyj5ZiWFfUSKfkKESDfD3H0q8lKXLIj88K3
vE9ArCBvVZ+4oH/XKRYxI2F4sg+YcrSV9UxgRN/FoMsOfty8eW4Dx8xtcH9TjeIa1oyDsWLu56Fv
9mVHTKDOn9E0Ve/7KNLu26VwTAwrHUiYab4L9cA/mh1IvVDTWaEoTsfYazXHIEncPaCsU1QEvxQy
DygxRCgKEcr42VtD+aVF1pyP9qXLsbFzXDhNekAORB2hp3pMjx+CBiDP/MKKpN2T96xK8xFb82yH
G8BHGqshf96xFgj1YYJc/DR6BNhrvZvICgevCKvw+WwrEEq+2oHDN+P7EeTlDtssZhUsCrtEhcNj
tgSv5zQ42d6iPlv1vwLXzxAoM4A3unoKiMHMAR7653DGqlGHML/rNKhM7V8DpMEI2O+x8YDz1bZD
1NnZmXmr7hGaLo5q0YFQ7hQMWDRVQT4SvZgg8EkslO7bVE2vY2g394Qas/3cTYiiZe0T7OVXIs3N
zkJP/upNOihQ3beuju3eFL/3bkriuzdrwelUcfe9cb37MmKYNRuFYSytqsuMwhIWqt8GgKjnquu+
4X1gwAm2g6NSJtPDgFfRvUPwuFgIxEGqv6WOewf+YWKWPfpcweHbyKqd6EYAfCmOj7rR+bumgESR
xRWBijYwybqV1qVyq2JnJXZ7BrpeAIrzLEA3fAxOkJlvTk5SSi/Q3EI69q20OpcoT6Edkjg+l1Nr
nvu68v5IvXe4TJ3a+j9nuz7Aeedb6i0QGeVnZPT73MqCmz4G+CNWanNgpe5deoBnZwscKLgTUlKK
z+Ktg3DvWAVBD9U8MGd88EZreE4HNIocaojJJMfWDN7zTLHvtqIaCmet2sz8r3YNRQybr0fLZ+7o
DRY4RjcD6Fl53skPfG8feqivaQx9e5bMO10NeBV907ib65i0KbOPX2muH/MgmW7qjHwTQlEvWhz8
ZS0OUVB17tEtloeR1Rkf4qVYxHPMfNTuVbNuX4a+nR7beBm5qXll0L7UEVPdqk7PZeCo4T51uI1g
wq5Ky/qj61NmHlb0JUl1dA7N4tkyRvs05hHr76Xw3YfZ6+ChtVp8bLqX1GmSW8jy4Jb6TnQwCggA
sLGjO8s2X/TAgL3hjTxR2D0OIK6I78XHQalfZgwqCeyxOOsWgTMtuwgGzF4y0lCFgSWa1uJ1BQLz
30LpyBf1aJsWHnYZRoikll+C1BgzryXMgl+Dg+z5kghQZv2o+9i6YrgFRwIzUA+OddCDxpqCYWLF
6XMsoZF7BKWvPKjFXWNOz2o4j1A7fPswokqzn5YqMgXTvje5WWbqAjRzwhReSYf05KyBLvLM4g5E
xmWYYKQAV3rszO5FafF/ys04OeiYaM57wcyFC4HfAn92dIYph1Mwu49jqmlMBbvsySM1d4ub6ssM
3OgDrw3QhsX3cIjSDzXHJcZrf7mFz8MtUQJnCRXUs85KJ+WBcjxXe5Bi4hMGwMpTDr70RgMce7VS
SgWwpw9SYKpz8yanwbXyPaqD/JrFJUP22DkHDLuBh5BSAARXzPsCxbTIKWzeC3tvMuQ9DBqU3hqg
AP5rwylp+HtIjvgPMQHWSzKHX0Kk4BAfPU1Yyx0cZ4TgvuCNAGgfEo27i/5vquzTvv6bdU171w7Z
uR5rPpOgAhMHS2s1gSTUwuOs66sT/lnkpfEVCXkUOcdXPQmsSzoorzNBgIXeqp4rczEeiL+pnXGJ
vTEkW3/w4tm7hpH1GJNK26c6skqtmiP8Z4AYt+9cU5/utTR+H1VWqWEVIKMYQhleTJoqH12bpOHv
AQX6sipABFndnWwS3mC5SnsVjkinv7vB0d6A7bpIYysTCwGTcVpbcPV52jeHIrW9Z1gAzpM6vc8g
+J4NwAh2HjSnKk6+lkwMkK+MgFaWJFOlOqd6xpyvzABoKso56dyQ+ZORAn+xDnnQGfuqLPoL7Iji
vTPr5jLCFtlLVU+cBrxxbeEXqjQPTJf5f9rOPuhl8GuylelcxOl8h/DHcz8D9jZdO3kKkHJ5Chqt
JjOMFKbTO+nRqu3qXEIDNwLYGUqCxFzGz1uYGu6AVLATkmQsgp0zj9mRVfSTQZyDUfyQZU9dCFjs
e26/Y1rWXrMFM1MuuLoQhMXVdJ6iBTdaG5N6BRgRLkhSKSY9+qIohn+M/22SdumeLa9dfSsDrqvX
QqfbZUVKKUDPRgc5rdVVcPBPE46QFyt8jxuQAv7b2ATpKYDOa7cG3KJhfEOoHHVDPO9WXQ3BCAlu
KDNZMLixg5L3IrghOzo/hSQ5/pjcJriBy7LmI5NVfolsyhttVXDJLrKZzESQYGHx7w11AdrXbXUU
hErlPC2QQuay2a3ogVsHDV4P/i5RtCWOQGsAFutIVuVPR8kPiRrgkPvL7AdQzMuFa5YzytaGT7S1
RJ2PAlWUxnHOpuwiPSOn5cogixj8c3y7nER6aaE67WwnSw/yKxO0pknAIny2uPqdg0Y9i8KI4+0h
uQ9XMJw/u+X+jWbkXHLUqCUHLEUi1182Y5bIpLQwvpNqllXnsFR0/GeW35SD+wzwzrjIn5SfgfNy
GFUD4iR9dfTK8pccl44BHPPlNq53WBoFL5X7ZF2shTS6tY2l3p2RWsGTCdDHiv2VpwHaLRnqcUrH
o6rX3wUPLMUAjLqr4dcRT0VyJKsGGzOiykkZ493mKEnvFecVqsG3Hubi0WtC7qiNhOipTZo3ufd2
4j4NxH1Oc20wrFtDhN4eU3fSW8UtdVj+tSGabdtNAzusA6FugoPcLrkbslXi8ZnsZFOeAivUffLK
3c4r+vyGr6MH+kw2lwIiAs+Gcq7wemdsGZIZIAIwZ6yGMQL9bVOOdnCkAInsGvlt3ZzTHjSUHV3k
741NQ4y6OcRt8nUe9ZtcufUqQS3dFVY6HeRay1VJ2oL1f6shvrJgAOSeyBGyJW3r4yB1KYwUx5Cm
C4FoIvo4dK9y49dHUy7N9jTInprI564Cw36QSyE/Uu9rrk8bFPqeCDqzXKv60S62IchdrtfXzJ1+
BnhlnDJmAzx1b1qVtzBtw1M+Q3Ru9elVX4YO+Wxnse2c52AGCYwd306FzokSboOekJXkxf/1h3/7
DbKJ7RVkdz3U157r3UNNBofS3tAPMgTI971DbvxiA8gaX1O4vOvFXeEUv701v4EqPl9BgzReEcGa
nJuTEebafIzd8JvSZepxu8IMgjfdcaF0b4OL2j9nmFie5Lf0fvWU2rN6QqOxn/dNFt63g64A81jG
oeW1liNl63+2eV05IxwQJgd5Evo4PTGFYemyPAj6iLSTCcd6e3yWDnY108HU9wMSbBd5gsfOGi5T
brEsqY65M2B85C7gyv/5d+0ivfohWGEvN4ArLICU7dmb4wdXXwCMRmHXi7wNw9syLMuTJNWtrSD6
s4xIlj47R9+pBjAr6bMTKIyR0l+K7W397RFdN2X/XHnDxWvMvTwJ6yHYCpyVL21DgkDGQhbszRmF
7uv2hm/PsrRJNVieQrXvTw0gvXPoRCfZZ8rDLj224z8/glKXuyZb6zFSXzc/7Zfqp7b1sS0r2/5n
6MFWjgR/al4DuHK7FHhMkQJy620QzsuHQ/cgmgY6C9VJP+FDQZ6eeYHc8cHWMQZ1nvK5fXGYG7A+
vNeJWMxqgcd28pIDShnq7s5asKrzWL7kg9udTHNmKtHo6kENCmI3PQIzOxK8J+EdTPliF2nOQ30I
ovLJwbx4u/HyV6W6vk5bXRq3x+TTIcWQtpce+0F5GKWol+FatvQE+pIZw3mSqy8nKcAzTmBWeOx6
H1r9Xt4SWO20yuZvrYNr/JFbiCjJumXCNfgIqe5PW7gUIResi5X0Shwcaki84BvGRP+IeuDuyJgc
5RpLIbc9XqYnCOWyRp7SH/mk37zYyE7qPN4lZolAmdddZJDRGLVbOLsl6rmHsAjWL4DR/oKUn13l
hHLnZYuRvl3YMHY0/JoH7xmzOHfFLPuJ/ebjeXbK5YnYBgNVU50rx22/T29H7dBPEO+3q1hmDiNp
snxmMjezDr4FXUhIJfAC/gCXbDAT95AflS7k1qCcGOiijJp1XHXMZLIFXrc6T65znQDmkM89Q49E
oziy9xmOYevsal1FRVpQkHPTtXUQhkv9WBuJcZLzy+/y7Wi8tvrTbOTtSTWNF7mr262VrbzrfsbG
FO3GokDpHwr5Pwu0beBQ5Nsv9XVix/K0xJGG5QMY/6OW2Tns/DYfHhBkNy9A06qbsHaGqKtuPAt/
l2GWrfdX7sQ2xmw3hg/0Xyn0THPy6oMFQRpZDMfA4aTgJXAZwQ8oBB5LLpncGXmsA5XYowU82C/w
Dfl3MJcO24i+3cn1gV7G++0ibHtlS7r8v0/FXG2EvfSwDfXyY6S6zsW3umytjXOE7QcTWoQZZKKr
dPZFxWNRusifXadcsonDJq/aukle+x9Y/fqhlN/52yxjPbbM3T2wgHsSgthj8KGX+SvJEULX8prM
BXIw+2Ayv6G1Qjw57JNL0YShepTu66a/fEEjwCBdkK7zOHlSZUa3FVvbNGekHDSUIjVgYsskTP6d
rVhRklL/bS67/vpyHmHiPIwFum492w3w9JNNlmreo9dbkIT64coPMeub7urqVaZlMqmTLSnWUy/T
QqmSCELzOoAAsnWWLltVtrZiu41b2/Y3Ph0b5R8dQh2MYYyZMnB2AAHyi9TlzeOKJyzjl/3rj59L
rdhFyqD+No2UW7g+efP3AKL9VR7XCCVdQNPLPQi7DskNeVL++6YcvQ5VgHKai1umh89UkACmyLaE
+8QJEYKH7N12bGtA2SHF1k+qg/9z0Or8uv765UleyR7bO7POZ9aHWVo9Pe/In/z73snW2ks2P9fl
oPWsv/X6/Ac+H6VoJDZa+12bkZqVcWWbPcix/61t6yJ713m2bG6F3I+tKlty3P8862/LGektHT/9
qf/W9umsn/5SsAz4GM3VXQijb3nF8XAmV1HN61pVXngpCKVAzoRGxOJ9CbNtxdY2Z3iCQr+jT9Ua
bK6dZLiVk29df9sjm74ZgBAiBb8+0fKyyHuyvSzbS/U/27bD5L2Tfv+t7f/3VP6cL+T+IgbtNx5c
HNqY1i5zYflwbcW6kt3qv8Uq/lv3T23remI57foX5Dyf+qx/YUi8e00Z/lY7L9zL0CBrUNnavtEy
hmxV2domZFvnT22fqtLP7xEM6H9qNZIISWFD5OPlJPfO9FYe4XVTWqU+E8pmWZ1V2Un3irdteAdM
BW18qyvzQiOXuoz8zIUCIkpWZrlr6MgPrHbey/BA9B9J1gZl4H/oauugYavEEGR0KcoZEibib4f/
Ntxuj4Iji/6tz/YYbG2fHhepyt4xaFJCFi5Mr0GdzUPn6Om8l/VvAsCAcFEyvgftEJ3WN14uylas
w+pWl8v1P6uyY3t1pRoQSPln+Jb6pzNI25wlYCe0hNdoG+zXifW6X+7PdmSDVwmLt+xqERgxlgjJ
byvHrZscK4VMDLaqbH3qJ4Po1vbbPy57Ph0yeJVynI0HUIHPNVQKXAOkB5FyQwPJsXy4Shzx2jcZ
uvwsybKLXJky6fPsMqvOrskc6yIv+3ZH13f/t2Dmb1OFratsye2Nip6I3tppDXLlDqInRhwhk6Kj
lT3MXkk6BjUXbXqUV3SNU8oTMM563PwhL/I/Ua1aDY5YZ5M6aUgO5nl2TZAIhiUOaU2KuiFbudvq
vhUo6J+F1q5cdIed2cKAjAF5i3xYuhacTd2/E862RQIgUtGukasq96XOoDLpVfFexvBMhE+uLzd4
bhHdadd45qfLLxf1t1u0Ll3Xqy5rFtlcX/OI5OTsmdNRrrL82a2QH7BV5cJ+altXdbLnM5lz6ym7
t39JD0N9b2Ott8PGEKu4IPe/dEU8ng2EAI86jFmqUM8QIC2u+Eyy19LJnRkOMj3LXs8D5qknCd5N
dfAWadlZW86hJnX2UAZ1u5Nec5eNF2UuzYPaZ4D0hqHYNRGvuhRe5pp72wPgqYEpuk8T96RGoZUf
kQzCcJmV/ZGoJKjhybk2etA8wcki14xoLMTzzMG9KFbvU398XxDtrwEysK/wb+oDqnEjqhxUpS1D
8ChLSE/UIyoQsV2lr7HnoCxodg9TjBaCA2zhpJPbP3uWPz+nVfMTvuOlN7Xyy5ibuGql/re8ZEpe
4wN/8wMVpHjWvPfebH33iNaT2fUDEg5aizrOMOyCpq6/1jOYXpbk5YeupvYeRR3gVRGyXWqx2AKY
hJLn3KrQb1LVQ4VEMMpQJThujBirx3HZQygJM4EBR4Ew0c5NYZeP85RUj7IlRVYUDrpneY6wMEF4
q4iDQ1khP+RPw58mybNzqy5SfplaGdiRoMRxWALAO9dn5RYXMarXKoRPw8dIVEXB8NBmBZggrx1Y
DzeFewOpQXrNI9jeovo19VP0PCwFRJfo2VeTb8hqKldpKjNMutFdRJWrQPjMsMjWOMFzgxr2s0om
9DlVNG0/jWPACoIdse0BrUptrmWOpSgesrtpGLpHLem8p3kp6gzYns2zBbuaHtuOUM/SvVY6uKIN
ZGfMCbO5cdTRhfH/mpJoflxroDlQ/nV45rbjq8jynlCZifZV2O7QPTWOjmaZh2lqcjTeANMXhmbe
bAeoM7BW7aDbetLusIJHBgMH8NILy/sKqt19sxT/h7HzWo5U6dLoExGBN7dVlDdSyUs3RLe6G+8h
MU8/i9T5Rz0nZiLmhoAkoUqIgsy997e+703uz11aEkMdQBvZaNMq/VjMZmasNdPQjnJRTuF/GktR
K+vJQ+XuRRnBZqAGTyKgYNS1R/GeDsWbQSqdunDk/vy2TPTMVCZSrVDWUGLE/Jt052tUpPr71KZU
KwDEeQrHnLJrOFh3s0Yu2ZpS61S7hTjqIun2WZaUV/4FGpL/Tn1oR4WbK8/Mi2qIpwZq0MWN07vB
rlukr0rzkAgSRw6wx43clDtIhT6DXy82zbgSGHespqV7omWY8iXUci3HkcGmyVGQ3fLM8P862Co+
nGw2T/JUTWtqV8eL9ojDcOrMwaJteeHU/vc36ML0TxTN6dd5G2Pu7tq+2xQqWJt1gMWyCPNHjApn
gvZly1zZNk8ILdoHtOfiSuj4ILcw2u0eMK1DDJWPwJqWHrLNMap/H5S6T6oLjwvXQAq1kf0QsVhW
FRR0Z/hp4twMhJWrDNqJ3OFAsjiAwUypZuNS6KbS7YBtamu5KS9PnqnLq8qhJmy5PvY4UuhSLwO9
ZGePf77+nCwtgp1dNmjOlusHdZqKvHzy8KfnnhkHE3KKXJWLOpxRuH9vy7tt7EBI/tUod8s9PeIO
f7ijcIYKvHBYUdeFpUJV81DSm7emCaO9sIcQxntUf1TVVu5PhqjZZjrUpnpWHALWiotbOPHAQxvG
4blfFkMK98Q1gt1fO4TIsJN5CQM72SBhSE7VmONhuCzkmmwzmWVj2WBDVEu0uMVv8P/oKA/56v19
dD9iDvj/OSRzB+orVG3379N0fQnk9jZeK5Vo4Ppf3072lh8ylZXenrNu0VGQdjStDgUsRMpLvCwK
ABMXuTkFAcTCOBgQr6sJwfVld6VCLl99d5JrOOidePH15JE5OHGJqkRV7eGJMSnK0XmxKMWHLCX3
/utQuSk/uIM6uncAgX8dKj/tryNy3dz0FQUa/96xfKupShA73ubSfsuwJ6VyaXazUzfV2ckdYwpO
NMibfU6eUSVbsUnLSHtUq2g4u3rzs4g09XGwS/VRj5przwP2Sm4apQvQQd5+woD/5TSdfrIpLXlx
c05FMqe6ZNAMXuJaeUWPHN7JnWYVXoIyse/lPiqFNxmCuodi6Tk2L+mgmU9aEJfPWnqQXXjn5I9q
2yK/vEZNNp1FqGWXcVkA99OHlZk2rNrtvOKZTTXesin7IDQlkRO4v9V0wL3UJXaJcil7yb0GjrZm
dGu5aYh22Bu4pvqVaUHEX9lWLx6wsQJdZI36JkZQ+dIKbBFU9Hq7RV/5QilY5dt5YO5HLDPvK3t8
ooSmf7eqH7Pbuq+W4nbHvIpBJ9l6/97OFFKojlXcA9GBpRuJP6Fjd++UbOn+nOAibrfBk0bxGQzb
bqDek7Uk6jYz1rDohf/ThCzyn53/atMth6rYfD5Xg9ds8GurIMw55VOuWPaxzfoJ5rYon3QU0w9Y
v6/kToUyticqMF5R8qoX2WQHLfkFd6h2cnOEJnHQvCldy80mcc37mSyd3JJn7Af1osJ601FEn8Jp
pi6htCLj1MCKQRbdBFDY7OJC0D3pfWrxwHqClt3UweAc5R7RBd7G1AaL+w63kzngyQMwJn4Rai3W
aHzio9x0YtWmTCEWJ7lpY0SED6QenOXmrEw/XN75V7k1ifye53VxbyTU9wRjuI/iQblleade4gAZ
cRRgVzUU9T2FPhuwE+JWed1zmnTqiWKF4abrHT+VBKp8nbpn2UG2w0XcVkqTX2WTXJhQjmIbAUPT
6xiulrjH5nZ4k90T5Gj3hXlr23Lr9m6NYWGzAWNenezJKU9xj1hugQVXJ0Vl0fa1C2ZWnfzEE0DH
7bi9izQHK/DJeoIQlr2rVu1t4GZWe7mJRoeSer18qcwRJKUhqCVYumliClYw/aiqKUbcldWOQvE6
e6eKOt8hx3e2OrmPd9syToWrWI9mlDuXKrUosFi6dZP6e6Ja8sCrTbswrNNwI2LNXRazlgVrIngt
9bv/afvuItcspftdC13b/W/H6x0FML2d3DXj3F5HpaZcunRB31HVZfIm+l2owbM5DvZL64zwgQq9
POeRYUM2rjMq4ob5VdTuTXYdjezcxIb31rSF6rtNYl2yysOApWmgpcCFfUaO9KkAv9ok5dqlbOis
Vvyo3DH50WsUiFmG2955Zh8eFdtJd3EWqY9QVZqVPL0zv6mV13725I0oIzITOIyTsSdmW0Hdrayb
Z8Mc5+fuALbUilWaNyVkXBhV54pn6tmuIl8EenJsgJP/s+Orj9xdfbeiI6H4GYy/r86hmvhyf0Td
41meLXFcGu0aOWHtmIevTblb97R03PLTjr96hpp+s8zU2qn2gHb7+xSWY55sysuPTmQpm0wrdWyp
BmdvUe97wOumPWuG6WztNJ/uJ3xcfNGp7TO/RpXSH9f5YOx8g82j/Gm9J3dIGZKOpbW9PdpdaX6i
SQQWafKc5+7jR5unDiKVcN40dd1cE71r9qZRD8fY7SzcfYMKW4LegY9FsSoPPpSZegUWKxDBexKO
z2lsKr8VKi2/PigvNFBxpfVryoYfkaI4b5rd5tCOtfkxsmGDM0QJ75BQu7t8gYqrSpCdRJZYO8IB
2Z2LFIga59YifsaDzA7m6J0H8AfiQ+WXHuKDTHUSI2wG4Wnomr9zyMh6L55CrDna7kH01CzDKW6f
vI45YS9q7Y66jZ7yHByW0F05PsG1INjruoEH1egsSAM1wy1O6/OTXHOchhQgCIRLn4J1wb/mQXMG
76nIvDdtSpSLKTyPawC+t4my5ig3ewPyXOEk/UFPBGAqjXHZoa8odStb13sOEaSv6iFSL6Kugue4
md91K9SvcmteKsAd3bqTXT3NOcWaFdzLrUiEuy6rsgez1IPnYCaXWFrtY2U4znOwG4PceU94Ve66
Ue12TjeEH6W+a4bG/qioyMIyp272QziUb9jcrYUVuw/MI8+YPJTXJlCA54eIN3oRaauvtmVHXJJx
xll3UbKMO2BHEz8iwGtGbPyWdocWMLXICfvn7w6t0Rh+bffWdsBS8NovC26MyW/xRvblptxBwra8
tjNuW1hWnyh24pPDvqa6AcPRFbG78mosCxsU78lVjEvh1PMDUYC3voqnjyleCj069BxwoEDuZfpb
Mg/Tx9jE1npc2uOl/X/2d0EuffcP3IDzUJ62bkMX4Nt/zv/d/n+d/3/2l5+r1wPKbc/cmIWVrAcm
7LdqmJqb7pj6zl7awGU0N7mjYPL71Sa7AIpsb9XS9q9jeXOCs1K8XaLzTpQLa1FbenWrbrkz8n/a
VOyjvcLcfneTO8fE81ZNg94grO6UvLMQTKL5GrVmCDcOv3VfwLHx81Er7+RiNPl/leJFX2ltvdGj
VD2HNUI8HlJyA0K7eu6Whdy0DQXR/dd2XvuC6Rqsx//sle3fm/II2Qbb7lTEFLR9N32d6Xs746E3
j+5dxeX6IbD/gEjmvafombipquLgBWhJ9dF5mGzh/TAA0BEt9IY7y3UxHE3hrZSZGpN9RU2M8PjQ
VsrW0L35FSLDsOs5qwSeviDLOsjPiHLK+UTdWRecsL1r0GskupZzY15xp3PVnqkbsXAdMIyt3nbj
UW8imN2L4Y501Pky17GiEnEuky+5Qy4ErO6NS5EVSnThHMzMrIDrdMEtd1LlBiC69/W9h41YOs8w
XQzYMUDIHXPFEARdTDI2O6XOxY7JH1h8409tdh8gRobXOMEJPu07cRe3QturSZcfgjEzr1Go44mh
VPNLFmV/KDrM/3BwhB38UTFN6FhY/97wk9kZYx9e67Jtb+WyMFSGh1EJLnHpYOiLFKmlZMPqqquW
oYsHmaxuBq/sr7K/7IbB0wbTyAkDNOA06eLJTsk8XrIivYXAOvBVa7N7oEMYRFgYoxm9Om7xQWuu
VtinuxppzSXNEVUYozmfHZfKYtTx9snJh/hQgjI+eWZsHQh7lEdvmodjXo/jQVHj6pQbJcY+gYjP
aRuAeBoc95xWE16vDUGSuE+DbdJ1Kg4MarN1vXJE6Ap0GQCUuCc/UW2yxOlvAbQnuMHUDvLEoRqo
FuJx7rH6wdx5fIot8Mi9uRJ9RFAqLNXnlhz0OhpV42V0XVjecE9f8Z4RqzqexkuADxUI6iLz6ymK
IWHBj+PdhOAjyOafaetuAvzI3shet3Bt4kVrP8eP1JL+iW11/qmkxk8Cv8jLrZBAeejq27zj5RwM
5k4sZ3AT/DuoA6uweBiZUNkTkE5KTH6W1CXqvfnDo9aAKWA+nGCjjvcNRuoLjX8GutZcPGvqQSHz
C2BmVO3zVgMkA7xvvCbQWhiUj/vCVOKnQPGcq6OhppVG8JEpkNxZwbAX2TC9mTZzJ00Ln9ySX4o2
FSXYAHV8iykA3ITVIPbyKD1JD40xaMfC0QafWGJ5RBGUMFVdKoMtD0OOoFt9NZkTQETZRa791Wgv
e2Tjv/d8dx9zySfkA77PI9vq2kWHRgJvneMYeLWqDivHTulfegwsj2Og5uAruCQ5vG3ilgNKj2UT
op23mboSn8tlUzcnREumVR7kZpA12gp1YrLC5AGRnO0wKVgWehHh91SZU3UavbTGwYI1ufjuI9dk
G07j9G51SpSGgmqs/8dxM8CoCoH6/zi33Pzrox18BA6MhFZ/tX0fIj9/jKv5mGdv7RRFTzxzg1WZ
ONZBD9BWiMJ4VD0n2BlDpKzngn+z45XJvV2Xe7klDzIN77Hrc+9iWcoedNF89foWSWFXdK9idOqV
MTjhjy5UnhAUeb9MTdsWLo8DOODrUCv0mA5Aefs8+UMw4w46SPKzjpuE107bvS129+vU6qsLce6T
CsT9glCgvhRaHW3Bmc6r1FTry/cOuZcB1j/9TCx5ys5Zq/0LJTI4Ny9nkIfIjt+bwh6dlTM05Cz/
+0P+dWplTNEL6cFLRo0qwMzlQ75PIDezQd2T/EqOvjsozrkfQwyIsA7F8UURERIS3bk3ITneZ/by
9NVKKgzMyP1qQ+mLpVLm7h1CBRdHxbgkUUH9f20ubTh1D5d4Wcg2SjC1Db5oZEGWvd87ZD/ZVjdq
vjUHXAHkZmcbxSYGC+P3yUR4v25+xggXvFJt3rVwQv4mqunFqZi0N1MbPBZzIXxKxcRN7xNomM6Y
37kGUJUEiNtlssSwL6mqheAYU7OPbdXByjyYIMtTfHDU+Fpkar3Nmeveq7B2iRgQvc6sRiGwXubP
fLtoTczbfU1tCCjWbJofeIq+BW1mf1ZWcFQJZIaQcNA1pU3KUPq5rDobfB9BBhIa/Z9x8s5BUZSf
Rpv8UEyi1DwtKaCnasiyBG5YJqgFC6RnPufDc9AMLUxzJhBy7+hE1SnKkQLKvQUWnudAzO1K7k2y
KMfzEqac3Dt1dnZtFPMjXc5ExqO4y5r6Ue5LTJeYE6AlxuTxXdWpyjXBSYj10JrjO7kmF2oevs+6
Wh++m+QabqiRn+Dj83XU917VyZ1dQiJqJducNgI36bboToGDrr/7fX+OOuSX1iztYzDr9J0TXKlQ
Ij2OqVeRIgpInmiZdvLcXjup6KjQrMfaLptBxcgdcjG6UIPWytKnUZSp3n4fowXKZzVXkO3++zR/
dbGcBA2ZPPn32QQ2HWvhTJX/dV65O8gSPuKvnrOtKGvssEzfsD2EYMvplaFBIoiC9a8D5Y6vj5Rf
MMrVYOuZ5stXmyG/wfeHT17KLRg4vXpoo87/X/+m797/nFf7lYdwG76+w3IV5NpfX3b5cl/fSe75
+tC+yu8SwK5IxXdW56qncukmOwRmQ5hHrso9cjHJyy9XTbcH3TD89MgIXZR+2DLawE5tbC9tGtfr
BgOLMEZqFrbFD6tsJxh61DQK9WBHwbxzvP43ZbmTnwFWVONPoadYR5o2fhQefDBv6A9R1v1q8sDb
MmY6uSBM41qPfc2eFpSt92krWGQn/UppeJADmjXB4bseMcYWdyu3SV+YZ+4R4T2brfBWgp8dXI/p
qQlqiov7Zy0cORkyP4jY6VWo7dlJ0F/WVD0R0NlkRLdKU/8RlcNZIes5lVgiTiAYqiXhVyokHVL0
vnt0xExTvfQUK9qt6VLlXk2Y8lb4Gd3XwclkLIK93NI0jAKZVJZevto0TFxWcznkh++jQiJ5ft6A
XMI3VbmXO9Cg/ehmFFd1J5Byzo9t/dhm5nA/MBDqnAYWesGUfJgpGQFelvBFwmelwmQFhxxsD+re
gezQjasRqanpUW9oZVehjTiALYspC27NgI4/L09OOFhU/bMoiRav0ZiNW72ENSbbCggMuxmXNQKm
/2nrZwYSIE31XY2LXulawV2+LMBReJVT33c2uKasg4szMoa5n5dFnBnV3p2caSU3eYIY9wk0CgRD
7VfTd3trm6+x1RlH2eQqtQ6XbJyxC23LjWyTC0MPdNJEMBtll792QMwzpvbrg2WzpZfkd6eyOMgP
lm1BNKxsrzP8bmrIWC9fUu6MU7U4WTYAwqXJIqx+dRzFH8IouZXVpkQQfN9pWnwjZ/5njOvgMGjG
BRB5dh4xq7qXC3eG9Q/Wytp+t2WTKDBxg8yfqkqiIGkMDDyv+2NqpdY9wX7r69g+tjdzGeB+FHUt
Llouk7Ygw2Notip397WNQ1K9bcrMXFPny/6osvTTMnhOWvdu9hgdiLkmV1T35r3npcqdFZ/CZcOI
k38Wo9W890Qtj5OZLdNC9D64/1GY8d1vTKEcZTOPXnkiRy1tvCviewzv+mtVTv7XHTVXcUitcbeC
itzelU0e3kyCZDc9KR+rIBxPsptcMCTTV9gCVXu5KftqUNZ9q6ZyXB4l21BUZEgS0gtzuHHtqaF3
nxWGdw+Xez4aRv8RBg2UkKVdd3KBk1SyChIX5b/sBgHzQOY+usgejPzu1VgzTvHM/VdOcbdXQs++
Ryzq3OMgVm+0yMXLYJyde7lD64B7qhXJGbkpdwBMMa91xoAR5w0FcmzUkUo2jLWIef6mwjp/942I
nWJm1jq7TK+TrTtRMQHOMrpVqCF87FnSjeFARls7XR1sDc+AHA6/5QbqOb6ZXYs21EiJH4zEQ10j
w1Ro8TKRC8YuM25ZuHnq88hoowqxw1MwCwkWUl8AePiftWUTvt5r0eHlh7eGR/3dYq0SYA59lGvY
Nefkr4/dohLqlxJGuSYXgyyUXBZMaimclI2ga/udp5PxHhOAL+X0FH0VXi113irD7uZN1WfCLB2z
2EX48L1gjIzUQW7nUvUgzPzVXIRH/aKkaZavgDcRyiNb6o+sGrAbNEiCAnB3j3Kh1904Y3DULPyN
/17VM+8zTnUYGG0B9lHuFmJGISpXE7AzIP/ThDQH4HySdlD2vq6YO2FBksIZSVybFKK8il+7gb2c
lqjMDvYJdgcozJAvmBtlMhQkdv3vqTd/BdAisrLejdh/+Zb2GOLreCx78eZwWU8xdmDbTjM/osn0
NuNSVZtymtI78cTJN/Lv/b7ack3+B8hhRRsz5FopuKSd1F73mzQ09x1GbUfbKKuDzSQhrZNmpaj9
bjDt54y/2rJGFPqIOlT+w9wCWsOY3AVIPyuWnzSImBdRWrFUXDvLP0uu5UAbNjVYEN67Qju2kC3C
2ibRZVSQ+NJsPP91YZAoc91srwWh6GhrRckD4v0E3OrI+jTzSNkY1rkcmvHYRvbwtTDMeDwG+nLl
8ukj1/T6iOS3PnpFDXRcrhauJ7SNXJXWq3JNLlInqKl28qBhLLXz5WLHUhk1Ah0GHf/rjVV5TnGI
c0AAi0Z0+TPlQv7B35t9bkCW0fDNDBYN07zUKMrLUUrNqVztZgJeRe5M/vd/Rt6n35tyzdMG7K0Q
8PLwLuEEsjCWsr/vhdWb0a43rVO61N7L+0Au4mVzIMWxneP2LJuqwMLcIXQZjUhbAyEdDWxF8P8V
ZfmQaW2D+6hRoAFbVGNfq06vD4cUyBciea7pwoeoTWwM5EJuJjEUYi1W/jQMKYcTxpDdam4dgSuK
kownxy19A5uurhynVZhjrRvhT+2rbs0sRleDHbGfX142PmnVAtZlPIJvbInhHFL6idT5Rs8FutH0
kpd1tIJRRqJ0rqKzTS3MJQz6Nfn2djVM+TXXeEUUXm35HpTVk1p3ax4ZFSl0IotV3R/ADSxT21m9
ob7X9/OAg5Dt4knrvHZNV2xNkjBUsfcCL5Y23MYdRpRmsVJETn6EMkGfFy4PjeTO1DV7PWmTsgmU
DlsYoW9h/4Onm58NMzsUVUX8DkuiuDXf66HGs3DKtuCX4o2F0K/s+nMUNuqKlyPK5Kgs/RZBRtSf
Ab9ST5KQ0lVUUq9hQlAFLdUaKFu8HerFI7ozqMIlREFyej1X+oC/sdv6FYiK1iXWKMY/rcOFcYWH
VQrHz8I7h1OarGMMtoIiUeGaYlEaa4SrhQr41kig42OaWYs/SYAiW6WSaj3OlrsLYN0oVbfv9IiL
AIcuNm2utBmhFW8Hk7qY4cVzl9AlRpCMx9pfDq/u5dmiabBjHPtQpDtDmRACK9T794OyY0Qxr8k/
fjB4jjbuhH6/UuwUNhFlOu7M2NNEm+OCR6N8kz88LLxpn7q3EQTSnoyneqaYFvcMFwcGteAfXaHS
RTPfhwCD3dBV8drqTZhTqJ4i5U8X4C3TjJflDtITu7tk0fzbYue6aHlR1kyyFSe4lnr/WefQkXR+
omttEJg1TQP5xsjBMUdNTJ+A6LlMWxxwbXRiKLj9jHCCYSIKn1M1W9vdghSBtbwa9e414H3hQ3ld
4cuMP2hOCsfls+zai2FCzGJNVc4E0cu69LWyzcM2uE0Q1+fa/VlluOqFavhjEsq2c5kIDprwlwGg
sI3oRK3c1vKiXwoc1lU54k2sjfObVxOwIACpKb8dLBLhGhnxwdCI5HmJeoO44K6NKfODSDxNmrvF
CJfykYhSLMVUybYyQ1LSz7TW+u1cj70/RVm1VdyXSCmKlZXkwabJCuIzothatlKe54gTDh2RwVjT
7sIx6UBTTode/cHMP1p7kyM2ffPYpli1Nvh1Ec/f2F71rnUCPAuAJNfA9LgTL1TkGsCOkmiNi2e+
YjSorWf4qysPw9RVN435KnGivWUq6kqA7LIT8wWQWG1SJAnmK2N8VKt+keC+4kIMVbV+rxmhxb7p
NfTEjyCsG6BO5a9kfpv1FPhaFn1SnJv7rf6MheKzoF6SrAu01OHkgUxdchvd2Ls+sbZx6h1CZhQB
24H+h/ANCBP7PRmsazmStM+8s6nTLdeGi6Ey+ueZnmwErsNd1Z6DucdAtph22PPauMsW0X76iXM2
8eqntOg/tB5DebWb7s2EkX8/L7jekkAg1ugk+kye0AWQyZ6aYcCGIffEuil7gGDJD8FFWjUVpsCK
oRyqkUFWZGr1uttx7VU/cwj4YylwMqptk1vBDW/DbkNqJ1mPtfNsj7lvFD0PAgUMbZa94XGf+ZpH
wrttunjVtvkr9aKIHDvm0GMa45dE9abdYCS8+MRSGT1uWiV7AeZ/A53mrtpXYUOgq+MU3f1wcGP9
V6mkv/JY/2xrA7PABjK/yhyKCPeuGPpp6+YkC2KNWnY3o44omsI3jSjomAP7G6byUU3qa70Eqopp
ScT+NloH64WBLxxRKtsKcwX3rtmMir3Inas7ESWruLSJliyFunU4HkqNl0JOjZANvA/WC09NO1wn
2qHJ4zuHQoxVlZXXPC3/5IZzqGv7Rxsz8RrN+8jNct9Usz2FKsSDgg6/liFAV+8Oxw43sxBUtV9T
gb7pjQQizyBS31Zwo9eVblopVjH6gaF8upCNokBQiB4bGxNTKb1z7N00Nk/YvJGGzs0dUYCdNRPJ
jIrnYlS3Jq7eWzeyqR+mZiW2uM2U8s1Ty+Qo1mHkLgyxB2FE0Mazl2nuMh/+zFPUzJ/laL/q5XQT
9lrP7Xprh+NlBs2Z2pDnWvwnNdu+lGCs3bKFM1jqZNTM9pAGAWXa9m6IFd+N8bp/n+LqwwuzJ7vq
z6NNTaM6vERdtm+pwUlH7omka7cg2UDTiHMEOJCCNsBoTWb5acUMXGl8o+H3CVXeyvZ1Ww4EcSeY
cfChgQbgXRFaH1M3fuBNna+cTHluXUA2Xay/t3n6OYDTM+rxHX3Zb8p2qYs1drOID72ZP03IyNeZ
Wj5UPfDyGA6TSKmo5no8mpiI7UrSANT8GcSO2nlHAhKYWnsI+/6GpxEegi7x8aFzfrdmC5qCNywe
21i9FybIXwDKK8UcsLxUC7BN2VnvilsKmmelzYO1MT1vN9re4T1vAfRBGzqUo9XB208plp8oj4jw
0cSN/YQpRnlFN0wJnwM2XecXWQVEdogKd9anmnfnVB3eer4UU7/XmCIMSJ/Zi9coJ558jxSXVau+
d7j04VXDmb609F2XDPuxDLbtvh2Kbctl4SHBzJ/c4bgitxcz/h9AATvVNSZKte/wU1NbjMVG75yW
sD57IyWfUmyHmF/v4Aa/swwL5ZT6tGJsXu2+O+ted9+72Ro/h1vVhR9WzrwRCRnWDUP27qCph09a
ijWpGVweTKw/Z+4NMgJg4wuGDY02MKIZN66hUmDc70zmGQeP2XKZX7EebRgHxCqxKn4u/avdEVSe
M3dcweG5y5KxXdUOREDVpODIyMOn0s5+V93YrPIuG/za63GMRHTYROpBqN6DYzCInCLI2UUoTkbL
KLvqg4++43c39/rWBubttOJiEL2DnJL6IO5sJSMbWgegRKmdArn7CoOQQqeQEJpB7LARBhfZ4TJi
eTLzQNdyv9cdD8G/665EMuR+/tjmMKJEqqhb3YDZ0DbxAwbwXQDbnhccI8mb90sd+/6sASJjNmbt
3aB7UswJ7KbXf5gdpPFJial76T+a1tuGAqRoG+NR7KWenxEiaEhwZBTG+4Wq8ONhEFabyboOiQj0
qpoTsU73+SzcAyaTr04MvIc3eC+qX1rH2Hga+HmW8HWS+GwqJQ5zAwzFhNuljh80Hj8+6iSqmvDv
meP6HMblH0xGo5Wp9aSVjOegdTEqKX5qkOvcuUEloeEIFsQu/pzFpQ/rk81gMeyKq/BIGuIvAurq
goDohbH2i0vSYm2Fi1eEPn5OFjOA1BXj1fV41diTn7r94jDI29zGQCpp4ajWr6le8+sY1nYzq3eW
yEcG41m6Ml3GYHZG3UYY/xHEs7uTVS6ELGuE9zYOz1Y5bDTdGhlYYZoRO7Ad7P5eGcbqECvpvREy
IMeTttCtYmcQmarreWBAG4kdIm2jtXOfgNCzHYU/4VvBTk2p2Yu0ml8AN43yh6Dfj7hMD4FtjDgD
d2Qrr3kFxgzEvbnKqLbdz1bY+C1ETG9I1slsXZreoza1/20pR6yWzzHGrAVBaICP1N6l1QYp430i
THOrFvU7kIVjX8wQn8sF0fxRmxhXj56GWL+MnivTYSREDZRLkGBVqyHjzjIGM0kJeuHuKFqysIZ0
hnViI+6xJ1Qh1o+kBwEphgnPdlvfmsb0pKv2uU74BUZc4dTEVIKs5G/LCYSfdRCH802k2bvYHj/m
8UjlzHNGReoKX5B6k2tcJ6zErygxKBuZma/baJW6aQnBW68KZL6ltm0NPeRNb0+KtrUxPFp5lvJo
luZWALhdHlLlCg4qUqiJAurdQpfD/SPlwaYYJ9CB7yIyfuq2Mm0DXQBLRkIK0ZDpaZaBt2NEaHnc
/aWCdoCBCbaJEfoVxvhdHMFISo0/ht0VK3sk3G9BTeK5SQjRAi+oq7fYVXWoco6f4nK6UjzuEsfS
fxBw+Y2HcnUSKVlrncT9hFVRqmsPAPtyn1IZBJSG5qtpaS0HbGJixL6uk9h3051pwaXVxnHvaMJl
HJBUa1BzLfSU7i3RanDU3UmJudvKxly1WfWcZAVyJPsIGNOfS8bPQ+fh6kuQYmVn0W7AcRxq53y1
KWGvzF+T5n1W+Zz4FLJV3Kb9zSmGd6cdPiGJ7udpWtu69lGOsQUteQDRi/giGBsLPslQrMmDqJX5
KFLn1rcusowkvwi3J4FSqySyvffE6nC0z42noHvoTRVUNwxRHMRw3FGdwB+j4pJZ5tnUbH66YYef
E3mMRnXuKmYdoiwGP4rVewxHnnWBK6bXF9swmh6iwBLUAjo3EioYuCQBzOb5zfUeXFuhSERfWHx5
N667LmGAzQATfF3oJ3rpT1BssTlfiaYn3xDtlKq4FNkz2DyPZGew555cN1VkbMZEYyYmNLrqcbFR
dNtYu8c2BNhJ0I/aBbzBvZ6ak8LZDLX6pmQZqZZe3wUjzL0xwAwvA4NWO/06FN1nVFN6bxkHxhdt
kTHAGJyVxaiS2ddwp6YHRtIW1OEMl6rYW2ulsPkY/BAyT1kH1OYWtaGtXTf5NTnRW0Secpr6fK0I
2ICJp08HZ3otzTjbBPouM0lIF+hQ0aCGGxsfmNLs39IiXCLUzPyDhP+a9190nddyo9rarq+IKsIg
nUpCwYoObbn7hLLbbvIgx6vfD3Sv2WvNv/aJSsAAyRaM8L3JqtYMCGAllUallbw6ZRcjIh2t5Nsw
MHqbpHpvi54pR2c1wIQ18HBISLRru3gofxY+GRlJWFyaINwaBIls3XE4Fon+kSoIdsMY5/fZb6hs
fsJI+gYgnm8VOCqrkifecxWbtaHLo9T39UWOWxcX4HGk3A6fq9z4SYA7W44ssESJkIJqxTXav9Sn
FhJFn7mfnlRbwdQ8LkgW8k2gp6jehxhsrCAt2asq1z97A9up9Jtm2XIX5NoPW1P29jRQP3Fh8xjF
Z55jdYpf9yd+M+/MqPttqYeXCcthnH2TZE0aLC4E07UKiXC9DYymPIoIDuU7lBio390v8i0vvkvE
ckQfpRF0nnX2q6sNx7HCjASfObLkjeraVeJd8mNhifIYJa6+U+bI5bAYT6mp4voeyXYbRazTVOb+
RdG/8oxCA4FUP3eHllcF447zQMHbAOPb8ECs0LdE05UNCVi7V4Sk/qovfdhDn+5wLx3jTm37xc5a
ZpsQU80JxhnR1Ugnjmniskyli/INJrw8m5BsqfWWFfSa76ql/yg1uFQZnAkKtk85/7yV7I1HJU0o
GQrjrQO31IK+25D+M/upuMEpNMVLMFl7LWWCLgJC+eidmAHgtMca1tHxbi1bA6IxTsIUrG5uGDwW
X3S8PshPj7JyCLvHVLBSsyr0NHFPLIpQ38KKoIZRz8mD6l8wIE23cLhusd2dgBUQ+inpRaRBs2ER
eOpn59bReNbeA+m82239WqvcmIn5SvbFs27JjQjIKSQCGBdwgmTHh7riaUHWBUN8XxvqW9uYH4rd
UVeG6VYbZNfFKsWYmPHfniIDxUR3KNtLUuIDTgcADW42b9a++/Pi1VGC04RTIZbap0S3Jgp39c+i
HLalrbymRBKv7NDo133OxFs1YTP43C3MYlqZu0jFhboyRfqQ+82HFEgownbClBL6U9U+26k4GplV
r3WlZU4lod+rGFQPsaJsxJzP27qahxScKPo4/xlm4R7jiocqCrdqYn6GTkWdqgIFJEmVKMVop4/F
JbEIFK3K9FB0RKa2auHBCn9PtBq6qE5Ctxl5cQLwHDfw33yJcbDp8RWObXi1IwlJuD9JRcPfydLC
FaJHvzee/AYJhe//mqTyohMlNFh5+KIkP/BMlOakr5VAhY3V65cR77GN0Wg/7bY56G70nPcg6ygA
Pxt//meH6Y9R6+6JRFdN2gLuVzl/c9RfxqQ/5zH0PD94ZwrxTrBquLLzbmsW44+2mHV5KgO5krkw
Aqcc73Edth1z87lSOexA8cKNMVKaVSOdAHidakL4wzVJpEhqecpS4pRy8ylzegGCrnyfgv6kllhI
u/Ks04UL29k1ee6ssx6TO9l4UR+9RWkl1r9Ks/hpGumHXxRwLfX8McOtsbEzOherIm3JbLDHO06y
93zy42E5odXWiiM6o2dd6SCno/xFZbEfe2wJQ7JB41ilqNfKjrsRzvkkjI0KpooHV4AWRPZrdd1M
Q0xSYpRsp8A+oqB8t0T5I52ma4fPF7CadeYJuVsJbm1Ku3FlDgfTCXZ6Fa/tvoVwrJAWFU8XxEsP
uNZOu9I0PBN7A8YfjTzKdO3oPF3dpHZ7Mh1w0YcGPjgtJuv8UYXhPg02xRubesrKYEbHXSzPRvra
imRDgOqtCpu3sAMCn2/BaSRiCmKJug0sbhT0E5cp9XdUxN98u7lQub36GOWzSkCHlpaaRwrRMRXZ
cxPq37PBEiz0Qqa16KkcF5cn0TAwyuh5oQoEKkUZisfFntXYM6Hab0UT/2T1+4IKtDlgm0+m8uRv
0L28mcWpKvzvTA/gY4RMUXwK9ScFIKfSCFtpRzPxnEzfwzKirBePBlOGMiAfUjnldqFcWGveh4za
7tTaW/Ky5SY3rZ41/eBuswkrmkmkyV5WZ5krAARcwHMS5Sfr3tWIFkJEvrMfJgXdZIZlJSFZweAE
D13Us2jEOQFsX1kXsUls8WjuxjrTHpQUBKtEiQASYbNQc0IVeYa2G0e3PCCPi1bVSAbToBnZkzLW
mMbbSb1bNn/vw4Y+5rmsU39jI+HAiL/QGasawsbtLCfLYE5/Gt4cEWHGTYCFZQ/junTHQ24jSUfk
9MOijqwJ+Ke20Sp7/p7tpDFRbYVPpQ8Te5Y2r1Na1buOGXrVM4Z1FQXIqHkmX/i9bdJZ2cXoMyn9
QWidu7P9XzaZnesx1d7hkTHW1NDdYlUE5Byn35UWQ9XcYGpv9dqXLx0eGmbYme9/GLFo15SInA22
AcI1MHFWJX+TRbfklA9RP0/ZQuUY2nD4fPtn6Oo/uxr69kgn7Lf+ASdmDNKpWDWufncTTL/NbTEq
53L+uGhGYAwL+lSP873rvOKfh+2hJFlikutujE+Taj1lxbWIRbeK0/5ZBqDPqeMcqkJQ0rSviY6a
3HY+q8HExD8ob6OZPsYzdOAqGWXDoToKNejXdWXwRLikwKMqeyAfQ27KoBzA8JsNk+uex9o4yE4Q
qGOyetsbQSgwm4DZoVo4Emh2gSdqYtg4NAaVF5vFtYq7tyGbgxaHuNv5Rvarj6b63OC0EVDeVk1W
ykbgMsCOBviAYXhuqL5Fo312g196bYDJVuShOSw4i8iRdI/xc9a/+kaEu5DDGi0MjGCFxHo1NHg5
DPmwdtyYtbNt9isw1V0cqdo9cemt8Y5ldUuJZcjIh9Kio2ipvliduLDGfrHU7F5nTuoplYggWgRv
eIwgYXf0HWomdQ3Rg25wJh3axA5ROaRI1a7nsqfX6YjVdX5jfUZbJ4VgSDNJdgSZcpZ+NMDCtqpj
vU8o+bOeUqXfAa5goYLEHcS9bwbWcAq5S45MnXViWRqKpu5FSzEEVA0sX7q8gFZFwcosPpO4xPtF
9vt0pM6spaZ70MWhyZp2NQYAU/VE8cm2k/eWIh+jTa6sJKSHOs3DQxB38wRa/24icVlRrQywOxmq
m5plACu6+ZHP0JP/o6TCstYShblrc6qpWUKTrR4CpIEtk5FH3+KulDnFzlZFd9JdOvR1azgqhedK
E5f0EdjDmhNr2pKKXzS1PXgZNwzOCMmuCnGpYHq3GqqkfSzJTN/UxBvNhvxH6vLnwCzXaUvdZsBR
Q+spazKXKg5xV+L4wYgQlsJfl22knpte3WbMKVejjXI6mkgsF+rVLYSxE2pbbnGIPExlbK+sRHqh
TmDLFDA4BIGojz319sSB4B4nw6slIZmqzTdQM35/OUH9oSLrR3X8kOaU1Vm34lMbW0SvdFu8GHCR
KGV0amzw07KiaF8Yg4IoFj/I1M28qTEYjPv6DYseT5rz/DNHGjd1BzOhJ02j/FVak7G39Rw2s8jH
B1HPmFAFnYb4DTh8dlIxr03JE0e74YmQ20LpBQLsmkIgDxrLLMt8zdIqW9ua9NdYrki4nKhei3hN
ZJvEAGp+JK/pwEckI4+wkVbmWggx5ymUJ1PE98bif+trjbWPowQCE489Mp/XyuIvLk0+Ej0RlZjA
olsDkrGc7m66JsTiJDth9Tkcg/xRpYTCHSVXPr+KFyY1dt91xXKPz9aKcUvQSAfqzCzLBuvxLKfI
13HQ7QULd+KFMyJWWyF3gMUGHjFbtzvnIeEtaGXfVUs0T5nue1083o0e1WVnd99qH60nNKBqJwmi
oYturkM00Uj5JUgJoqwTfBSG1W5sp30IwFApHLo6xijBSNncKj7xb+ZfNMa3Tm0VwqcdFDCdQ+yG
RJhQFvBpdSp0OmEjLQmbkjvZ9LFb40FC9V+cxdjQ3QxSP2BUkk9MK0zuOVFon0Ngvqv6r26YPrGe
IdwCo3CzvE21peKM41OH9t8x3+JsoVtbNUVBAWSIe02NyIS6h9J3lx6M2SLFJw47rw6V724lHK/V
KgLXoiQ/g/zZXjo5pOMJMB1gr7WqMdNhnYO4lxkr69odxj5ijSdGsmHYPsSGPz5Yvgq2wdJHSCg5
dpAPWwUveHjIz42SqtvKueFxwcRQHV+7QdtPtUpVeKi+NR2IiNU3az2Q9XroXY2JYjrx7YNzWDff
UwuIzPild9HNYbXPIphRsesGqEYsB9oBADp0Febs+wrd+DUgj0TJCbMm3GnT18pnlXffjYBcr9Q/
Jy3cStF+9g4F/SKmBA+78qWhKEDem4vvr7QofhjfOp/lYYx7g4dA512Z1WuhPR4Hm+iCLI4fFVHg
nm+O3HJTka9yqCgbrWPNZ8+e+HUhv1Sj/2g6lRmL1e81+p7dbLrd5+kH3A3SK3E/Be9lZazb1RN/
UcxdFcaUX8x0F2KBC9lwkyjxPlMJdK5841bWbvyQ19zbRrkJ+CevxsKFHggIrpWu6YVN318KxzNg
z26cQZC20b6PY35lhI2ZBRsrUSCfq3IJD6TYjvEs2G1YdxDaBkF+Kj5jRFYsFeJnXXX9dVhSeg1z
M+IdhZM0yNurtFDmKj+ptfc/lGAP+qpi7SQuXQ3MNg3yp23P3iyCpVFVQ6zr+FU0ddoF7lRfo/nF
pPqWwaR9WHZZaUmUEZWHIrH4a+s5gsYf9hn0Rzi5On0pweqO4uLiX3Xjpijph/1Ce4nbKOY+UO81
9hIbTdftdWDsHcsyN2Jy70EUClRu1LTzOuu9ymchk/XoIOJVNeTloRzql84upp0eG5HXVellgDIG
dgw6Z1RpuePhIdjYaRN8hAewWpA4pnD0saj0samgOuwZVd1eusJ5SiX/UDmlq6zQqkvjNgUZ3luH
Qd8p8GRpgDdwHbtW/kiRnzJjEw4ffavhIm4Dy8et9mpYMAuL+kdR4uSCooupUOa5lX3NQMQ2xSTq
NZNWz0c62AGx4pkzB230X3E1bnyra4gvfEiqdthi/A1z0b+4U3AOLNYqLMu2iV6E615JqMdo/YNG
/gCTnOGLLhfzKNu5aUb1WLYJZRgreE1H8E/BuBTgIF0p46+B/ODYN7RLZBrdppFZsFVSkhFKzfll
m3A0s+Z1aDp/JbBBXtujurbrkf7ZmD7F4Owrg5js+JdtcYNOWfqzHNDWqnbD3E8hxEiOwbE3im9V
Apmi4ebS6xd0HEe3guET+KHnRxUuHq2+sl3xc1acMBHHnaR2dWPt6/ZJh3mdgr94XWAdXCg/DwgV
v2lzzHhQKKDtOf8AW3zWKWJLdEQ5xdft4DuY2sTpi2uBU+s2GUV4gTxY+XjtDNADU/jfwxsMFHqV
td9PXqtD3e+q89gm6Q5axmHs/CtxIUhfqEUk2gBVx+aawTjeM2l+VdNwFqK9MkvFtjg8Jj4tuDsV
CEH1NhEtd/c8OwNHuVpxKJjO1hmVE2Nfms1BG8hBz4ZnZZy0cwsXSIcHvM2jfVYxxW1c40tPjHYl
rfqu5M1EnSthMOD/pqPMLCE9VU54bMDSqLm966JpThphsXHojFuladxNPeVrV4TcLdFjijPDOqCv
z6sdtkoHOJMM5Ymqo+8vfqQWcWL+YJA4rXwFZvueiOSjqcKJu1/f9SW/i4gILyRvfWtN9Y/AoAgZ
x7OcPgZBM8h40nMnWAssyqgwgNia/Ju7qttCfKKHfYib+Bu//5P9URWVuwmoF1Cmpehfu+pK6VlW
mcHXUA9PtW5/FWlzd8b6GRTCX+uxgk++TXCWi6NU6bMcENrM3gFHVUgNtgSUbCIPnFWbTSVLfhXU
2faNI0ZpH5rfO+tSwhOb0SzZIM9npZZuiN05dIOF+cPDaIw7mydIBvkuo+P2LeXNaKNfmJtJKs/l
sMtVaG3I38PqS9r1nZwpqtEyv5Ziq/mMnPTpuCu7+0x0uB/LDz1x4KYPXutEUOpUUZDLgO60mONn
lBGCna992voXgKbjhZN7HqCkbaSGNQLU66hU4fS64cNgTtoqjsJzkSukVhrZyUKtlsgy2zWjqXrQ
5kxmF/26ldZO64cAt7GiJIKlfNK5MA5rPP6JeKhYlAYoOkl3DBFeu2VDD78bi/grzMvZdKo5GFLh
7yaVU1hUcZjesgibM9DG/lWbQvdIZWM91GSPO2akeYMtX8KiuhktQRDYVPM1ok2fwXV1qJaj9zbP
VsJSqAQuX0ejSnCVkZzw1HuE/o3p31CAWA2AGAPhTjCndmWjFF5fXJtJ1Y4y67a9VIJNmTApK+p9
LjXmrdSEIxnx6w3Sc8LpHGV0QH5YSk8tmofAIbg9UIldgHGkuUrtuamCXLl7S4fKq7qaKUAT3BSN
SX8v888AQK+MCaN0AyXaKKP+bjXlVajNPnPT0Ws05rtpk1jUgwzEQimOLH5/awLjoxDHwKDXJCfQ
Bg775cJxyIWJzL1zv8hIeaf4JUrnFQRlNxADh6blaLAoDQOmEUOgXxGsXMNevUZ9C9tDOxRBmm01
ygNWZt0G3Z2pPExHi5IgxRGua1Hp93qIXmBYMh3Fh8psOoQa0rrIyXj2jfhJ0KdsHbvdJdW0cwvt
wWckRyy6bnMAMqIpvTimGkliZxxVK70cjA00SracgMlOAS+mzqiao+WO8nA3dtrWbhpmJRQbXTIL
VoWSnsRQffpx95nUYBXxtNLKp7RsWx4aJH9+/qaH1mc0mF9tl+PXr28MNS12mN+Dl40YK5Ss2q3w
g5IsgH0hK4pnytXIp5fQtF9je9irunEoQ6aqSqOfsN9B7iHg6LQMiGbttKvTL00oXqkWDBhYQ3Su
2JolI6zaf1QS28DkQxiCHLbkQFH30bKpxKVNfp98d1ONk9iFjfbNJYe1LN3vYTsz4qPwpPQQKSDa
kQKRDSczI/c01ylwZ843FRe31s+vGB51MK+657KjFtMEiGFz2zojHCPQzi+eMoQMK3caT7J1N9Fk
kqJEExCTk4FPCjCrszWd6skws/eqJqtMUW289iGkqd2LKygvGy6yAtN57huNCZu5ocsFgcYjARqu
+JYQ0IncBHsx06jepdpuFFiqJamhQ6RfLc0mMxTfwJiae1v4+3nIAxe4TzIxVyKUaNOR+vil+Vga
9cWsBmcN1siym9C6lVIat7S1ak/C6ekdmI9Dc9Rb0OAAOKVSfuLkQNQjtdVVX+EgCS9Vt/lpe/Dy
NNVYl9oHSvD0jZFWMK5Nu1ZrXzOVEhiuSLMifacg7K5di0kJE8UetcoMA+InFWE7oQYjxQFmv379
o3S0bVuJU2vb+KEUJEMm9NkYWtg5Bc22OfeFaM5aHrVnChATsF6v7KGP9KtaKYZDVoviKRZK8sSy
en6/7Mhr9I/4FDFsWj5ekH4YaOvKVOvdn8M0VIbOI9awvC67oAOAQ5ji+9+LxH0Q0487g2dOdfFE
HaZ8gi72XKiYdyy7DOJdL6Wr7n83mFulBJhu+bbh5u+FKKSj0u915bC0g2w9PA4l8fXzVZcXtCX7
EEElsDXfbNlXW3WzhmFnYuPyn31p5Kw1TH2uSwu8u0bYLjEFbTPpr2Lo/rywtnt0hOwf/rVfMDfA
SqcH0PpPe620cLEQJ3BS/fJ3d0q02iWAYbRcdNmf5iPRU6F5Yy2yLfTSv8Vker6UPsSpvOibh2XT
cvNkzoCbvGiI2xe3CtKjXlJLlEHfMnI0ziMZCOsU+U2zlvZw7lU63+XUsXLrdQBZ77Bsxqkb7xA2
iM3vCwd+fyKrkKLZ/LFViutcov1uunyU4xZ3UBdxXj6pj4hsnHwnoCBB874tsz3LaWW9bEYoT8+9
q3/LSoXvoapXo9Tq5+U6GmdSyqjK03IhU0LqK6Xrb5ejTWyuRzi9qGrS/HF5MdOy2iYVjxZWWWG4
bq0cr4s+q9fLYRjN+SMfGO0rMpjpxec2WTSFsK4Atf5eJ6nHgfWA3FGk0LdNY0RXSuzhNu+H9AYE
PzMHiuIRizp7kwdR95RgqbmpcVV4HqvSWvuob16Ye1XroLfS14bqG8+d2d/DCT87OzXtNzmYcpUq
bf5DVMUXobLIJSt5d7o4+zkUEtlgbHzKCSJ76uS/moEZRQamAsKRrzu1oOOY1Js/MKNZVSeqVVBy
M1xohBVDPyCamOlOR+sp34VgIV8AEUejmcrPtLIfbRj+H1Eff3dkWL2rrAmYvdXudx3sdpXE6biN
ioBoFFcrHwmTx1cztemC5sDlZV+QFEgqJ4XJT1eWj8sBLdBsOgm/8JbN5UAVURyKg1RhusOlfrcr
gsGzoJhtls1mvkBu647XDQ6Oev98BlnPOfRpcDSzL/NwPVW2ulUMDRfiuc1yfRdMcDeUZvf7qy4H
ZO23O1mDaS1NlusPigrPvwvB+/MSPhuK9P3UJcRFAoFeSQvK9m1pxkSCFuGZx0zxGmWInzExiNaV
ZjY/slS56GbRB2DEj5Pjh7/KzHyH4O3ee0t3iEBukM32dkpVxS2PisyNo633zpbFa8fzn+ng4kb3
1vvdm5lj5RKaHuoBfqApmR6lXVjfB0vP10HQT0+uFuVb18qw28nq7gF2v7Mjtdm/Emtab4wyUV9h
FMYYJoW3Uk2e5KTrF6PIMFowrB5oAiywTcLywo0DUBTkySVh6bQz8Fo4J4lId22JS0oqAbiypB/P
iWk0O0PCKpAC8L8VWnbW2lHf4WwTnDVXt3Y8KPYpSRAC5HS4PGUPEtLJrkDavzfMOHxkNsKUTrOt
n0H6gK+E9dmwDl/VTTA+LU0jc1Koyvyn6dDV/2pqIHN+Usn43nWNSe/bJs+wp+IT2We73sfbFLdl
yhnLPgqeu64s+tDriQvdFJUK6uf3j5lek6wc+5OnR1P/uLwQL2uvDewktsumNrfTOpS4gVGYu4Ku
jeDumFo2rj7BQY/K4fd5YUxR2dH96gEQ/HMizQ+jKir9cP1vTeFie4NOidWgs89JUYFj2SMGRpfw
aOAqvIG0M3jLvj53/Edm93D0cdwEE6Ldss/ujU0/Ys+0bPWhn12wKNsvW8uF0Ke5+5j0POjMXGN5
MYXpE9zMM/R3H3zOCijX0g/tP+3APzY61nbXZVfhOhJLt2qfV0SoD2nabFS9h11BAaXZKrHgtyMO
MvRQI6LHVKaEWpZeX22GBYgA805qk8n693ZdVhjwUcf93XLZxDifUtP88vcSy4HcDJqrBaSO57SD
DUxfXzV/VPdL4V4qKV+CG/P/szMwLXWvaJT4lxOXhsvLcgAdKnDwfPI0FdDHE9c6BPMCtAwr49JR
/7kGWQmtBdfAH1QNa0AeM7/pBUYV5oQeJ28BHA1bfkk9dx+jAOGNW1JPX/ZntvuM3Yf67M7T3bJE
FqOELe1lfswLXKHMkbRpf5Slt+xvQ1ZEfVvcQXFszIkG4lVjoMvMJHJWC3vlWNvcTavlbTOSXCqH
DitzUzkuu6o44eiy/fvtsvfv8c5FuJZmyq9/7V82/7XP1B3tkJWJ1zvUUMm9Go+hPv55UdX6MWr5
WycBXzwLbfNNixEfqEVS/AC0+zRFYb0rtnxtNK05CMsQO0eLQ8/NDFw/8IB/FbkGfIbCQ+oO/Wmg
4ctUpdGdxEtCjekwYWUoXm2MRweXLX+MjQ2scPo/OVzGssy+xgJTz7bW3wKzVmGQ5g4r9l556O97
XeuwFVWB7ldqbwR7P5MsrRukXY6evReu9p18cuUJw+z8KHVsBiN7gpAwtNsyK9J7pwKijUqqbRUk
XD8sf80FMq+9d1VQPGhllW5VBGKHvA2yV2ccDxQj5bvWGzmqJ98/ZmEXP/ki+LV83KQ7/ILlkF/t
POsufgDKMMwnzN8DBiWYVgw3UFqB2GEn+RFjSXpeXgw5tOdStNBrTQeLA4VVeglB8mzokRhWSxu0
nPNbaNpo4MTxz+Y/l1iaZ0Vxz7I03/+9dGpACxZK13htiTRgGKYDvi3uZdmSCQI0u8P2ftmMK1gs
0FMPvVNfbADB5lBTAYEdpkbrvFSq+9iBq8ZSlN/tCdw6GtL6PU+zOzSP/icRzeeW+ehX3VlIsmRA
gn0+rXIHmcBKYSE/l6PdAH1LNsCQcQIxy+0zdOINOuXZXC63SxzmdK1YRURL75bNvweSVMnIQYZn
2VHuvkavSkeMuIEh9cmxwtLd1gUU336w6kNotA/L1vKyNDHndstmOauLRB9QL2vsx2hQlYN00HVl
qNRZpXeYKOiIrzbRfHhpUym+uk5TaqKVadKGYfUnS3rl4fcpupauKz0wr78b8ztdNJIlzMq0HxEM
cZF/PuP3+b2fVdxZfEYNpeA4FE2/XTfwsJ+CJJNP/rzkiNQKrs4/+5y6bTYJJTCoO1jCoVzRb5Xq
OKdSj6sTWpY7a2LzRUVWhd+YdStqG0vZGD65zY14Wg6auNpv4IEUe7WAJ9h0RrGTNnzXtDGCb5Gf
217RYY6gxwM6KuSdhOd0SN2GzHqZUlg2bh4oX1vwNf9LdkxJjaoxXzKu5UGQTU6DaYSbIk4REMEU
eKaa6Q1c62aYhvk8VT6FU1tnhYnIjrU5pu6GaOLVctQ2QDrHxvZPwPMYjEZReilqq7rYMNaA0Kvo
o7Szh0rG5mtlFDaaigA7kCmL7oVCAWFuYP/vmWCpNUV1J/yAL/L7TIsea12MtX4DW6LibpfpS5+i
UMLAM3qMfR/fKK3JgUhSe9ePln6MGSOgw2QtiHacn+jfmt2YqfZF8P/x7CQxHvOU+LtIVeyXYbYs
wo93VZbC2dWtP42rbM5gaO1ROwN1phQucd2ad0kY/OdifvndrqlETraF8ueM5UgzjiQk98InghBx
Oxi3ByOxfbKMNnwuLDwrIozevGVzeaGBsK32iZn9rALCeOhvg2UfDTRBOZAKSH/w3VaQTNsFR0um
1bkP+8xLsrR51aP45/JTa8avyOzDz5h7lWL6SNDFfI6DVdFRzOekNjWFKhb162TM8EHvfwn5+xzp
ptpKd7I/55QWvJQklUckVe5Ra0b3COQJvtXrABJlLINtwthQkYbNIbkc+vdbJsHGRmmjbTqUWUtI
gUDHR6ruquavx+WZHPUxwIRhZaoOr3Le8felSSMCgGG9vkwIab12IHG9jgbjlEs98SIzVu6I5K89
d+GnGXU3UffGHd2CBBav/09TP2uvy9RVhMOtcKM/Tf91VTGpZKznZUIZ8V2vpPFN9aviJej+ayPq
3rXO0n8f0dz/OvLvcwq36Hd15UNCmcqOZPFaHRhjUfwDiKrCW94mGoYA0fxSuDEOk85VxbfrWCXz
em15K/GgVchU/d+9yzbO8NXDZFCydkflQZrBEcmI2KVAxQ+g8srDsh/hO8XTZaeWDQ6+yHNrQD9X
rpZWraW15n5pUC97l7fLS+mYYGV2G68KnDP+tF+OjFrwo3Wr8DjSz98CHo19OlCY07JS3nypydvy
jlnoawOY+vB3/+AH2t4xAO6XU/+3LWzTP20bvHtXeBy02A47wXl5MTH65D7KhGeXGd4lTYv2e3n7
t009Anf8u81y2FJNzFo6gmUiaIbBi4L5+1HKRqU+Pb/VFRhfy7vlpQ4Yu6Anhau/+zrdGcvz3+3E
mpJtnOFjtpyMxBGnpn9dh3IlIE1dW3RXDhjZf12DiZO9luOgwq8p0Gph19e50Q0jA3kL1FDeynS0
0Yj7xsYd9ey/D+ybDgO/v3sLw7A3IK3GZjlxecFaWd7qfTW3XHbUPfwwiynHDp1GRtLMfQJuPBOG
UK6WTaRM+a42cFpaNnWBZFRBq3laNiMr2jBA6i+Fq+u3JBMvy+4+wru1EWTIxaMc77UG1MsSwj4s
RxVTvZKkOT0SlC2eazn9vrSbivbYx22BnxIngXiMHr5CrEfnr6WluAnmpmJcenKV7rpPMsn//bZi
/rZMw8ItSNJw//ttl0smfNusxqC5RKW/W5zQM4aLbZMH8KJns/Tf7uizn/rfzbIOUaK5UGiWo8uB
aUjp2ZftVJXfUy2V+2VrzMojXSUSn1Tz3Ji5LrLAKLrh7TZsaurZ3lDbI1SmMFv7GBVccqZCRCf5
JvBDhX3W0vr3ibYRwp0unTnXI7qZSh3d4JsFLC36x4T8ixMG8sdWGZy7qvPxozugOnLdW9kl3+p5
t3TR2VQJcHrTJs59aIx4TSE+Oi1HGysmE2NMXgMN9nQjiNgZesW5V4jGtrKKh+1ylq73lCPbOL64
Suq+TvFp+UhH6dQTTq8ggPNH+XEMkFtJZbdsjsn4fSJ3Fg+runipA99bPtJtwMa0ieTrtkv1V4Fq
LImcc5MaIB6qiriYIKszSdn2uS9NsJdYs3x4oeJ5HFOB3dA/hwcFDsPfU6ZpGulEsdg3GVoNE9VJ
2D0HYds9E7RE6TCFHOoHbGJ5Q4BMP77/baG1/rc+NtLz0p7Uk3pndAgtl81qvuCM4s7XWs7pq+z/
kXZmy21j6ZZ+lQpfN+oA2Bg7TtYFAXCSqJmWrRuEZMmYp40ZT98f6Mx0Ok9FdUd0RZbCJMEJBDb2
/v+1vmV6MEXcnSvMXdfP8nYq8dszAUBqLxXOVhVIZi+s6D2+7+OheifDqUAnGK1ZAwZu26VzMPqP
6dm02jdXKOV7FurIX6zmi9DNJuggE15TjbRO9aI1ZCC59kuqNP5l08ahz6ePqvOw5GTDzWrClcSU
48NSu8Pm8n4WJsV8sJrXsEaqqDQTkzElM69aTJVBlVjOM8KB02XTLtW/Do6KB1G3ND4UFZ3Ld6jC
sfFs1lF/fIeMNdSP71AVzKku30HiGjonZfOGfHfYhk1mbHM1W/aIAwpfB+xxvtwcZFb6eqzqZ6Nr
f390cSPxl5tqpjd7mkbFFrczfRKhpJ9VctJ9dVblDWL48dBoWbsHmwxHVEly34ab92Weh2ck0MZ3
p71qc2X56BqGCSDkKYZynr24obxpqWdWPcCFUZSvY9HEO3hZBfi7fKyvqcwRGbX+6283eyDPxAwb
ncc6gK2bZpxxRxADHXaFdZNrIggnJbmmbeR4OXXX4HJ/4+hogTA6l9fCrIKqG4mMiHqeIdyE4Bd3
cn68wHgQtkGqlrbG69m2em0YaEHXW00aoeKp5PzjwUHGWiDlAJFgfeCyyeVRd9CrKxoIUPRTGlSQ
wLa5jMyTQX3zZK1/LjfjfLSuFsIlL7cu91+20Ar6RzR9bMjUZYr1fX3uWJFxFJvFNib1xrsA2HG6
nmtA/49JhGCy1dBZXEDo9tKeLdfJHmmnxz/ur3Pb6zW9fYG2gdt8eIc2zjUM+ct9VBvhPgIdtHPi
vHzMRpocnaIO72JUPQDQ/asKtckH46jdgE4lAa3Pk+3UKO1nqWrnSGYjSB2CsubSfTZTMlRSzc6u
+7oZyQARM9T+ObpjjYEZu4zusZWP10LvrHtz/WPo6BbN6n5OE2slivUnJJhX+P/QWkojkwd9YVrx
c/u+bZOt2rFku9x3edoQo8Kfk77YXW5eHlAT+QG23jz+3MxGSWW3VXGLedO6z5uwvXUGxfu5AWQZ
pmbp/O3ny7TCbnbdgqnv8qTLA32fTH6WxyGWC17ocp/WlRNh10lxuNwcqtDalkmNGkIlG8eNzGeH
Jd3V6CICuNxs5zkOINWo+8tNO6vOHe2uO8xU4SMO9W3b9eZzPUcY2NwHbUqNE60LEPyR+h0ZlrpL
Zc2S5nLf5U+SlO01nitsy2yrLpXYhousD91QfkULjPXcDXVfU530YZxL887Q33pqCxhniKs4gDHD
8ro+WMkqe1CNRPVVukPB5b4fD4T1VzHr2tXlFihF884t3y6bX+5JTE09MGn96+ukeaWiiuiUQNrD
gJG0a79GeKh+vAaLC+TazfIV84vjSZfOdErrX1sHoATe6+PPW2H449ZlrJqgXPx8bPjl1p/Puwxy
f255eR49p/FRH+lVrwPgn1v+eL/1sRW482+e504R6sdoPETjnJ1wNmYnMwsf+mIe9uBYstPP+y//
+nFfM9EwG1E2sPnPu0vJSL+53G6X4VseIcwnn+EUFmZ1uvzr8qdtZpgqet4TIPbHA6GmJtNfbht2
sq/UqDimIzmUP17m5ysMrTIHWrqy+9bXv/y5vBaTgmHz6R//9a///jb97+ijuqvyOarKf+BWvKvg
abW/fbK0T/+of9x9eP/tk4260bVcw9GFqmIiNTWLx7+9PiRlxNba/yrVLg7TqXa/qaluWi9TOOFX
WJdegy+bTj2b6LrPMwY0/n1ZrFEXc6db3cpwiiO9+BquU+Z4nUYX64Qam9mTS+nvmF3m2qU+DFxg
kNdeNrn8cYrG8UqJ3rfZKMnoMlEhJCDfRmlm3MjFFD/+FIt2YzC0HukNs6+hJRk3qPLrnaJF/ebn
dpcH6LkRoFklIJPrhKKoWe6b0hlPZllMp8u/xJ//WreAnFIyjUN3GrM0OYW6duiSvrqvE6S0oTH/
5ZZbqgczduftf97zpvv3PW8bwrIMxzWFY+vCcX7d84k5o+OLEvtdEuN6svSiuhl7Nb8h3WL9N+7t
lv7Gek8TmDPJZMg2JtAh65/f706lCzawacOTQnPTLwzVBHgztfduYksQCtw3hZaJnFQdYlx9f9yu
e/mtyWVP+kz8uUGuf5vQDf+s6p/zrOvPAtPUQ4aW+3Kv03fpSQuxGF5u5hpNlUkowPPX55h4D4Io
byXm/d78jNYi9xa7zK8uj5ZV9pfXn+q/vL4i1MPYS4yWoUbqaRh2wDra4UT1+T/vaFf8jx1taSrH
uW04GpYvw/h1R/dO6TBhjcoPKiIjvBj232UPR4XLTjVBWWDsg5Z32cc/Hx4rsKhtWR5/bBe3PU5h
OKLH2FjkNWUd/LAZB1xhzT2hmeudg7Pqhy//DENj/aet/75VbVofQ8O8q4lq9wCzSgSD0y2vXbeZ
W+rhCwExW7XQ+0NfGM6TGWp3l8cLVjlUzPUaJ2do3Ujwxl47OMtr2GZPEzXmJ8aAv71gjvzgQXUF
QkNvyuGWLuZ0N9h2fN2P9elyC0jgfPf7/cMdOc8Q+Ia6DDeDgPyIzEX4ofFzE57aGeWPp+qKIf2F
+cm+SlF5xKBDQNgn04MaNk/zpGkEvA3Ukpxu/S6R8sW2g7k31a8q9P89YiHrx01rTm5KPKyPwiEk
KKnMgsBUnv3vXnV9uhSwEC6Hxn/9Mvy1l+HwW1XPMoni7m83//VUFfz33+tz/tzm12f865R8k1WL
SOA/brX7qG5ei4/27xv98sq8+++fzn/tXn+5EZRd0s33/YecHz7aPu/+GMbXLf9fH/zHx+VVnub6
47dPr/CzKLMSzpp86z79/tA67GuuY6h/OYvWd/j94fUr/Pbp9JqUH//mGR+vbffbJ8Wy/ukKy6Sy
yzXBEUA2Pv1j/Lg8ZGv/VB2VE41WtY5GWnDBKcGfxb99Mux/GiZDnWO7qu4IXeVEbXHqrA+Jf2KJ
sU3VVjVXNXTX/vTHt//9IvbjZ/v3F7XLRevnRc00HNt2hcoLuY5Aw2D97Yzv7FRVuklZ9j0FBTz6
rHlpDPoqyQ7ftKN86Z+UAyhcDAwHJAl/2VH/5oqq/XpFXd/c0SzTdDTX5duY2t/evKKK3Viqu+wJ
5t3QJFq6q3xk7bG1kL0DMGvIvfiAhvT/+bbm30Y5A8aGpMO/l196ImuK217ZBT3YcDAS7ZVZAz36
v7zleoH6dS//+kX/NnXILFeGACSXfSe8frlHxJeAvw03RH506ef//PUMW/yPt3M0DQunresM5hqd
vV+/IEvRGosUQVz4W8JjbNk7RqnbCYkxjmGnOSVtFgeiWm0MLl7oWWQEOxVjxiBsAjHUs5NdlEuQ
QsLccuSSUjOTKztCX0YbUxC+4yBRF60K3tBWn0MbgF6FFWQ7s/zpU+N9aNwNZlba7aNd7gnnEL4U
RYdJhj0MOCqI05FldKP7RTqeDEuDN7e0qW+iOPatxtkO/M9v1UPcVeoBfstDH63Gd8wT0zRHATMa
7GhWcROi6TyGlfRLQ2LRxDumJNNZOLToldl+xMkdPp76RJ8wVib7EVApxWMVuSPkJlKetL0lX9Ff
ceSJ13jG5lGV89lULRTDfedhnzu2FhVRTbQn8qI93TSPZdwfRr37Jir3Rg8X9Mel+DCLnrDR5kXo
w3kkjKBt25OCBmvWkQzbHXt2Yb3otVaIoUB6gDtxoLRT5C2E2eTWW5+0tYeAZ4IuitoT6usZ2Q1i
7lq+qBH1/xjFTpkoW5BXyMjoPCE2h7Mqqn2TfSPq5EOsKtFR8EvoMAYtnZfS0U4BVik8rVzuK63a
1SNCZwl+L2C37ZVm/lIqGCOyAjbsYvmUPrWCrkuZaNMGN1FgGNULVi/Ec1lg9/NHtkzn2BK+GeFu
kNMZUFrs5aT1DaU1URpfPoQozlH9XhbtK0ktuT87DhyjFMsiTjmYqUVgj/XLaphQbGurl46xFdZw
NuviQx0r4kOoF62vU4jprM7m7VzdWQ0ooQz7Ar5Uj3Asx3e6Cr9F/BCZDFe1nHzYDGxSVYGBanYh
wJNcE1hnvULLorCmbJML7C1Fy15zatSslvq91fmOh8nBH1tUxgcGD30HTcczcGQRaHiHXx83Spp8
B0rFi7SYYmIF3hwMUK8QC5L2XH5JxdpSr9p3t6ILqsQ2+v8sOxYZWyuL+FBzcvnyiGNOXywPPwoY
VxT6jcMHaQzkAku5YIwdmJiypDjlsGoaC7l63PCZ7ba8dzX5YCwcJrmmXQMdirxBcfOApRdNVyUm
6kMNSl0zINly/DQZscJUN/Baq34SgpOLMzSK88wThmZ3+aFdh0GnCV8d17njtSKI94zxITtj1CkB
gy/l3TsfjccpqvX72Ybhth6+JVA7VMXVNy21gGA4+X00p+lmiEjV7Qwy/mSYM4Hi25Hxh2B6yVo6
swtQQis7rMfNNJdPWQHtghRCT+TdCxJUXPHKEFQVqBvDdinsu3KmG0ExYQIwQ5nkI1dWJ1ys7gdk
w5y+KN3s9NCry4hhFtt0Ju+SctJolrYnDKVnpYRxnPbsvsuRp0LVYdwFaxXVL1SSORISvBRpSlVD
hhFrBU6TykbAZ+9UUn9c+L0rqNaGFKen+8GsNr1e053GvskMlLMzA4YqFfWDwj2L7PQG2BVohBVd
tf6hF02REnBRb0iJrm48Dzb7uDXlC4AR6dtufy9nMFGpO++cMgIrpcQEwn0OB6kHiDbRXHdQjjHM
oz2kSaZF+eKHPUElHE4gekFA6wxmUZf4dp2cc/FZNjo2eqfGlV1QbarIz7E4IWPU4HM1IwetMdVR
/w0I89guJUP+5ffMVG8mj9ybi+7UUyHb9Dn68yLkS7kNvl/eJI2Mj65loBpmfhHCwCrsm36phw9O
za5ALHY2Fv1D5iNjsQvvRVgPMcYaiw/WTdxZuihgjeReDtizZHlW9ExuZTInGxdh9Pr8aem2pl09
u/p4BqF9lm7R+kp4q1ocztQB0I6k05mZ8Tayk8ceqw+DKgfjaHygokIAP65jjCxeZGKe8YUMUU0l
QIqPKp3P+uqGYSyDfS/uRyO/19QCTWnz3SUBD18iftD1PDb4RZeJ3QXufmsMVb9RnWL2zKaIvNCe
d4ZSkHfTnnqVXVHQUfT69JqVxgiYmANlUhiDIHKzW3H2m1laU/cg5Djh+kPQ0XSSucJV041ow0n9
I7EVxs40ecq7W6JcmqX7PGf7iYgojn6+Gq4W6ALKfGhd+bLukrnhEqMbAxpMzqYiy2cvG5bLF9QU
RA9Nj9FqPeDNuntpsJuXrl3vYIm0vCdEba6jrBd2NlZbrsjQdfWYjjs/uBtCKlLb4t42Wtod9Uss
oi8yY5mX2MbOspfseuYy3tttoLlJuHOnmCwtXdBmyd8WzaJPto5qZogPf8Tpv9Hk0mzyZRUfjlSj
x9GrxjFDqirnPQITdNF1SGKl3d7TDRu8yiVhypH4mGITdknJKRRLgHBjcS9LTgp9Gu+MKr7pYQo1
JQWUEfRcvl754i4/wT+/h8rYB2YVP3KNvuInDMkLIJwp0yPPGc/1ZBNPZerUmNOq9ACZfO+icgd1
UvfjQq19rVQhfPMVujip/NisAwXJg6dwxh6dpCw8q5vPtFy8FNxmwCir7Oq6wPGUAFxL5nA7t1dy
fFqiIlDt7BaCLj5aq1mw5zpfZGMLxg4X9r6J/wZ+c7Hmp9ssvLwuanO8WrwUF9X31lyCujDu0lQn
BaubrjP+X3X45uew29f6oD+TkeY7ZrHLB6Y1Ybq2Kbv+CncVRynUtbLQr0FGAJnvUagnCYX80fxq
2RzKgHV5q0l/GXGHtrAZyhhsbSWX/kB/JqjGyL1d5HQfL7HCGGu8TiG0+CyPkDSPLUV5/K8bR/Cl
YoivWyO3UBq62dOwYD8BCBV6WZ6/kfpBU9xauFYA/t/Ea7NjjqUODpwCd1WIzbRExrHV+UTD2B2Q
FQkCHYiSj6DrWeGbMeeZR0bHC1Yg5jrKzN6g7Jhg8UWQ4U3F6KCG1h8UYJ3S7RzgNbCO29rclMq0
xV6FvmyMcLpJmiQqYTd7Ft7X+tLcitEqr9qFLqPC4DNMOqkHSxrUhjeZg7p3sHZvLa326zLB72YL
qN9tiOVQwx6lLWayH5zx22LXJGMICZYeeMFgOt7cDU8s2snLglXG1aHiIFIdCncOEh2u6TSMlGBp
3xntxitrmK4jsWhBN9HkRLf5lGqYJxMTN3/DBejHh0iaGBKLuTfmW11ZrrHrvGgr2aJRRzyWguK8
FqMkhm3fYuV3da9Kom2qqM8KUGUv6eo9eE11v9Bygw9ewzQq442ednJXsQgFaGc8zSJ5AO5e+Db4
TJhYRulTpibMgZxTX6uY/tTUNHbT5EAgE8wDxVFy7U2JUj8kaVwHpn2YKvstdAyTqMVCp2fsa8v0
jt1aB4au1ackzQ8MwEwKuhBDWQeGGhucCvG+eijX3Aulab+1nJpBVb8nBQdEPMTfAL0ByVuIeklz
Fdd9uPguM17a910YTLWfmdM7vCZ8iBCdmGhhRNUXRDfrkAveEHOS4MNfjigGigSKL+dLSKHEwhs/
kdAl0YQxekTztTbW1kbvyxLiBW1r9oRYVxIaouY5BywRJteTEt7l5nuU82O3VgWEoSyphS95YPQc
ae20BPhdk2B2iKgSSfKWdUMegIRhBZIWG6rISuCaIGdY3DKzcYDYhWWHxxwtxtaOWq70GvVKRVfP
CcA3lGgZ6iOaFC78uh0k4deiGGgZgB5x5HBXJDPDACUfdHMkCJTONsUkxNKq+z5JLsTjlL2xKgKS
sbb+6sZgLlwQ5yp6xGp1xBWdYAMO49TvRF2y9DEBkOifTR1HcYfjAzQ7CRYasrUko1EUA01MgMcQ
N5491Cogw3QIn7Kqj3cYK6gmg67d6G1TbYeU8ajTwbgC53eKIYUZJa6NJHuLy7Hk2nZAr1d4fa4T
f2AYcDnN954Fq2c3uYsUUu9Ib+eib9hEogGENxYAbyZT2xoc2qaBoXaxisCKbg6W2cIthHnsqVn/
nFvDg13b7UZDm8clCC6NIzkK9LC7l/C0Blsbg9hOb+h5f8cDFwZmjQe7mtMzLsV4q+jjSAs5uzHL
fKvnUOgSB4qjpg/NVcvUgna6At+RxWaWBswpLbgErYaOsGexITikLRjvrBTwXCTtLrJJBJLTgL3J
+dJlGo4+Q3lMavtBr4FdZkrR7nIBEoa0yq0BbXWIIP0gbGcSO9ftLkz3LkHZJ2GGjyFeCdN8aLNK
klOSxX45HNMUm6Na4REEbwGxDF0CwV6+uXQlPJ7lzV5wrqA7347uYASRC2YyngkJnIadMJ5dZ+xe
p9x9tMTcHZhZgZiZLJArYWz5KRmcHkfcNRPhYjdMnNfu6N7CAWFFTskg7kHgWq0sIRo7zrZT9SdT
N24VZ3ozZE6nUdP5faObdHTHQ0k8fZhb466opzfHNF0GRc4zrVWrYAxpHU5OG/vsXQ73DiEAAGvf
NqjIdmPBig76OpQAgkqMtrueaEcGODHHvYURYikgxOrz4q6rTQ5Pl/SNKZLb0TYV4FzrkZYbqq+Z
6k40esB7b8eYFaPUXOI1GC0J9kDonSjiSFDEYVGY68cNtrjVfEkYEBWIfemopmfZ1B4IEH8os0AZ
IBwpqe11pbpgPcyuKkrCHVEIG9eadzqxOzbMcX+tYZM5siVZG6NRKb6WeCOlNmTHocjfbGB8Yxpk
1E3V5Wgwq9nUZvNaGQrrgkk7ZppxbNTwutdxVzrTDve5TY2kuEd+8JGhGTe4BHv4w2o6ryitSU6O
t9QLcaiWX1V4Tdg7tcNc1fdVorzWEXxY5tlAfkA7DTNQn0HjmsY0B5Wj+9DFQ+vfahVePiHlO8h1
oP41lCTE7eXOTprtktmNX63JxATY9CYr2bDDEqVX2VsqonajlsbozQa9aN7mkRzfZZ8t8z6En+OQ
r2j1QrsObQfujYq//7OCjmq3WGa8DbXiRgdyt0+wssZhlwdFCX9RabBAJAiq6/6jaOuHoYgf7TL8
XKYRCdWkyW+cuCQjJmdQtZUroZo4vGJDHhKzeq47U/fz0qq2oAF16lEk3hPf4CJwlpmzXNWL8PKI
T8DevZ6kuG8T4yQsid6aGIBdWuNBzcV0MAw+TU5MpYEnklL/sq+i9EQEc+Kn/GzMasUdlmg+ZTRD
ciZFA1OfsSMsySYVANFI3pzVkvrJRHJCOKXLNmsxxUR1cWe1BiMz1aRgrlne0ah2/Z6JPQg4BkGo
H4HVDHedmCTVIQbxXrU+A77qVn+4V8heesg0rCvhqIfkDm/ZsEf0Pm2KtP9uxSv5YWcD21xTxVJP
byPmSDZpGxB+QMvn6Y7F0eCpjRYe83DqNriF8iIr91aFUYnq87meE3e7ru8ys5HB3DzrVDDwKMXe
GoxCTCFmNlRdnhHzDZoaqQinYzzn8XWeMv2ZDYSdqv6Qg6qy6Q76xryQx1nMNxkyLgaUXmeyQlCD
nWGANg2/17TSG9sW5iHcZTMmMxQVHlazmBwxBNinqSM9rkxizIGUBPczjeTtrFXTXoGZ5QpuVXkt
nvuUCNxmBCenYJ00jAWjTIbZL13AnKm1chjM9MGOlOIAC/deNEJcoRXDK8ZQn6n2UQ2B9k5pyzmX
MmO1Qw3iM5VfESEzapTIpOc9wTVeIIW28mlsiWe3Y9sXhNiRxzJf5dqIzp+eMaezexqLRR76MT8M
un6bQx29mhaC0KJm3NUFV9eVXCCHmIJTc8WAw8J+vVZbPR3AkWVaGrNqcl0u2ObKHZlD+B6ZDR5+
XJrnail2RW8w14wZ2aeFJbwm+8HTLYeZnB3eufhJirElflrlRKr1/Fpi9SdTZb6dxhFtHC4KS0d8
AMcWVS9GwwrcwKEZL+Nieh7WD+9qVIpxvfuthOmGeRA6sk4kmTQotTbmc1gtItAnOIiWfK8L5Wue
cZy12ZQfl4yrAhS5ALjcljaIPGgt0wqtgrJMSkqUzYY/uglCITvFx8/Yq0G53ral+9kxW2VjGuzT
MmvbwMSSXjjA3SbjSGfuyjKL+1ihati6XDFH6D5el/kplTb2DBEMls3pk8F4m8EoVW4LBUlVrBVP
uZ1BdPrGenx1vVjltQ7JAMSPByNHTq4oLcu3bxaNu2Nh6p/diPptDhsQuJCfyYil0VdLauM1WOKc
rPdJykNFrNaxGyk+lgvGkVnLv5eWNXjZhQhtMi0P+64LUJsCTU+Id6Pi+272DUXBnE8GefOUC+UW
08nWmqbrsoQwieEuuzNq5a0E/wwH09fV+tWV6rAZSXrYcynSjtGLBUMfdd0OLikg+BaIZFzF7s5M
IwigA00FG/9LAh4buQ383WJftRxzfBVmWf14n4jyWjFYQLiLZkLAzN7LifEdzma6K8/VMgWFXQPd
MlVyi7DQeM3EjC0Lnc1ERIAnIFt6rV1ck1FAec7k+HMAFJp2IzapDhbXLgfHTwQJGPSO42AJifCw
ZVEiVaAS5JJ0oTbRSJUWsND6ymoHCcqZu2Bq2L06OSUjUiN3Lu6T+XUBhLWjinKyFFQyseYymuTk
CrhEL5VAANtF20BBQcJir0VAEFKbamxuR92B8T7C8y7G6jx2BskyNIBxdHOVQP/L3BpkmtSs21Gh
AI0YKAfoSEDOk/JuItxcFkL6inwB8BGDTpiTbVcLfJqKsTWHeNvUNakpzWtjHmZ0YtRIWZK3ZvgG
/nNLiuUNkyuCFWSwuKAloCNgs1pljpO4svJ2Q0DxAolGI86DMnbTojLkfB/5Fk4lXzMJCyvFGYEs
B7lGG1RyeHd1SsqJlt9YGfy4LGLinrZzUD1M1rWwZoUS/4R3GAG6X9pc8zoZbmurvYbiDqiy156U
WmWEbyN/WBcZsQKG34zvozI+mJJ8FnzOFXNp8RySfW00zaujE7w79co9M9TXWk/hus7PaeRc0ye4
bzUGOzxzdWIT2KjL1wnNijfWFXn2fDW4W68UBrE7iKdFMZ7GLCfrbTwp9Bw3mQAlGtXwSDjiX6Gd
PxpK+dWQ3JEp8spte1x5psJcy8XQrcBSqGOwllwss8VUAhrdpMZpX7oGs0+duNcAxpjKC3K5FZh0
nVyN04I/82eCRl7QVrNbENzR1WSVmBkUPCtGckBBXkMkhUlEOoZTxgVa4EeJYjBnfaWGIASNJm1Z
x4zwsab4NLhhoLGszekP+QWmdM80HghFch9F2F0Y+awTCbwJge1OLXkGElxfZ9JmsVJpeUNHBrI8
zJySnhuGw05VpbMZHWgudZqO99XQ7G17etHT0GehfdtSXwoI+wZSSiYsC0k4H+a+DAtqTQhxs7Za
TnNrPy+m9UW1hgTHLVOnOCa6wyhvwMMNXKOlIF2Flbsa9Uw6SReE60MFysIucVnk5QBaNagMHP/p
NlaSN9Bc001rMuwnCjjUAvJFarD2g/7T+p1t15vQrR61QTio5anozWST4UCc64OuAx6yws69H4ud
WnyMg/tWOuJOwecO/p9QjoHRolszXpwnRU68H/7ATe7OtJIjHH1MjBYq00Aix4SjXqQzNeV1YduJ
vRlKJH6cVrkgocIu7h2y8MiVZ4CcYnKfUdJ7bs+0xNbsJ0CrD7LpKaDiKvZnYhbXCUvTUCLSxiG/
MpX7tkwlOmT7DgFtdT3Scbi3iL8R6udi1JJtK4HmmFPynPZNdFS0FeM1C6D+anxV0avbqNI6m81o
7HPjjrJAssNEg32TuctKCmyaGrBykT1Al2xuAMsdqi5H5NNG6c7QdqmzKKesEk/xPL23SkNviKL/
FZM9eYXjzVOmwvXhjqN6YzXfTwv5Am3FRTfih9BDi5GKfebYlUsBUD5J81woSXQQhhntledG+jMm
gsMiHYBw1K+adZ56uRZGCi+Q6g8oALgaTNZNZHLJhnt3IxQKwLDMlCA3IQQ7oU/QluMrtf1krmEj
JFvH/IjuNglbeqMTbUSVH+8y0KNYABGLsbwza5Lj4uTtcugqIDGNGxXuP5redQYaU/Yble+5ZjAR
Eu61Wjh3qkZucJENN8kSYaFtO9qBYb+x6uHFmOwbZ1ApKKznOeuV70Lyu+vpm0zgFudN/b2P4sAJ
eVm3haWY1hXCmzneXY4G0iSe3PUzVut0q4G30DmULppqnRFRR2xSMiGrchXhwMivOtezatq9CDf2
U1Kt8kSuZnFat34qlm2vOZaXaKaOl9F9dWFTHZPQCOrcmaG9MgNIbWhSqtavA1FKxpVBvSMfwvve
eBQUFo92BRq+ygOGH4DqOVYCqsOxpzqBC1yLQwNyFsVKluzK9xQ7wFFD2euXJcFwts05KIqF+Qkf
Ume9oS+gbzoF/2TD8om1FzNHlVjbSf0OhgefRwxxcbCPWme9L23sHkUbqRtUAfDp7G66ufyrbwfN
50DVaOhPydYN0bAj9yJlkqlAonKJ6KJh3INUAgHA7NirhVOCyarPZpdlBy3b28AKFM7ZtCvw6cct
eavTXB1nBNVepD3rSUggicyP2qBwJseUKXRX1W5rVYDBH4cIUwQ4gTRi1cP1Ef7gdGc6qk3Bggy5
Ts0/coOrzGRJmMhMH8kIzL80qdhJ1d2JHEJPBj9ngYW7DZO7mMrMNlrS91K1aZMSC4LQRvgG6GFz
gLei8/G9uniZieOjlJ0za7RPJAQuS+9uFKvDTuKSR9YsA+kVSfNcZiHVKBZTpGDiwCC+KP0y88k5
JxGDm5K1XR2Be8JfSyxCdV2RcEJdX6y+6DrZ2ZX1baQBb+o552ydgIFyom0JhvCrXTV343pBW8xb
UUuVC14abaBNDAFtMEBZyfy974artEPciS7ibmAdsTGT9mtZNjtK/+9hnZyUDvd5LlRKb/EatODS
10iihdVhFD5HnaK82MPWFqRGpMsT4JF+M9ntB8iwySfmzzGo99adDY5IUGox0oEJMq1V30CQvu1s
80VPyKcmp4fkF4hgaxbOrUaqFVHbNJGKoT00dXZT1I2O2h+4KhTibSVoYGnh8KqMJYDCnlKsC0GR
uta5nOvqMCa6pzNj9chcER5mPckkUT2GwH34eYYbO5vTvSmggDC7Wavg03Bt1EYc9CNZT0Z41lme
1QOwNXK4nzRDhj4XPiKiytnA528cKlne0B0/hpYaUVtL3SMhGadZQ0UEoeQ1Rz+/gT+h7UaORj/n
4N0Sv7KQBz/IXaHQ/DTK7Fpk83edhojfDzMR3dSWdkZWfiljmp2uPlEcosu/jaftEFrjld64+KEw
l1tmx+xI13ckVnDwLQs2Y6vK6dhCWkmVXkVtkqQcNKt2Au4/CXasG8vxsVbnyrdMLqFMbFwPDOfB
wQ3/YBtB3DfWrq/cu1Gn0ElgEItwx9qXisi2XTrgDx+1Y70UjkfFNQD9TzGF9VDUmM5Wy+3b2oaO
cJW6cXu8/Km4ih+FVsZ6gNLgz3/qKgeY1hqdSn3YsLZN2d78eCr9Qx66bNt0chFfLq+QqE9pCFwN
sQIrC7K/O2OAzs/vSD2el02LLiFWJDyrUW2CBzg9QQGStzlEBZpsZA6yssFuNuguCpTFvXc5AzxR
E881xbW719xtppCQN6XRrRtL5fXBWioJFdgNb2abg6XU30qSBrN7fALaIemA59Xziugcr/4PYeex
5Da2Rdl/6Tki4M0UBEkQNEkmk+kmiLTw3uPre0Hdg1cphTQohUqOAHFxzTl7r50QfXLmHiJPLJHo
xtraMKMOZ1Zv3YkyMFTLJDo6kKNLHtE9TjvyXWtSxTTmsUxUDYRthImRyFVfJRb02RSuPhyzhCxS
aNm7XMOeF5flS0JYFpWE4SXOJMjIfn8U9bAHoabieeagxb5GOQY1mJIp5Rkq0XwbS2h/9PVJo+ii
ZJ9l4xabb+BkZcbhJdP6Y1UQfxiVI3Q4znoyW6YszjeRpeyBGRH+GSX3GU6bjYBtYpQRZiyJ4DO6
L+bmkSeYdU9t4R/0pLxOCfxDSW7Pek2q16APaE6aek9NCqDF3C8col7zBIygHKkSdaeg+1tpIvlv
oVQwIbSrxCi+KS2ySdfSJ6sgoS8yNoPmlzxerw46KqWVXUjA9LPlTVeR51nKGN2TfnTqB8PAU5zg
Dg8ay6OLv6tEusuDjLkRxwMNeyKqsoyWu0h4jj6xCltIwYYIbJFhKA1pBeyggqY9KaIMKXK26qWM
Zm0b2mpUH7TuhkqHdOt52oSRXO4oAEZ3oWi5hFi2nEg9cs2+ptxMnhBUEGwgeRCYRiDmaD+ikG5z
hal1BUKTa+nhoeuW3G0I2Uht1FoEN2Gb7JqQ1leZkCvl6/JiKxycpITGEyrGpgzN+7IcqEyUdHGr
idZ0vMiQ+lCL9+qoAUupdW+SicKLmuFbjkF0FhnZCPTujLn4jhXk38P00YUVsqJIPWiGtqf35lAY
ohgpAX2msvSELA8uDrhXBrF2UgnrZged1mTJz+pVP5tC1F3A1nPsDihYkgoDdHHOnQYjjqNLg7HL
M50GdpatU7pbXo0elVelN44+OWNbzUgpmnEgd+s2M/cx5aJd2AiW1/e+tQMXGHqDxm0w/LNdYOnK
viAzmzOIJR90aARbILTKMfZLc5MoPahGnw57HB4bwO0n9FDyupZj8WxIeN4J9cpdIngMFC616bRF
E9xL1CEdTdL6eyqwpLcJmnCvDKYD+z9amQFQ3FaltV4LbfRQqYK6EupKfOisaoIPZ2Q3JDv1qjIK
NsAhcWIWjfKd5HOgUnnDVnru148Dx5hVFic1IaAEwmhaVD4GpHavRrGDMVPRRCpHKGmSaRIFMNAX
FuuSHNShiR+b5R+VCe5+pBaKaE5Kgkd/or/ULiTYMUdEkMaWeWNioiDflMYNeVWxknq1PvuJtY6m
QqbCjTwKbhpr3fK/5JHLJ80vxPUYPXeprhMVRG/dtwRai5VwDmNN20V6M4B7UftT2wIvGvJSOYAz
JluEX2+roV2XFoRUOTW0YyO1+zo2XKnTzcc2MW/tgC4yn9/TcYicbkkULokwWmdm8BLPLTZ7AE6E
GDZE1I5wa/UcY20BmHDddBm19Z4HIYyF5KB1+6BfCY4NmCtlal0lPIneaC1K01FmX0JhJFHWSZu9
gS4+iKJUnGM9HrZzeRog2mzTKjHOM1csxDoMvdiz4iq9zzSmYzrAGbVXi/msz9FFcf1+Uhv7ZCBU
RGroCKolSgk11xbBDljmIgQVRVgPrEkdXYDRw63v6Z4Mvukh2lGcvO7u2yDet3VBwE8z0K3RknMd
RS42idjD/EOewMwk3/f0k0clPfiFORAu5PmVoa8p7LOzYzvFItC+5mIxuzTZmnU21Z/A2im4JSd5
mbWDtFworR3okTzjfASwKfKXcy1dkiXuQmNyZxLJ+wYuHkuDTkjivaxv5wAhFkKwEoGATJUnVKw1
KkrdhjzGhj3tCToyzBmPpq4fYzabHJqsjalM3V5SB9XOKQGDASKXJev3TV0DlvLNYlOakbxjQhhd
hp/Ghd0J/VghYp03Q4+ldjTA6wFXQwpizOzS0lBzO13nTD+CMZ/YhwAF5OQQ01hU41ujS9U5mIB+
KRTFmLbnLbCJyeMoJAfR4zz3831AGeFgVGhbckX0j5jRwxW+B5xNouUhiVvBnyPNPUyZSoJ6lXRE
sE0jNQFuct6lYTufjVki334+EmOVgIzTN9PQqYc06tnnGYbpqT24go4Q8cUPvgXZv5zL5Du6gghV
FeVJiElVS+tbiJCZkTXd6SXN8lEjwl2YmXHDhnj5hlnLTQPys0eYr0VXxwfRbygKxCRsjNZwh9CC
SFpOISJJHKz95GPqRPKKi4V3pD8yiaRVAppa4JfqsIeaomxl4w5jeoEtlIZNV8qZJ4Q9yekhcc7I
y3bm1A8Yu4rqwM7sFMx+v+kYb7TWk5UihsUDxzoJtRGxH6M1eu2owuSq+2Zbqt2admy34WSSepoh
1GvAIUcCZV8E0UL2Tsl4O3XVGfcLS0MtqS5r6LMscwwKFXMp/ri1UZ8sWRBXapPGm7wy062fEA1o
+YirWj3wiG9h8SzrS6NwAu7ZEDhZN1BDzUPFmceRXqwvHtjZTAzG/mAY7QbmZL0fG/3u18GRb9Ku
M10gMGV2DUjVlAtQEPQaLOdAvwh6LROjoqXrjvvZpLJx1AzkuGne66ATOEdXoowyXAhOcybjcJ45
XgjKlOEDUinr+BZVQsR4qyFDN97H8SOkpdRL5nyni7K+hy9wmGKtddU4PmvFRJUkBRWpVCo4nWjg
LNQGqUSGSCeRjEJ/kLwjCqHLr/36oV9+5s8WsjStnihWEyLkZLqhuLXeuIFmiHtkbCaxXXW8Uf0q
2ynjJO6j5Td+/UzGBOzklrZUxFvfMY9mvVEvfbsltInQBJQKuhdBaKZ5fQE4htz9AYb1LnKkc/5s
vvYfFgQkoLxPsMsFCr9rtlXqI8cF9VIxENT1cDGno/8GMKUdLk21tdASCvZSVgGSrm5Cy5Zegn5T
bmNXdNMtrJ4PfuGuuOr8VWT0gKOkws4e5UvUnOYXI8ZmtUJkp51zMM+Ur2/GIdrMR0KWBfexJsoi
pshtz3cZoKoHWoTiu7FjlVJWyjV5142NWjgzOTZbkJuJk3+WD1iorOpolLAQHf0SPKqZ21TvfXlk
QoCOrLCO0MoEwN2spxQHs9MFGyDzHWhLqonk+lGwcyxzG5FVDA4tPvjpFimMfF+9F6LduVl6NI0H
Qfjg1hHnbZQb2dVIe6gxDZ/VDmEJKavhG9mGI8wk6Iur0iu3VfKQXdl1q/luktYickXmjgsekm6X
P8aPwitSAkpJ2B7W8Di0tfKovqfyXhZtZVzN4Vd7VG6WFzNUXTI6VMMNaCba/b46oG9LKzt+7d+y
3lYuoWOeublppX6M2+GpBJXzHD50j+AWlBVS2yPh7IRZTldWNSREW06cmOV1uz+phl2uiLGhV5vf
xMJBTSI8xIJNuh0A4r51/PY03wH6iw9gbMihwV2D0yXVViQgN958HVzsL8WGZo9A3Pqq2AMg5NlM
Hpl+j9Kd9kBcnqpfOoLRUfgeVY8orr7zRvoQV/FiPJClIjNwhJ3IuK6c587DGzBTGyZK8JDtzSOF
Yw6SD/EuHZcREHDimNzgiYYdCUVf9bF6ES6jR2y0ss1281rd3xBOrsNjxs08Rc0KQQ3V5I+GLe9b
7VD7O5FgQ7nf1pwKm8MdkTPtK3aIJybgTNkV5VqKtoMKyHMFb08/WbsQ8XWzMnZTZovKLr6ZBNVx
kh09gyIzr6rTPVSb/MQ5HC3BtBJEL3xMF121wxNpaLGQGX2Q7dgLruONkNeTto12xq3Oz1q004mD
DZwn6SKf/R17U8Lh8ycshMlXvc/IVrIbiiXUVjcBGdQoQV+I3Xiu9z5lwKduozrCPenaOTo2u3XD
cIOaJDyNb6lXH41zuX0bw1VzULYlwRd25ZjO+JS8Ygi5Ghc0LsUzwX7UooO1mkDlWofmqv2Ov/GF
Ip5osPKulZOonFtXIrnZHl6ZypR3+nyLoB4F+JbqN/wW5YTRXUSp6eZX650osOq1uAkrWiblVn1o
97CwK9Jn3ptXMQH2srLWxL3txG6FCtRakWL2XO3MqwSK+wPGqVNvu7vsujh6kOIC1HaTazq4wgO1
orjlkVIOEh/UjfzRPMdvPm2qtbHVLjOZs09l6phXzonzt0TqQepmB/GqXKxLGO8og/k7QgiFE98Q
h/XYS2DOvAuq027ZbuRr2kS6F3rFnf48bIxX/1Dvg23ult/NJvRX8Xu1dJpsK9sbdE/4x+1StYFz
+YVLn27fGffpJaXWtekFO71Rt38WlVVyR36HxqYJp41L2hViZKR1w3cgHklbijuWRNv4RMdJyLNp
ngakNcqKPNP6Ac9CxVrDoJGRg9mEoiF91Nh7kmOl7Pjm7fIxBEiJ12jVfHBiHdftZKNOpBlLsu26
caVziPp4G4MU2neHqOZhM5hyEC0sTYv2wTbvyotIQCz5CixZ0V4Ytoa2QgCNvE5fN55/U0vyo1Zi
fY8gcpzPwpWIm+k+vqHnFigFk4lOXsdaOk4uxjvVpWcKE/y9/whO5rGMnd4R1+1BuI5n6zDfkZuQ
sGM4WodAO/pfhF/EB2HDKREfhvLAiiixd3vWHoyz8RJcWRJejJ3yKRyWWGE75lBPwQD2frMK3fqx
9hADRShFV+KdtcbMsApf9O9gj0ycRA5Kni9EkarkpTFU6ZG60gk0d7SlkWt5TYBOYYUAWIQOZa3N
a5059bdIqIQXv4o80ntpJ91V3Vt8yJ58hjZ7cPTKg92uOLUhkykc/qdo71Kmssl3K+ZDcdiqUCSd
YJdNm/jbah9hwYNCGlgyVVI0VjR6BbJFiAZiOkRd63Qv2a4pXVpKaCoMxvlOONKCRWU9OQpiGRog
7nwJ8y2R5vk6cNphFa4NpNkXZbIBcD9aR0nclntMkJphV9vxoG8tXhPpTnhO1q3L1l0+R1/BMS4c
81Psdzpz6hm8HtoFMsOyLTphNkHqR+62e3qcGbdY3TA4T2Sp5Ktxj8w3XBen/MV6Zo8uHSrBNowV
bUDhjTo/clz/UztB0wdopdo1cV4cU9p3S0Snh8D4WPtMC45w0a9Bf9HJud2nTrMFoY4BaFsdA7t/
z5/kh+k5o43yTukn9Mx9fgJR1ryEj+W0bj545SSSDfbKu3DPt7shPiIEEkPiyR1fxFytosaJHpLQ
tawLPDMSK2TaaIS/CDwl3mlbeRIjTzfXI3F0B8nuXWk7I9J4bt0W5a5pl2QpfRKQkgCdWuni3hcd
49h/t6LrU/uSqQVt88cGweCqv5FIyzfdrwcOY3fmPlLoN63z6T7dQ/sjtZyzv10dQld9V61Ld4cw
sRin1bRpPgi9FFZWtOnuY80Vhk1zIzUG/yIBMkhUM768PQbFCT4z7WcX3n130EPwkSv5YHwXjO3I
1oj7PNKT1y4dy71wndhvRCsYkZcBmfx7juZyLeD0OAubAEkNyloDZTJhfGtezHxLaqu7MK7mO0ZY
c87KnQTAXFzRsEL+0O1hH5tYkXJPvufPG+Qo4jbo19P92O+NZLNoKxObuYo+EjA2Jd+YmseZHUgM
O4W4uOnqsW0dgrM4SArdkQ1b+VXft9a1jV0gANprnO2kCxMU8ic5ulEUzO+J4rrL8VR6Q7UOrt1T
Um2B1vHG0K6xA8fYEQS4KT9EYxWy6D9qd6OCTwUs6BplgO4GxalKPIpzbOdQIUWn4M18lY9MEulX
fOlfDWp3LmGir8Wh2oVet29f1Psy3U50hNGUXpUitDtsU6QTzG6YOWQwG6712mZbE0VRti+U1ZTf
5YaDBTAkPO8umK9krr+WIc4Nm6NfZLI1/wogMXA333i7MvULb9n0jHcRGxZ5cajkEA4ugm/SQDbG
XS3bokeZ9CEHFLxvrnQ7/SeB8NXj/F0c9GvxHJsrOF4PAdsvL3/Eg7oC/09kZgpCk9wxfE9OrK8q
XlaeEoPtUhEbgQJlld7Yx7X5GyzagtLocaSu98R1Yg7FPMDy5SXouhPbvKfj5pdPWn8RztkVp8xI
2jKvGacOpKLviD3nLxa2CmPEPmArYZv+XnxCt3JtOHV4goJ/x/ZPptsgmKauOK+0i3ZERw9JauOz
R31n4Aten3rsWzH8OBTM89eocuqv7tA4Eq8MyxOqOgT5jzlTtee77Fuc7EIWTe1om8JLN+YuOpqH
Ei+YyS54ZRzDO3YOwSvvTLrvC6/EAqNuW9Eur/pM1tZm8dsmKNjXtfXgY41htGmeBtvXJrpxPVGn
UF0fBx8xXLwR8qq80v4NXiUmLHZUsYOxJN8n5jZ99CVnLj5fhNdyfBWLS5861TNV50DY+Rt2UNEW
iQJCarZnZM2NarU178kC9QO29S2+ffY+om198jBYVRO28RxodrItHLOH8UZUcP9qGU7tAe+myv4J
51t7wNBCd1JSnflc0/LbVE+iy2P0730kRQPr3T5k4ycTyLMxZTe88YIWKMc3qpddAtKDN8SomF66
Sw/FW09e2T59CE6/0gDZK5HxFX9RCLhX3+nPcBBlw2qusclYBxTLgZ0gFveic37PZUtn8VW8KA8U
M/hY3FGcEV7w+izoaeTs+8Lh4Qr79JXaHQeF9Kvx9whIli77Q/DJbJwJHoqq9mQ+Ydh9j79rN6al
tyvX6od/MDFrwp3G5yDaAHDu8TJS1ysPg0cSheY06/CTyCWO22LvgiXhPaq9eM0axXjpnikVsF53
z5Q+2mpVY2xxZCe4U++Fl2wjfohEfgR2w6t6JgUIk9TEV96+xdSXPupvVq2hciB7FY0z7MjcBEn2
4e+bp6Dex4h5d/JBcAwvw+YWOhVsOHMnbqoXi1CukTeUL/sbCb2g2ZaHDwQmr+T440bbWpf60t4Q
cxII5hT4HxF+8q6iCN1Mh/CNXXX8zewnpQ5AxfR9osAX2F99icpyw7YJfTarfPvUXULlkH5qz4zO
++jN32au5ROi41h74yThL/ykt4DowpofQwqYa0NBCm+rr8JBdCuM8muCCQFxEuu1p3XihEeG1dis
411DwApHfOm6TDaLSIwznLGTzuVyiDXpMGyp5wWn6SY9P1dE9bQOZR+atnjOWRgJM0fLvho36omB
w0MKL/I+/ML+StpgYUff8UP/wSIgXAlZeMkfpmxbsE5c/O24M67MUbwUxiddt4NymDzwncZLAroB
lMyVf2x8Icynm3cqWE+FXdoq3LEj9r9QjnNcR3sbk/9hZ+yMVJSTdnjEXiXeM8sHxFvZ1CLxwDwU
p+INObp1WOqbAl2ftX8fXMlxL2z/Kf1iDPfPbKEnDz2meInumI7IUBKwnNm0u5qn5kl7aZ6YHsN7
cY+R4FxthifOroS0HEia2u+Si7g2nmvetgpBaQGsbZkstRf21rf+dXDpxjyVNwRqgjOhI/V6ttKb
6ZkDO8FmzaFEJ0kEykak5Uez79HyGE3vBB0KlGVWCaKw3BkezOdp3FsOJPWPYXyKm40AdFPcFipn
SxtVv2ucEkr/vDY4fDjEEY4s2aBXeIHGEwkM5be/0WRiMDfkUoJ8Fys32PIHi622n07lHbMgmkPL
m7jYelvfa9645RsQD8q6oSF4w2Mc2gn1oPyRYIOCuhALJc2t07J9xkv4nrMtC9fjWvyszG1Chisn
T4GJfBEu2KVrHMu35hk7BQmao3QRbpG2CsCG8yp16tZABD1Yqe8JtGa8Xz9LRiDJWlIuIYBi7Bg1
rzTifQxNr0Hi8/CUZJgpNEQEV+OVhQq5j379eoIIK0vaiqECPb6RenMd16zjeJ58J4oxTClz+iyk
SrMhXp371gmd9kQt56eBmXg4Dun4kTIAip2HTptlcbmdEzGuCFTkesKyx+o88TIMyw8xsptVR2cD
j/cSYmw0B1Ua2S6Nxf//YTTrY0c0wDbRw9Qbh5wWpcqGMq3TyrO+rK+isfqDJXTkhCHnogiLPmGd
lQInlV8/6PMtNYRgS3OBIiYC43IN+oXtQ2g+IbKs3ZCMiEX3iAWRwrOK9xQlByXaaf4UtfhBSM4B
FYuhDOAlJhLW5/o0qPKnnIiNnccc5nTz4nO/HiEeGlqmzikqzly+wPnbwt1dBdOXUvpHv/VltrBB
h3nsOdblhldFxH/Mg+hU2UWvnJGFOLM8jhej6ZLtjNWCygyNM798VJunSUW9uvw8MkeS1KLmU4jj
Bystr/XY3LfkZzBHqqtiTN8GvaSEOj1NpaBsW5WQcUj60mSckylwS4HkFg6eVu/fEzx4JUV+tg2Z
DGt94sRSK66c+hef5g5QbPOxXALkkwA1kD/Ot2GWSSgmNrUq4Cii//sEwBraRHk7tTh+mLImeJYf
4ugLXV+pDw0Y812Hy4p5Jk13BMczaY3uIE7hqRYwnWDGmLZ+1W17MYhWkbp0MRvjaKbWuO9zNplW
TzGQWDbaQBDzLEv+mCgar02ZtOgIcYYTSD7+0ae5077VAeGj4PPWJV260VK2C53YeRjYTzEJcwdB
Mlf/568sOAkE0H+BLibiJUNbeHCWxIf+ALoQYSznvWDW7qDChygsMAU964XsR7sma22yWrc1fNlS
AdxW1tPt7x//O99l+XRLUkRTp0Ok/uC7EJQytlph1C6pUN/+qDpiE1A6iKliCItAya91ql0iXum/
f670Xz6YRoq9jJhKMSxTo7mlysuF/Q8CT2z0cpRHqabTkvnAFu+GWt9GxnCedLzws4iaPquP2PCI
y0PPSTuZk22h7FRr8P5xKcs9/gep8+tSoMGpqmVxRT+egJRo4oQ8tHZ9ESxCXAlgIQTyLcn+Eu4I
ii7pTy5AGIYvCRZ+f9OAMK4sdsJ9MP1jOBh/uBZZQouqmKomWz+vRYt8SRaKiF55lWOoilngF6xA
OpVvIV40XzDVfzwJ5U8DUMbiYWAxEXVV//EkEjp2c1kKtavnlPuMIbsZioZOkp1WN7eIN/n6Dal9
LUsfYEy+JVxWrUa29sgBcJmknpKSSk2eki1ipbUTmb2+qvGXfPjhU4vjqq4fTTQg5YQytc14vCUo
TaSVlHUJMYkqwgHay98f6p+eqawoBhZZc6Fe/RjXU6CWrEpB45oZC6EOHsbWq+EfL8+vQfpz5Cgy
744mwt8yDPm/g5ikkHZqLRKK+lp7gE1z6TNjPxgUv1vemJISrDHkF2J+wDFY/GQwd2OsHfF/jNjX
iZoMGVGApc/DwVfNA89+W5rql9UuzBJydav6OE8ANEpQ30S2n8Uu/Ab5W2/+/mXJv9GzeAMUWddk
0TIlS1KXIfI/L6OlqaMUyArHAYutaWAU0Ap0NE60WqaMZzrXUeZmhrIboT2JS1nZBKydLsBtBI4J
hBF9/AoIXDGT+tYszAUlgFYwD8GZHLD6H+/IH+cORaVxtzDHZP3X7//P5SqkQhZGxOUysladBNUG
w9UKAmqClKm/JbTUF0//66jtY4XaZYAAjpqMnZpi+69r+dPbozBxiyqKeoShP4YAeHlREsypdhON
7olRJQTPQxuZQmpClVxtA433qSXiEBK9uBrC7PPvz+6Pr69iabIqwnnTGYg/nh1+k/83BkcERU4t
kUKR9BEi0elmAju3ZaWwm+XNw5dF+sNCiVF6+Rqb1JUWnMyITQ4b+/jlL0CUGbH/qo2lr9ZIKLgG
xzItYfeknLKtFnv/9NCH/juciD02Sgqmce8tlKV2wVD9/cb+uDAqlqkbrMayav42L6FBZQCJtdsU
e62jxK4ruAJRrW1GUDNtjJZ4lqxdSuE8hvzy90//07rICFuIZyLAPeXHmqCOvtqpGWvCtHB6BEoT
w0w3tR/irRQYt5iklake2n/c859mLVWEmKTC94Fk9wMnl4xd3k/pQM7fyLNEcPOqm8Xr3+/sX5/x
484irZXxiTJgEfkdZ73eqmb2j8n3j2OSl0Hi8TEqjd/GpBXDapFbXopK2igDLYCJWcQaGWBakV/G
X5ggNVprVXfEL3PB1EQzHv1wmh5Sv9pHdX/sRfyhpiyRNkcasGpQMQin8JWMx03boADuFUZyJ0y3
sGRtnhZgVGDcl5H/vgDHTB+Vxt+/OGl5lf8728Pr1UzFZO6xkOz/WFNUrewUAViQSzoMzSuWcVtN
s7WMCGoVZ7xmRpPecHfTcgB3EwgVXZOSrW9JMsXfL+W/FNtl88SVGKbFZlWTJePnpFPphmhOpVKB
2/0WAprtoUz92mgl+rjTZaxbYjMBVoTK/u+f+/vuBNWkibDO0IEXm7++of+ZeK1Aauc6SSt3nkPH
kHknG77sVVH2+NGYdAmv+8f8uoz4H98592dqBsZ5TVF/7o6tJormaTJxh6nEu8Qos9nKPpd1/Pj3
O/vj56iyKPGAmc3V5c7/5850znCKVRsF6S3A1Hx5KwyYGSr/H3tNU/nT/fzP5/zYbAlKSpwwQB0X
JEUrWGTT4mxbN7otjMgCpEKlr3ifRsWuaOKRebt8UeOdUcUP3D61hr7rN4K1aK6UbK2gx5KUUNzE
7ITsOcy44nwy+T3IBwMKtkoFcNMF1IxUa8R+X4o5mGPkLaMmouiF7tNZJqIKP7gGGT4w2eeYHys7
rWqCzdxvyEfIDgMZBLbUG8XKClQE8EW7Dov5A5+5sBs4UOKZJFVEo5dfdh8EMCAvSMKAAzF+MYAi
b4TNcjyl1RaMLXo180UyUEqAfSwxNw2tU5CRZkoP+Bg9MwhfhkwXEa5C19FGFdh++C3CxHMSnw62
oZnUMGfJ2NSa9kw0ZjyfOTRXW58Ka7EgrXsdu02cIB4wx/AxmueHILr7+0iR/rAwsaE0tAXejTJM
+7lbStNZIJ+6I9wuAwggh8O1T3MCNOWrWVvvVCN6mzSSC3aeJyuLz40VqkCaBqz+hyLSvImsGMzr
z5pUraWwvM1C+iqBdmelbmu7SOXtPIUUdiqdMK/gse71nIfrdytMidvRFz/rBn+1kVywtdGlUsPH
oqd1KgAEVaz3dBiuWmud5ra7ygkl197fqHFOQySzTnUVrlVshK3KX4jTaKWMnRMOeDljUkjVA16S
i9z2VyxzQf0ZT/lOUaTPKZC2vmCc4MEQOV7Lb10ubcuR1mPE105Wma2SkkapaU2iL+IKPAur5Tpl
dUicxuiuoS59/vp7PcF3RXNZAtiaHkKFjJyvTS1vVHxXoy3Y1eJbE/euPzKnSeqzIuc7fBZeGuXH
OZTJYlLvggQ2RFjfhLk44naBuROGt3BIXmpiDQ5tCJOHIOP7Nm/IjzA+LU2nmm/WTwV2xHPSW3i3
8jPWuOKeMyhjysdw9Y8R8oeFQgapLFF80lBlGj8mEz+DWirXE+poMGRFUE9eC7l0pVvUIbNa20SZ
9RkhYEeSUSNnEXnsSTPSBPWVf3G4f6fymooiGyq4CQuWh/XziEKVpe+HMitccCDI072EWPXFqJat
TfRy5GP1HsJ7cSWUw9totB9SIV6bGmVNGJrquuhLuokmEbNDO/5jEZN+P3UonNBEXZclEyrmz7m9
DqaeDFI9dwMsA9S7ShOpLI0XxOXB3h/rFz+boRMacuo2BpytUBh2XSf6/1jUFjjyzzUGvu0Cgzc1
/vt5VmynxBz8qQMva94gAmRb/H+ZsP7FDcHUYY/xOO3zFHGiUuzqhabRLp5zlXCkOiJa0xT1Dy3b
p9gJKMuPZ3h/87HwBeRPGEtkEmhlC+WsX7fOrAtnpU+5l6iVIc7B1lKLeeN3uo1lI/3H4vmnmYrz
kQKSQaO2Ics/zgZN0pZpgqcKQmt3amWL1nv9BoPK7tP6oRrAmHekK1TKDCymePv7W/D7DlpdVlPJ
AAltWJr2Y5+Z9CXuJinGjmLSbsKv5IzT9EC1bhPp1WGQs/tZQDz09w/9w5hi1w7u2jDYGCmi/uOO
y6YouqDvUrdIkHyiJSyT5m3WO6Af8Z3mo5PO8ciNb1lM4Gaif/79439tAf+7XVFFhduWJYjquvZz
YxZEaZmraZW6s9aq9BZ7RocuI70jGmZW7+JUv/SYA2hva/SkBdAWA9WJqlftUSSwqlMeuuW3zSi5
IxySYKjRpGJSvE3TvdIdwfh5cYFF36j/9bSWp/HbhXPoYNOuaVz+MqX9z/6n0qhb613GhWO6DxXc
wLP5GWPCB0H5j9PBnwaGQtGPfACZnZD246NCpMK+2VqJmxDlRY7xOg+MbaZ1RwOdN5YxTpQklP/9
wfy+Yea5QExXgJwvk83PbZdaAtYUzAQlEP+8Vb4Vk/QAksERS+n26ytP/GytysY/xuPv20pV5Eiu
/Nqs88E/XgKtoYjR+kbiCl3nTWnvqmpyF+ni4e+3J/3pO9VEyl2kWrBF/1nGZds1RhH/thvk2kXv
OcMXvGgU3Fgqi5dKUA6JKm9iUduYsAXUhlm2VnBaddMuQhQIpEqDAzcbT4L/r5H1h0mI70AS2b+b
skiO0o9XchTkMSdTOkErreznKLwSBMwc4B8g8++7/kXyY0Q+MYwo6V9DTVtW2p/Depn6DA1IGCvN
j89mAWktKEeJa2nAJVSMflRAYC2IRsG8Xgy7FqabjUETXAMkklwJWKVNVMVZcBdigrfJ6JtXwAeP
v4C3poQR0OSlViS8x2OWQKxhJSBJmNeegpkk1w7OOEQhJQGLfpPfpyom8nEhyPyCjrWlioEeNwk+
sXRxtD38YhkIlbnWBuBFv/44QDwLdhLQJ0zklFrBwQ3Da9toXt2DZJgLcTHFB5vQVIjSQiOw8Beo
66F8G4H7CUXvAuKyVrJUvQF43pTLMeAfA255SX/7Yk3i0hUWb4vk+v/OF3MMwzVUmeimQXj1Y/Ry
obbWJy+rUaNVAFF8rfMIjlZtTFOfuHPWStmc/34Rf3y5iBygfWHJ8P9/TCSZWrF5CIrUxdOJpIrb
FhPpwTTafxza/lBvZARb5PRoTOo6tb7/3ixuNyUvqzx1B4WmE9pEkzj6BZPaVL3HFuoB5gF6cJ5N
q2iXsJMPtd8fBnP+14X8vlNZKvQSbSKT4iff/n8vhCBCbMSgWV2p+b+knWlv5Eh2tf/KoL9zzJ1B
wz2Ac1+UqbUklb4QKknFfQ2SQfLX+6FmbHerhZJfvEBDaJWqlJlcgjfuPec5cC/I9kIY02wlAdL5
+OjMVk4psx9N7ZxnI3wufvy/H3COgs0D3Ra6/rEjx23g9mnEajamwet8vBv0ZXkTfLFYm3/dJNME
Y2VkzkD73vx41w4yLYypZMVwU0YMPpz/RVZlqLMIsB4NKA+sWYnV7uKeACrVcpVDnl/0aEzMBop4
iuGBncNu8il55/FdbPsPOcwcMyBsYEAeKA0ETl8vw5+tNqQz2AZjh0/aMsJtBAi/PkXZ2R001R60
qnrmUC4L07wY9S9X/U+Pk2nBugN7If4yuck4SJ5L92s3Dpea0YFETqvnjrYpSEiBsiaLf3TZDxvw
i9LAVSkqUrc+xAUCmF9fGN58B3xcDjhRDHltwyKc5MNzzu9MAE9hne4wGePSAfQvAD9AoKyhVsZo
vzBJla28iqgmKAmufSG3uvjuCfsuR1tTvg0h1pU473eScinhAQlqOiLKgS+9b6BsH5yT4wensTXv
xEAzo+Ji0K3q2W7Te99qb/OqfPYH/aICVL+QKCft5ntD7nQdaqhrqZdoVdOC9O8mo76xoDURlTyD
h9/ikmF7JIgGKk33Ao/xTW+BgKm85hh1FngLfcOEfxV4HsBT96GI2eZy2esoTgcdrKV5EXE5LFIn
hrXz9P7/BKOv349yVdNRicofBIh+UV3bn557jw4r6x/evo+lfRPIuaWQ82Srm0MBbEmk/UEx5FzN
N0SjFPqgaNw5BilgQ/LD5UgnvnGXNMVzEjYvXST3k27faSRGYRliwa6bmpxReTXZjaIs9ZdpE70k
Pwwf5EgXIUpwxyscXrsSFlk6c6a8zEUZrbmvPReXqBxJlii6x3kttjx+pEPABy9V4dbpcRKU4U0r
mWd52hePgc8KDEO32UZi8Pb/mumVed2QxABEdlprLIyhuAmH4KAnayOsvxE++axXaHWC7Novxy/O
gvnJI2hOuZqLZoa17LT/vCCbBne1jX17NwXGK7i2R2D/954RrWu/uE2qp86wdtZufHNnY5mDcCd6
1EvvogysZ9G3t0UNUE9UTP2quVO1lQMCCjMoNvR7sFT57W3UZPtf36ufra70tAxX5+3qHLQP92oP
bXVowrLcqQRFm1fs647+DvGBTVrspyo96MrbWBEOLVSaY8GbQ0eyUHp3m7WoI7wI60x0mXnTSzLY
j7nQXydYcIn4ZuTjcyr1L/ZUn55eskD9eRbDnu7j09fW/CRuhCx32OnOtasaREP3YVsddT2+Jv5x
WWTDekzC7SicL3OFPimsee2582wazhxm9uEEu55qpV1zbRGesjS5mo3BvuCuIXV55WjJLc76QzTp
r1Wmv9Kn3kBs2xYqODtmd4s1f5G25Pt2wKctvTj9+kx+ttnlzbGdsajB2Ll9OJN50NgA5zmTU1s+
ghvbjJPzmDgsl2HkLdifXugFvSWC+c5u6B/sIbz/4h18sq/izJBqJlw2WOJjGVh5dtzmBd2leuxv
5/OjXH8XSiDm7aPt97e6nt6XuXsxpOIc4ydD51Em1mMip9fWC6+1wn4sgOxrNq5Zz/ji7vzkcWxY
qGp8y+aZ9JfpfA/fspjoQ6OE7thXl2+OU99lkgsoDutr0RVfDYM/u1gsYrZMxzBRt3zcZXJlBKUp
p2JHd2DThKjh4ZksIK+uKje6TaKRPxy+uJ3nc/zhycu8XnesOWPPNv15hfrDxr2a1NDoAc0rHMsP
EzrGAW+4156IqPyq8e19drb/+FofrjdfS9LEtudGmQ8fS8YBBlMDUhc7HCN+rocSAJtA1mhb20iv
z1NFDHjZiqMYfW5ad4Vl/W4m+ua2twmZ5zXVuNdL+wFQfc4kn3QScEvZtK2MLgbDo++lVt1hiY1A
6FstzVooEkfvWHXN3Tv5GIlmzvgRNl/1ZhfGbrSoC50e7Eoy7WVk7OvCWxdlfznGr6HprX1ZoKTz
DgIPNi0Xcyh3bTlu9do/Vk1/9nOgL9q4bSZ51lR9lwLw6TSsphhAs/6U9+Pe6nCp1d3PJGnvesm7
DIvzUEAwyYPp1smYlJg+kUYlJu1l7IGwyYZpUf0Q+yhle1baPsyXQH8kyuZ7Kt1dA7JMG61xCUjb
H1a9TkiOBZFmU+NHeydc+nyUjY1KEjeefXDRBHlJWG/yAaW0nj9XSLPoLEpysNrjFI4ZLNSC54hb
k+RTcgWCF9ja1mQCRQrjA3cwTlBGLdskVAg3WwWbDlCUGhMCIrr0psspEi3fBgyS6Rm/YqbuI0uE
leCco8GLtpCFkIzTwV4QwvAY1OisE9/aFsQCCa26BqOHR4erfhLFNajzlVVRj3n6sJcFj0IHalyK
X7gnO8hP33zsQV4s70Qgjo5o3vq4vA6b4lqTLVqKAM2TjaW9fJHCeDAzfItFWt4nwx6W4cJzwd0y
OHjwgCMFFSZvIMXkI0YOvysNTjqhVh3gACtyNq22ny+Jwa2v/dE7CnfERMqbnNcBIOlb9K1bK4V7
GEQXKu4eSy8cVkU3bn+9XH56/xieZ7A4WMhWPlQLbi3rdnRZkEwZrBqXFTlSV2NF4gUqIXt0193k
H/mIX6yDnxUp9D/YvSKmQKv04WWdaIShEo64yBj/GLp/LtKcfn7xxUr06ePIocK0mNgyRvQ/vI6N
OAh4vV/s1OjvOtXhiYIEn+PWpZtSIqcDuhld+415ionFqY2vK4XPVnweqp7LMaYL+3Hj6Fd5nVfK
YaKAhyOrUZx26N+V5l7wx2eEAmz6xCIIpxsW/3UUo3gFiXihNwCSBc3HjkCetm2uUpNILeEeg9xk
guUASw4IolGQMxe5UXALSiLAs+K1DNubLiKctODyG3tgCqRN9U6DQ6Ggmx8SFBJiIM5VtxpL987q
wMClLJfdOM8IM21pNtBKo3F2Ounjs1VMu2IicCfylobvnfNIR8j/asoUYU6PAZ9cr4VnxTd1dd2I
Eg27jWlAJ9B0PpslZDD8X0O6Eol7z1YqzV2gDSP4rOS6gbcEuZdK5CnQFMKFeWIXsW5YcPRWRhjT
qOmTk6BIJasgAadAF0rmXrsykz6kywDG0QAhnAXxlsgPUggQqLdZ9YaRCjCpDpt76MHyI4xQoU2k
QWvfVYOqNyOaf69qQ/AOPg5tAw4Fs0evdw9Sx0RJVvuiG/DY9sn9lFbQN/JZJI7nMw54gRkr+Ot7
8LPnpWuxRffRu3GpzvfoH56XsS6dvEj7AvohMybzW+5mx1Hp29Qgrub/66U+btH6Ct5wCfJxF3mQ
FAv4wgU9djCJS9VqX3ysT6tkl30VuhTkaGzn/vy59Nqsytpu+FzpTkak6YXFOhrKzVy3J8b43QiJ
F8PJDm74i4/5WdVDl4aWFKUW+7APJbLbICsoMpaXgbEvBPQ8x/LStmcv8o9Gxfnl+18f2M9f0aGT
Pweb/qXbAJwadQscw12TNBjAmjuoMs9GMD6UWfPW8gyB6rT+9Uu+Lx0f66xZH0uvE7Wy91H8M8kK
qj8JCrtkyKKlTchhj8YRs6VP0KjeLKbWvZWwmciCU9mtEHd1CsWxGakRGjWP+ko85u21xoNKYnbF
Z5q3VKTxtPVHpA2OVkKdIHnEy51jiuiNRleAKW7au5XnLqdm2oZB1S49wf2mcKWRNUBv+9jD0V1x
rxzjGL4Uw1u5NILbJsMY18KEy31rV+bmt8GvrwqtGBcBnVgEzauojaAJ+1q6MslPoDercB3P7vNa
Ak1CAEhIWLlk91ks4fh/TwTUCQc43q+P6qdXLdesxSiI0TQa1D9ftWoIyEqL/Hyn6uotG+99aCNp
MO3B151Ne912qwS/4/RVI/OzCwgeEI1MGrr2X3YGstfGqDLdfAeh+i2ZOH3+JJ/HrH3OZw0GeefX
cH/ufv1hP3v6M3lC8a7PX96r6z+sPLrfpAiSIR+mPEJKcDVLH53W/OhvSueQCOMyK+u7uT759et+
tuL94XU/7p+Tyc760tFzjM3DVmRcY4mQZ2UaD03Zn3/9Wr7BCft4m9ACRSTGtpRV4UOrvFWCQA9C
mXZWkdwMQ69WhL5vQrqxZpO1xLhUPx3C3Jg+TdtRj/CyC5gZ9A0NTnQQSG/hyJ0VvmYl9CPXHS6T
0LqGVTnkAYBTK0PkpxmvoYsXS9rA8gLne4JGcm2ayPIGYvckjMEoAZzjTN/aDqTJlN6yNsLuhTy1
iYo9NS22aNwmErc2yW0P7+YSVyQ6sU/Y7vxzWuJGqjX2Gwb46wU7LxrGJbW+VtwRsyGxhNB3Doxt
2Dtk3LWSND2CIZFSrQtHfe8nWxECx7bHaJ0tcq9z4IaQnBXwSzJNeAS3MCbSZWjCEE6t4drOosNc
N9eN9SCoiAfJtUGkwjqMhgc7nIjBau+SsjsT91CtvVQ7DqmzVuBnYy36qU3NuHai9kDGbHt2moi0
KMyvJPR+8Yj57Kbx5wBqBg/crR9FnVlWSXSXFX31it1VaT304Cha3X5wKufIwPehJaLsi5Xe/Ozi
9dFk4IbwGBV/vJ7YX4bkFrJAuJl3NgHeI7sNzJUhlzUk3HhOhzLmEZyM/Z0bJEQa5sF5iJNkFyb5
bdMx1qxMxr45qR1m8rMIqkf09oRb9dOMlkiPsHjhJXQA1cFmrbMeC7DhQIP49X3xiVPAxmOBzsNk
uaFX+eG+CLUxQ1OZwTwK8g36KRzuOh3voTHOds6nIn+rWsSY+rQR/nqqRYTt+T7C7LGkQx5iRNT8
dtt3rMJtcUuqHvotrE5bUgtw4sJvJ9Iju++tTeBawOMriJetRgBFps/R0Dq5r3Ef7X79oT7RFtlU
+44xF1OC9s98xfxhRfPdUeStaWW7wUzWNU11UGriri2JsmjMYWP4QbUqc9DhuWncRfAV2MMX2HtD
skHaIt3GKdsAqJUiEl+sQ58JMRBtMzqaqwTvL43ZcHCmKuhZbCsRXXRx9qxl9XVUYox2bIzILRkn
DRxv6Qx3wB8vo6E9OYy+Fn3AzrOV3r3a5FHx1qacKCj1yNzyt5G0Ak/xK7pCHAmtQe1jaz+/OKb6
Jyso2gikAgjcGOx8nGrqSRC6tI1y9NkNQUopfr9uZNkI9APJz2hEOLrDVMZ7FR18BXqgTNLp5Ouw
G1T0qo+1eckAjel2BjHICuZ8zq5G9WaMz+HE7TJmP8iHLNaqaC+ho8I9IVnRr+hxFC53ixP32iqB
q0puJzfbCHXcEfENixWAyqL0dlnq26TtFuylhHUoTRJyrIi+8Dz5gpsSHQCoAenLaFD0/cw1Dd7w
Kd48yNqK0Br62lqvK5SnmnUjnPihQIa0sDrbWKiKWklo4iL1XzzFEuwm3Wvo6KvAoZop+h1CtlXt
PkEsfQuD8DCEsJ/CxFmFVnk9P0967xsxmE9zUdhm1oNsmjuj615NZn3MzR/62DSY/vOLLb29i6j5
ler3ftUyII+OUOv7VRirn6dAt84+T4PQTtIt3UIs6U1NZIrvXROHzPYRIiBLbA/zq2p3UzZzR0f9
qSjHly+uhc8uBQRplo5ohU3tx6nayDAhk62V74akzMBCWgvwvjd5KIct+zmOT+xf97ZGiOe8fuGz
SXPjC2XJJ0ULBkGBztyZn+gfG7zEXdd1PhdofsnpU1l173oghnu/5tggJ935Y72e8JEuYljLX93F
n6z+tEqY6dDGpUL82H0vmLF3Ko+LXdoRIlkVyc4uYZh5gO5XVo29qsSMdCGcW4d7YJMHEfBQuQuq
ktznqBVbs0jOQVebe2ucIwB7HwghuVy6s++7IThBy1wRmHQXC4JDqS22VDXUhE3zz6fYv70M/x6+
lVf/rH/kP/6D71/KiuDVMGo/fPuPuzLnv/+Y/83//J0//4t/nEhuK2X5s/3l39q+lefn/E1+/Et/
+s28+r/e3eq5ff7TN+sCXc143b01482b7LL2/V3wOea/+X/94d/e3n/L3Vi9/f7b8yunABoxtueX
9rd//Wj/+vtvhu9wSf/bH1/gXz+dP8Hvv/1nkz4X8ln+9d+8Pcv299804f/dZbtFge7PE3UxG2LU
2/uPfPvvruH6TP1sxD0CbddvfyvKpo1+/81y/+7A6MeAwkTOwdHJv5Jl9/4j6+86ExPHF7PREw+q
+O2/392fTuP/nta/FV1+VcZFK3//DVnch1t0HqQZyLt4yjACtJ2Piow6rk27QrW6dzIhllZuQ5DK
AYLEzn1mezHOZaBtyrVfYFh6WL0tw927fvPdG2p93fUy3oXueCvc/Lv0cVy6k0ACTpbrwtDCb3QR
8QqqeG9N3bA2rRj8GWELIiRCehzWiUm4ZwKQGVqf90CKOsQS7o4IHVEVpuLQhnAbHG86rSIBq1fL
4UVmxuhs0MISeRpYyyo1fggIGokuGRXF/ZI4YyyaXuLQ57J6PNrez7S32NnGCkitvTK7hNGfE+xY
l0ib6ajHKx96SzLozjY3aTMb9gCnCQ2/N0ZXduGbe5LlmzR/2jdV9I05p3sUNTSOrlbQ0yb7nIty
ukrixFilwAZW8jpyFUgyQeqD7tHnLcvU35XZYYzTZB+T53lFls8yVj4aNzMZLp3yklEMePCkS9YI
d42laVOe23kwLMOufCsc7y3wrDlOoIROYlKso4g9kgA/Tgwuo7LQlzqJG4uzgVwX3uuh8gM4Go08
SfQjrpnQpkrGe5Wbt7nmQgzOowdIoMl6aFN7M+ZawWltm82EgTobLolPusoSIqRrPdW3dj/jl/vK
ZRbEzq+L7aOrAH3Wun/p+bZc0lhYqA7lcG8bRKOl8bot0BYEabAJwnjTuG69CZx+k9dauWGkxihb
IYUwxEbU4RaKNEgLqwYrnmGFz5JgQQs2pCZmDqOjvliJEZtU6PhMTDCQ1E3TbGNVrkK3SnaUA0+l
nt6Ustl7+CUbwRO4zv3pjNzfA2uoTytKhHg/+vJshvASknevJ1CiSS+eag3xQRV+k3Ny4ASNoHhJ
6nbZRcMNrMNCEMrQFVgGEmd4igQa88w1ILTaTEtI81BduB/dyti1rnjUGwfsa9ODRfONV62Ov/ly
HfjVXZOJ8gAwls9leM/2kHwnfg1Ed8fZrZ3y2ethhIYqJTlFaPj5Nc3bEQELWnJEcD+RxwW/Iq2C
dG2m7rD0Wuqhoba/61X8Nplg5cwSloNVMS5httvaQE2zagXvuge3BO1b5eFzb4bOPg2utCQc1j5K
q8Qyd2ZOFiFkN1U7OHlk6N94tFwt7c2Z6NrKwXnp48zepkW4Swr5GkQREHhi8zig5rVU4jaLemt9
Xyai2hS860UnXIJgyFYbOveqIedCUXBJYps1r57N0smxt1ULGJCyNYheUkPCLLFBXLm0hWrTeiKz
IFn3ARTv0gfWAODUM1JgjQ6kkxrCvCpuSlf1W5cCjZ1EfB91cwITMPyBGzoys/tKBwpMjhXM7GMY
h0TZEHyjr1WpTnymUqUnIxYg0srLVogLJzbPQQNtxXT6Yln4RgyPtFuRL91szZRUYkF2YuZdM8Bf
28RFjXWX7AAyMaKUBlE0NCIiPX8x8VTiMs6vaq8VoF9j4FoQgEJTnUKfRMWczdIqr9kLEYTaLVWh
fmoWfl4K+u9Op0dL4rAtrUkOQrOfZBZFZx7g++B77Q5oYIbIPdhgHEl17naIRHAIt85PqmKM9dkQ
HMMbUc14uaDWbuHcIyx/zXDdb3Io3us4p4fvtDkeDsJEEAAQ/gamLwctbBYNqXN++JgKCyibXXGZ
Y9tblDjBl/HkfVeA54aB1gE3pdpXIeY1FcC8F1rBp6GotLhArX44hSYjihE10tKcymDnRUSq5RPo
BbcHkGiSDLrI4+FJjfTqdIf+uub9sONT4zSvqQOFOpyHA8SKr0pJnEUTmcaWszb4U7bJu+TSShGa
jin8UTecsc1Bou0EviBD6v4+KZpDxK0C7BcNazNo8UWLg8dl9dlh84NV+VoORKCGCuBvKK7M2AXd
men6yk9Nsawzj3Dnrl9rND+OnQpvzLYkzS7V+g05H0vdWfWVdhpxf65It2a/PqB+rQz34OUVrR9X
ZtvB4cooh4s8kKdIhOSL6ERHzG2qzWAl2rYdx7VBU5YLOtIILqd7kynEr22d3wdOgQnMHGgryXht
BRhNhx4yvjYl5qqEjkV0PKnMuak9D0Zm7iDv84hFerj22+KyH6rvdE3Fha/a81CX9XqQw6PWZfp+
6B5pL8slhvE560lbRnoxEWMN7cwxmK8jz2/C0D6yGLAoF5a1jE1SEQKG2HiK2HFRqA/pNhkbf903
Q0vejnMvyvC+djVvXfcNWywHWZ7hYJJLAqhn8ShoBnXnzDWtLShvJHsuCDszTJ+rWH1Lyma6n2C6
2T6OPisOlyR997iFwON3O5O6fdMWqF/cfidG1Gv2UF8WPcHHDlE2FtRLu4BOWCIA7GjiBgJwNRFr
u7SKdyoG9z8Y/n3vRt9iXzCxsijmfYIucRUKrJ1NEvNWu5AzO0GoNi2nWUQsu17AU7V3Al7VdDg6
GSbp+r4WPF7cgK5KNfEXqwkEas/GhNbzoUjH27QwL912DlljIVmkItbQcdpEN7Rw8ugyZ4CErsfc
fQpriJXNoPZTbOBcIfdxKP2UGIFxGTTcyKWebY2qi04BMQHxyEZAOuBNdXCvRRCvVFw/j4SPJOax
CDwolZX907fY+xvjpowi+S1COFfNjNFsAFmFBG7Vxb6+6rTo0pz67GQcZRFy8zmDdQqACxlx5+7x
FS9FyQGNO3+nTwGshoc8AULUOBiQSUHeRfjwgoHcCyNVIB+98cq57JjwrVKjfnJ1tKya4gGtNOBi
LGarpAH73OYDZz+NtyYXHEFmDWuL/aPhRlxlevfYa9CNZxu0S/LDanr0yBoYSxt4biCuSqq3Y5aP
Eua6HTL79p+MpK42telRAan0LtE08u3AH+EFDQD56jrkPw6gF8DgJEU+WFm5fMTUqG8juzp5Bsl8
XcgAg7hK8vjMmhDoZHS2JeFNgcqe7RSzp0QusChSeFuax2IlY5nsPH3a03S/RhwzEBlAJRjbMIRi
q155csZXT3W20GsJvVIfwOEWEL/D1twnDUzzoJvpc5FgIhEZwPVrBhzKiddJGwkwmcGcbYSEYiIe
aUKRtKcKhJQj9oPFWU9H2LVox1CL5vT1+ri7qCTmsdYxIMfOqfJhwEwaQ/Uyt5gyYpt9ztJILUlH
3xBxfOa5NKy90hpXoefOymIu0KwIHky4IVN31w8klwZS6afMWwdR4m36AmqrHZqPpJdWa1onCyEI
CXivuVItXo1KcKgTsNyIESXBAyuIf4aTdbtcuBeV5SV75fIIHIkyAaFIZdGAQzUMMGSJY8UrvcPn
GIBRDKJLf848s9qRt1TrN1NW7dqguYnIAFo6kyEWyKlWNSehke0exeGD7NpxbyRVtUmKgEai5VJK
4MPFAkjcbef3u4zOtANUYuVyMqGUuf56tMJsj8qLDKPHjNplC0af6e+AFd+bvCcSb390QQgmsgh/
xFO3NokBmJMVC8JccJQl2XAcu9Bfjmw5aPj1Pw0Zeuhj5MzDY1EeFUgRu47mss2m3KTUDOzhe18q
66x+KqS8Y0SCVGmdchN8dZzh6UWA+1iLYtelrU3MRHuosliyuIkNJaI41MRVt+ZCEgC6kaoCQG8g
7urxCK5UNN149UCPJgfJb3nlwZG0+vqqWw0Vk1jsWcW6GYTFrqMmO0uHyYyn9kaWLO+zrm/yemeV
tHTV/JYSPDeT51jXLwlio9wsF1gWUfjM83hEJfqy2HuvwgvXjt7RQ9QK7pNmha1Q37tZfyxzsn/A
8jl9hSxPzJMBX78b1Z5QmUVTEmQSl/KFWumJSq8g2ZlND7EOaONXDhHTa6aIEvx7v3JNOsGlGRLm
40LMizQHt6tbr3u3x+ZBGmfew9xn24KqZrwIR32fEO9y6oLSXSoVvEyuggPPM6fzCguDIxk/Um6y
VmigH0EGWps06r0NmJMcggko+TxrL23mmM5EXFrjIJlJS+2YcgPuG8tE/QzXL0zaBxGBPkv75Cln
kOglWgVwNGgWeT1z5JyCfm+njhAG4e6OoO4jv9tjNuXyEOq73sFPsJpp11TWz8zKbvuapdQ1TsQB
skX0exzdpb/OUv0yhNQXe+3WDuRF4TLGDBtLrJXp7gFaXARxsNdSPd6K2roPvYo4pk4RoppB5uMZ
OrELQ2dwdM3LPqSWCHWTqfwA+qvR4/UIbzh0tBfyZ/SWUpbAJzjHKeqVkguZUAcUO5rcprH2I1E0
3+gFAJ0uecI5FjUJmx1j3aGN3Zh6eGByyWa+JSRbZKWNTQS5B0Utz3MjAtlKIbZMQ3QasmbQVAB+
tXOBiMnKfjI/PEfS2yRG5G/LtBqW1eh/j23zwdCD9tb3tBsdRRvpUSSI0ohNwm9ewZlL40BtQrbs
xcjepL6xK3bzPrErLPxEOoUVRDECoY3UjJbEgfkbV1JlJcDSEruzl1mZ3vkkd5Ct3ezKDl24H73j
xjYj7u6OyVViLeQwkIPZQVmMjOiok2oDnQzwtC/qe0byYC/GtsIM5fzQpPONbFpOu/noO1BDcTnx
3KOMsshtiubus5pndFU5InVjlJ65B4ajZONI0jUiB/9GaqhlX35vpRYsUegTWqSeVBwRzs5SEBdC
bJMIwz0R75luV3c2SiPdjNex685JQ1e6FDMar+WZl64GpwVrH8poWSYvRRg9MM52LphrniaN+SPP
y8H46WvNUwgAUbT6xm4m5Gx0XhamVGszt8xlYHQXeMmxtyM4dCNl8wyBD9mZyJomRDC0IIJ9KK+K
9Em1Y3ZhKgmSSCVnT1evXfHTVD5NeDWh1+k63FGozRylHHxE9XJw7WI1BapfTa23IWnRWJOfixam
PHsu+agodhaRNzQHUrMI1jbg7nTipMdYR+1EW+caaDiczTdZ0AS7jpzVvGVXKWqd7enYqd0ISaXM
2ovWdibWVHpUMio2ntDvTFWDcbamh9zDt5EGJF6xuJSBcUqZ7OxaKh43oUvaK43naCggtYmKeSZ1
SRiwb7Ky4mQ4M+pXEJ/RDPp91fvfGos7zW3v3VpMG6Y0L0gR+QMyDEcb6y+5sXiX2ujk0tVyzPBE
kN1dT54bM0+6Fn3HvZknt0MESLOIaMsskyy8zabiwF5sPLU1raG2AoIe6bp5U0zxI8wxeWOgPCFn
QT1PzpYUrmrPWOjRJabj1CKkj6fobgLtwhllAYvBFyJjKg+y41z/83/fv0/yV9Loy70WA8autWld
NS2PnfkLopstpixiJ+bvMiYih5oU2q2wgysTsNSYo1gNosI/oGHV8HTrl32se9wkHSQ/29gHRs5H
GEU8cTXxvyoT25be2zYyYlaytNu9byZFY/ubLASmHbmyv44UwMta/Swsme4jw23WoRldSc+87yTR
KRUBVTtQE+yOUbW2rMgvSrtyI6f7Qbd+X2dAcnvpFEfJ/y31zm1ocShwWDGp7HmHaEurSUVo8YS4
3rB3tYmGhUMKmjAwz7BAoN6DPG6Y6eV8uxK3l45r7Vb3IhuHh7qyAu+kKZcackw7kuervU5a5rIz
YrZ0+s6S7XgTaOVAcbLu9ay90Zz6haWoWISWe4I9dEhV9uQqxXRbU6uSFCJi0c+mR3Sh/U1ZAo5l
TIpDGQWLvOLSrgTUaUJLl7r+RKo5rPcOkH6SESY/CvMm8wXkda/6zuPhaOjtoU4SuciTaaK771wE
GDUXhHLZ26Yy/JWXiXPaut/9ynwkGg1hXYUPtupfOhQz8ECPgBKwErlGt03gcC5knxFxlbGsMF5k
QrVKuWj1q85vTsbIPMIrPYP+bLAwC4PxYC3PHtmvOycrbidtTUl23Ttaui3blpRcr3/MSW2GFkzo
KFaeg1IdOCsyXWtr0xQRSYpOhBm8noJtmKVH2gln/JgXI/PejdPb1UHhfAIoiztH9/rqYP7PF6so
qoM1/5X3PyOlXC41ayiWYgrKgxryfm0K7aXKM/PgTuGl5FLavn9HeNE3iXMw7uma1DKTqykDSfl+
c7hxVR6w7pksMoiAs849lHFqHdqDjmTmUPiKrgzjMGuoH61M5/0xueehN/+wz6ZxJW2XlWp+W9ow
qW08sfebPAP40/xnLewrUPEqIuSHrM+wT59Ke7puEkp+JjPV4f1LnmL5XPzv9wYnSk/caP/+Ft+/
jAXu1H++5QQwKu30fcnOqLUSf0O+BLPp8pD4KfDpfiCqCBzJKZTAZJZMNIsDu81634qH95vR8uho
mX2zs+fP/v7bjTD8798+v7aVxjRIQ5F3x5oXybQi375/YsfrIGO/H4f374vIbzaeOd44VvfD781j
F9E+UZKz63TNNojqGHxsN6jDMNmUU+zHdKZ6VsFmLFQH228Jwk1bYgd63uT8Tt9XkfdvcXtjU573
Tc28qr2/9cYi9ZinFY+YTh6IqYT20ds75i0tSYzlWuCbWkedomw0u+tWBoDVnAQE5JDnRBQMIwuu
5vsFqa7+DZOK4tCPNrTbsofT2bIm5L5f7Uhnpi3l5IcxH7St5cpGLeMEvBAx10ejAW/eD5FaI35S
Bz1syVRoPHeVTyOBHZGTlsQM8TpTSLagk00GC0faHjzNkwdHs5alJs2dq9muvvwv9s5su01tS8NP
xB70C24loV6y3CR2csOIHZu+W/Q8fX2QnHL2ruaMuq+LECQhGQlYzPXPvwFcHMv9XGEs428S6s3R
JW8WRvV8CMlfMSuXajQJqyOK8uq4rC2L5YxTI+VjUofMG/OQ00wPAJgdNd3/ulSW62Ve6HOmKHU6
Fn51UxxbgvLSFfG8xdHlzbgYkX9YRjHi5ginqLzO7RWsHgq9iISe4lCOOJQPpfWeBa1+zFLr6oAU
bNWx7Y7LwsC7wbOa2Xobv4Mj9HiUmsLAMjBGHcOttw7AuxltSBiM4MyTGAMHtk39XYLKjUQ1ZpJa
w6xnuRiXRTmfz8taGGHj2QTNRpE5NmSWG5XHoLKLX4tpPjXeWrvlLqu1hXEMysFAv/xFzXFcXo6D
njr57yMCmuPoypvSWUwF7ei16mFKM9WbzrXZwBMIYrkLVNJpdUtsrCi7G3GyuqjzoorCbavoeKjX
4VfVYko3OOPv1zSp7CwoWwcxFBZmb3q3mhTVc0omTBmIxNl2QLrSyN4tG+T9UJ/wUFgtr2lZf65t
/6M38Yo3KmWHVhH9RkImit4HSDqCTHY7gwsNbUmeXTvTIGzHrfc1aKjWSeydFd/CqtwCg7CG1vX6
ZP5WJDKAXj2CLYDgSookfd5pFR+1TanM/BUKjUs4MC1VOh6SXf7qji23R6M9N8I8dTUt6im7tC7x
4Az9+cUfP4pWC8/YNIMhAbhh4TQmh0jGeyewsexqmD1DOTLxwa917cKQqV862eJHDitiZSYpcXpk
5bUV6dJ6h1cAU6yVcJRvFdz2uo1BOQuyt/zcwf5Z+tWmHKx7lTxkBGrZ93IE7bHU9KWtpt6zSk4G
rXfeIpndsgQq21h38a4lFmeN0tYpJy+0ozPU4vLUupDy9JE0C1urY6YnYUBfk573WtWN7PS5EIMO
UdvBbzr3z3onbPwI3HuAWxXSx1ilp4xoraKdGmqQoFu3Ebc6lJIba9T1ozPbfi9rZqx7iqbbe1VN
s5MxOemvhXAAOV2L4qwV78MoIih1qGrdoiZcIdCJYzC047JWzQ+Xtc8XwrrUj4Of6+uEjul6eUEN
yS7QSyvbfG63fMqysalFX2vw9W2lKvaxM3X7qBcxgQXLKgQNQiDMcJMqVn/EyHN59nMh+0L8elMu
McMvrCxZa51BiTaIY96QYYHbEncScPJj4KvOcVB1UlsyFQnQuEmpCMeak7OvVFJ3ZPMKuGLyAdoc
Lbtzez88IZUSg1saHrcCjgvDY2CQMM+N81AyqvYjw2YGwx9QvrfJck96wubQgMc9yTkZxaTm9weI
zdjVkwK9tRgF8OzV3qyQRDS7fiYM+x10ZV3YzQvRnVxeTrNtEWxFCXPcxHGf+wQf/tQoYfogac2a
9prj052Wpk8cJpxooy9pvUlPrzN7wTCPBGl+1/pLPPbgGCBpHQL5jaKnb4NaVZ7BT5bK+s0V9Lwd
vOFwm4ndF3MEGI8sM8albPzCLVsnPabR12MP0lXIR+HQ+HLsGOSkYZ6dwecpzF0VRk+hmk5rwAwS
D1rMtIrsOa3jrW9goJsbLTdZRjwLW9q6LvkVLOC2PL45ZBX7KfGdVRI+ddl3NOgO49qdMRLv46jZ
XUEw5qbM/C9+M1/shaeaqcc4OCf0DKBDFcUCEShajO5Ziry8OsDamrS56v3u6Ohpc5ph2bnqN4zy
QyglzS+xt6v4ZoymtcHZggZO2rxyZ+i3jn6XKsORPv5tKHAEjMOXaqTH5qZPDY1TTizaWTaU8vxJ
CpzX/CiBIF1wBjBSYm4+2CumDtXa8OO7iQ/rQBfzgRS4okEWVhYgxineL55amyfBoBhAJddxr5jK
8ZolOo39p7rBUbUz9Bu8aLjgre9JJrhrvSJRTZ3US+X73xpcGGKMmwvs+geEVmUW/SjpBIgs3BZ5
dYX9dQmVm6KXR+KIT7abEjK5adoUIqOfX22NPMpIHMLB/dmJ/Fr5MS2FLvoBccMbWq8tjY472r3v
EK6c1ARoFKTUlJpxUly5VsZZU4DYsN2ARmxap9tpQH5FTEIm7vzQ988AgQVTVfXS+92u7Sk/DdWj
C3EGPjf14Zp+KHq3j2qOqiXfhjlSNk83SR+cah3LPVt71OyzL6yf0rgmWQUQpjMh7QHXaCAfqsGN
T6NiDxsLqQnSHEM7cbXP2aH/WqD00U8jpEz2NP5eTlC+R0HJlphTuIWE8KyT5byK7TQH6Q9h8uGB
k81DAD0H0pb6Vt05dXzfVnvXoXobUFAe1ZzL3pZuPxdnPMbmftpEKExWvd7Amx/aYR2DMLa9WTGH
Y+Ttg8T4FlJ7rNJm1JkK0Yeb55lgFRzMBrT0KOcFHobAUuUYc3XW0osCcW2VeBPhOX9sg0IeUSMR
PoaNNoAC5dqywE/8vs4muS0boONVNBdzo2OU07oeXu2JRJo0YxIj5hlH15WEHIlxF5b42o9usUqJ
xaXwmV+E5F1n6RHEtTxq82JYKrRM7Zp1BtRMDA0hfXpE5EjMtZKHWBxX+FURzsI1nGiS1CNb5cDT
oIOtaa27nCAghmDieUKr18HBkDH2g5rT0bX7YzAvMqY8R/W7MdfbzaQ8OjnfJFfmW96ykcxoGIR2
vg71mJ86FNWRyRp5yMvqEJf+YZCelqS+VzvBs943fJ0swhAOsHT+Ur+qR5pBZgsrQ0mF0Z6GgGJP
R+a6UeYK1ajHirtGwXzm83GuWQe1D5qd2/R0ez//fDzvCI09Ot2MLcgJjlmCt4hd+WQcKKo8Ls8t
a8tC0YtzwaVPfURiMKWK2CPg9Px0+maYdcPMNf9qdSR4cC/QgOAAmYpc0KQrDJQnbfui1hGQcDc3
Cyl/7RZTE6DA9hgI0qTGCAE8FHruRvMimLhgA2XY5WDDx2VhhQIbXiXeN8s3JLM332BkNIIExPq6
CWb7aC2OtlFpfEkVhkVvIHp8pQkiz0upMk63ncIJQK3N3IvpRmQHXl0zorLKk2ltN8eeCLOFgvb/
ZL1/R9ZTVeN/JeulP15/ZD/+xtVb3vIvrp7512xcjfTBmX0a/uTqOc5fJqJXQ2BcZGssIYr/i6tn
/YWTsTWLYgxo8ZBoP7l66l+6jrENqCpWBXhXav8Xrt5/UafyMQ42DppOiYoT5j/J6rFW6mZtmMq+
yRp3qztw/A3ktgpsqD2e0lqGsqGu6GcGNTjikCLFnjpwzj9+s98Uwj8pg//tboglZQJe76ya+ztn
ftJqOTKHUPZViQXZmOrOqfHbV4Fvhps3m6AiTjSqS8WDokKVojIMh/pg/Dvq/j81wfwaGGrAq0Ut
KOBYcuj/pO47phaTe4PtqioJQ/ZTappRU/QDaLvRiUPfFy+J7d/syCUtTyrECjfcf0kxnfJc2dVG
1137KK/+jcpOM81/Un5dCxMXVIzqzN/EHXQmXP6hKRiS2qo0AY4tujGHKNYWOzOu7rQidM6ZsFzU
qeawoYGvHOWkk/Y0DtpmiGHgEMcKsNx1NvNr27R3fhscu7IgOXtIJZnkTKB951zriGwtN7v1BYa3
438uUgx/mGLgWFuOzujlfWHhjhwOd1MVjcdIGZ9BxsrT4OMXZ0RKcQkg5KzsQn3HvA2O0b0VPFTk
Aa3dod+NNhQcZeqVQ6DlH64Px9I0anVNnePVTb0XVXrxtbT2MGkhxFMmzUXN6p8dvsXW1BM/prb5
RY2nR6eQ/lYZ3/wA5lcdF1s8lEVw9Lse3FmkJNiN3SlIDpqDGW8H+8HOjG2lVFcR/3TH5Eb5H54I
hnd3LoDCyqjSER1M/+QHXbx12pYQWfekKtk61vX8TCcF4pgbo9wWe9RdPX7FkC5pTG/sjltfMmK+
r4sNZjoHwKZ9GrNbSfYxViRDo2wEDAvd92Y+IHk4XProOaNjshuaNttQQta0AEiYhQQA6mUeXcdo
NhEs7b7T/F01Ru95RuzmQJs4c6sPKIW3wg1uFeya2PTJz+2q+/gR86pXxAEQbTpCP2kMbiTU37sE
KsEEU4at6G4E1ri2jFkuKbtzkJm7WoGGabcTs22oMoakuPXlXsBfWEFifkStb+90LYYWHsYAj7Jf
lagGrKz/4ujahEdD1XrKEKTHcqhebU3d+uKm0RUPBEh/iQ8o7T3/2R1g55YaPhhgd/fNgAY2Sd81
E4Jsk6H2kRmWu7XBTU7tSUHPxTetfIw0uB9uPhJ+pr4GXUkmsbURhL+pIUwi+Lgq1gT9+1Aka6uk
aqtrF4eZjHosLtOULg71kZ8Plxa3060TtMbNzGBjpjLkrBjD3SBlSWC9/YaNM0SzWKOmH/sPiEbm
OtFGf5W28ILRSfrAClVGGF7QbGEYCTqDpXXJfXm2YLJsoorglxJRyt5N0X20hrUJbbM9KhYLUxEY
mi6raty3x89F1hBxV8U0upfnQP9fxyidvEwf6KsM4R20NAtflJLp6/xUF0hu8MvjZdG0+RcUAukf
myzPJ/PGyzs+37s89/lwWZPWMJFdbs19sZw00o55GDyZ58BHI7w8184V7bKGTbnAHzt91kMM6LxG
qSh1I7OoT58baj11XjFjmMvLy6LAoYwm0rw5pwwcJX5Suc4VQvKWN/568tdy2Spy4R9OvWH+epOc
3/n5cdjVOgYqo3mH/9gTrKaIxKLN1tSgBGalofOa3/i5b06AxSmF77wLy7PjsvPLx4vl2WW1WnaX
IYSCGm6oadNEsWL3vTUwCKgVTk8l0F77hFasbnLxQIEc1zKoTg1Y0LaL/Vvtz+IZ1fdGerZykP0x
HLqnyKx/Zu1d54/xV3j75zyzjwj0untRTV9No/1oqLURBmXgOnDb/DJEcDe2aEUnXPu4LghYZmDH
ezxwrqmc85iCB1OxUU9HIdkbIn6IKU1j27jzE9Xdj1VzrweOu+vy9nuaup5oQwNzKGluQjfNgSiJ
fcPr/xrmo3/O8++a6lyGEoZRE5Nhx/hN3L1bvjcdU/fclvvcgObu6xLekoV9Q6hqjy7mLhCfyqsy
+EibwvRgduP0RKgKluj1Wy1Gb6I770mm3+vMInBNzJ4iU+Os0DYzMQ4h9EQG6HTmIlVSxQgdfCyD
zTilJCjQFGwwUVd7tcb1wVW9Is1aZnL1WsII9ESU6Qy/JHNb2nvF9futau/ssCXeGg7stvmZiMA+
25FdYieSxzCn5skzerZptuBsbXPypBNsQUzabUXasdpsMwTGEHujcZMUw5fRJhjGyHVJKDoRSdzg
6iG0boImYK+P/kY3Ue9G7U/ZZ+/mNL12qvxiAS4/KJ2o9rri7t2EW13QR+VdnqpIq8DH6TLGxcn8
oN5DJguDpmigknbhCDiVdD/qGUcVstXWhogKz6Ybt1IljPukZTBWmTlxhUnMXroGdl43adxJoQ9m
NgnjVQde7LebOr1BzczhU4hiVRISEBXdMau0kyWrnxpg8paOjFdWd9UQvkQIjIBZ4pAghfaYidYT
fWQ82+2PHE3YCbkIc760GvZKQVRma8hdB53A0CLiRTX7Vc+qd3sYyKSNQK3GyczXiksec1GeNHu4
pI45rTHxvkKgC1fTLKHTlZzppoQPyMwPy4R2pdPRq8lP0tD9j5Z+hgmOS1gBg1CF+ijiOxuV2lYN
qDdNOyj3erHFYupUtd3gBWMI4tskyq2gmjl0w/tE+wXKcjDBsp22QdN/jwqo+mZAYGkQ3qdR9sYl
fugsG49rkXmitM4TXPdE5KBYObyqQj7Z1rXoHtDdes7QPGQ+sbkK3v6SmboR5pmnoJwkQjl8MSLY
OCpADBxY+O/lXYyrEUeiOBk6N6iBrFO3ctYdwB4h9sFNDQXXHjaKtvEwZt0LtGcH34KBvHI/3ipd
INa6faPyOyRWAJkPFyYloqNmB8OD1Mxsa5M7xjE3PshS4dzST0NhdNwtM8i0JSKtTP0+VIiuQ7d8
M/OE0HkBbzRrYWJUEXexJHrsXWJE3a4zNu1uZr4a5d0Q1yZ3KPJY6e3iDdgqq+GAfOyoZ87NEdWN
eSwMdnKMKJy+DX5/UU3xVSJKWbkZ56FyrBzYVVM/3oaIVnAwEttIU9vSuqfCgaCHuQ000AB7D0dx
H4TvMLqEIV18FJyDsLgJy7HeWIW+L0X3jKmUtXaCeBUb6M26EFQuqSDxks9bGdHZtrOjCJBpdNE+
HMaz3UBStRT1nKfGZpi69iSnB51MBJo0fYDJbvm9hOq9Qkj5NW4CAGHTeBITsCM4SeSHF+D1pzG2
351B/TEOKIz9Lwrc+MSUaMaxQI6Lx8AlzRUN9RmS8c+8z56LElKPGu1dmH1wjuxMhBsjcNMreVBY
ROXjkF3TyjYwuyQfdnllee7Xy1pqU0vZo5cU5VPFTWafdvrLspVfZtIr2wHSBLf/q0IRA/OV06bR
nYYvoynbOMny65TTndFx+yTcZLyC3XuNrmQeButE+NpuhjwFF95IllyN+kQkeeUST1zRWjETNDSO
+iH2XVGNZyOoBH4/+YM0/UNW1uJiNLq49BqVXjFpw1a0uMKVqY5mhFuar5bDRVOeIiH4hvOemLjs
eDbibUZVaLVJR9y1a2CLKKeO4BPS39XoI2imnBB0nNew8oAi1nU/+lACnSYu3ZhiLKEEIjtsBc0w
Mi+Tif8LPNIavckuUBDedbcP14oyfFdKY5PqPnIqwz/HzeAcMrW4EYZj7/Kc8FuLNFh9aq9OhmAI
G9QPRbHvEkH+99QEdz2CSm56jXHVYCYJP00vr2o855FNBYZr9kEvuvbYW/Ji9lp9DQb13kp19SCy
OjuXkKZDR6l5r6jheXMQyyyLSa2HgaHOMuCx1kbPqTp/XVrdYZTCIz2mIMHGPrX0YA9NVbbXpO6x
RsO4NfeTaw3atdfG6jUqgqNh+s3Jjfvk6A7Tg9/24xVGpwn0R882Sz5Cm33Ees2oO/5MxpmVQDu/
9hbyExgCFI3WM8ZuBU4RKiLpalM04hsJQjDB5AAKaI/dVZfqoUtUyO3leAyd/C5NNP8AEC7XppX7
m2mqLO79ildp47gBeK3wbwoPeeP0VzoI/dXV+/fewUiY1h+1wfQVnygwxX3cB0yGGioXU6BeV32f
NG0jesX1rd9DqUnO9Hc3GeSHg69PPzFpulnuK+nSnBY09udFNy+UQowahqms1q1G33t5yQhaGqMV
MzrQwdIsfzex49AGIvx8vLxslrJM4aGyZbi8zkT+z6b3P59EOrBJDMJiSa7pUUzwa9sz/risRTO2
+D8+XDaR8zuWtc/3Lm/7fLisfX6UY46MVSno+fLJywcwfltK4xxIt5VHZQYxl7XPxf/4nJObLUXj
f/O+ioEfYUqCHRYmCp8fJfQYau7n46wCP18e/vqszz8V6e6/tkQKnvk01ZBgNqqIf23/x+uB2bqk
WM+7kTg2lM7Pz18+r23b79IZdchOck59mP9mUlkM1MtqCoce6tiXdLZq1GnShAq+4ihI0mcbt7Sm
CFDGKbW7apKxXutM8Q5xgCUPllVwO4WDrBBJr5cE2Q3jrvtoEMFKTpzVbdquQhtivjSL7DK2gtCn
Jqu3leOnFwfLv60S1ngXzg+7QEsveIfAMQnx4u/L3jxrtfE1Vi1zN4FKr5B46p6Z9la5sQnPiHKp
HWal+hnDrhV9oUcxuw2YCPywkz3H9FjPZSjDtYoUsSFJAuZj3R0cqd7FNO8ayiL4uSO7t4J1SwPE
3YtmKs5jd/zCRHw6d7kynZc1R+oUCYXLnXZ+QZsXueGAwPvkpVfR782CSSPLg7zhbaKh7ciNXVWy
J5P1DfQ+v8QRgPE0MieoExUiq+FvnAahmIoRmYSRCB3JD87NvNDALuoYhV9cVTRBetPepFdTUS46
M5VjgHXeSQ9uKTc2fiM+kOk8t5cJyRKj6XC2guypggLBuMwWMlD6c6JgcENuoO7VKdlNiigzpukp
CMMQfRW6LC+T42Ar6UOBcc38LYSID12wXNVuXe2xED9lk2qdlK7Z+xUTvCmdW8punO3sgfR5fDYR
u0Yv0rWjXYCu8qyiUzova8vC6EcVrqo6rXUkDKvYwniDgoom/rmbEh3W9PwmeMX5FmQGZoDjWqcq
w8POMrR9LmHOjpp4c5nOn4UlsZcOGk+ZH7XzmcL8ApzSxIbi87lQAK1g41Z3/QMyff7olJnn5cRa
1pyuD7axpcNV0PSRwrE5YxBo761sMmb9lbFL4vh5ck293ODqmFjaWcwvLa/bfWmcnWYvZ41rSJQY
mG3vBWoxHaySGeVYNCcFBtpKWKirBi6Ss06Az3lZSwNUeZER5Sg3S4wHz6KJ6n3UWkq1MSwl99K0
ep7g6kh0uZ5e0Z+Am5tA3EiTsyGab9LYucSjbpdn8XGRG9vIQHgKJz6L/9xy2XxZ4G8a2+2T6VrJ
tp278kaXuRtz5E4czb97mJkNRAh+w2Y+6ZcFfqcFOkat5N5aMhG04tMU9r8XShTgo7E8/rWqKPE4
z9rzVavAlZk3bOe3FHHb/m3D5aXl05bXl4dCJUveSAzt15/5fOHzry7PfT50m8rYmC0l7+dzn3+0
NHBcGttnI4bcsZJhlPyx62VgMwWAzvrH/n3+xc/dq5Y9TzuQM59eAHoYvlPPCeea0GM/t/v8s5+7
8o+9XTb5x24sGy/bdU30lrbVRcZ+tsOnUOW+S3QaBJnHpBVnp4dKmUHv3ZhYHtwKAOe9URovRWoq
11jqOVoB4Emq9GidOKF1cUNYHKJGMF24J4P8clUq0L4hFa0GJM2b3EphqaS6fgZ8JL5ssvdU9SFi
g7sgfq6FukvBLDxdJm/oGE3PsV2XQYqZrllAtja4Ok0UfqsSD4J5bhl+R28TodGFT1KjfOiH6WhG
urrLmpIzGO2n2Trf/HxUIVenLyHzGmxROFN6A+klD/UDO9GsRE05aLkIXRXtFkxjcJn8/Humjs5z
F/4om3BbykG7E0i1JeRHRXb3ecc42yCjXY9MntaT00kvyZNvIYpJZkVTfyYOBMJia7y1Zv1Gfrp5
mJEOr4uRjTRDfG3M7luNYC2zVHurmOsgTOpTrD0zT7NO6Zh6E8fIYzz3Pb/AIUlBSXhCTgidI3Qf
fWKL4O9DPlYyhwbAgCnnGJyo+30Cfsvt5NdMnVDNWaWLIFrtDzmX4APe5RYIepjRcZTJzlULa1P2
9d0geSongRA0eFhrZh3tptaGa1Wrr31Vf29US9uaIxOLySSyqnyZYit4zOpkh1mKveUkufQ9t//C
jG9dpUdbIQlh6PxrNwLocCmbR8KUBjNhCqbg+WVL2FkNTghRie+Dku/91O9P1jSt+uhOaex6F6v+
sXBNzLId9LJFoYcA0G15bb7Hvu2ce+iPT40bHRvgy0PRxSY+RNB6Ab+sbUgndQ0/276DQGquiszM
V2Y9bem7Ww9Yq5HWTBB3V9iXXuk1LG78XVxmxjHNcyRSqO5OVdS/63kw4pkSGB519rgfmr71wM5Q
CrrQpzFDVVa136LJsQLlQEFSIIVT0Iv1o6dmMOBjoWjb0MQ1AYxMuYeEdm0dOM3YFoNytDTTrbbU
98UYf5gI/e5UsyCokTMKpM0A5Ot36Ri0W1fp+m0I08pr0/6VWR/2EvbkJTjbHqrMOSSa3fxqy/1/
0/ffNH0Fjdc/GpizBczfHFrWhCG+vzEotn8zdvn1tt+NX6H9JZzZSRHrX5swktmx6rdJizD+EtQ+
tIkFHUXh2tgL/W78mvpf0ILp8MGQgXVmzM5C9S+TFlP9C38Wm6RdC18VXEX/T41fZ7Z7Qbsz4nA+
m9BY5uz/RfghGdKasGBq/sN7zdJHfGRoj+0lGEQI9XbdBtXZjOjwhiAMa6tpXhrlI5E4UqldvCqL
qfFyUKJ1Ets1RhapibFEDcTl5M9lYd6pjYOFtZNQHZb+qas+hjY9d46JjS0hUgzPNHgifE+AAbEq
QhLZmrR4SIBfic5HxAlfjZzWCMMtNHL5hOoa8G3UpqsWctW4SrRGHwpOmnwRmEWkGmO/GvQXU4HH
JW6qZ/nkpuqzlLkSwyrQ2EncRc59D9lN+xFrOXUE0yF1+OI7Ex4CkYnt9QNE2CfZWxtlgjs2hR+h
tK+2Fb+2vXtX2+Gll/55aKAoqfKaaNBc4RXOlshwr8tOvkxh+RT6xUPnV9/qVO5GdfBq6FBYCgjQ
/fDWkhiOsh1zDguTvSL6wB3ZWA0FP7Ow9Xsbl0BJXafn/E5JwD4HQr6YhQdutjUyfYf7oxcDGjQu
9DTNRK5hXjs3RoyK/EGDxpNMtboJ8p8G3itSOocInHnFqB+viO7FBR2IrXOxN6XXRjhJQj7ueNET
ZcBHkqNKOBoy+VUSZtVardiHlF4bTal0r6K+wm5i9ooAM1adgznY332yMH3J+6KOSWUaK+uiz05R
nmEZ4+u0MpczRalxiJmIb53olskS+SS3wGQIDnZlR8jezftJQEosMQyZP5g+JsXofLT9Wvlplpj2
8DuUqdF41eA8xy3MJnJ/HZJm0vs6qI7WnP6VxRhWYhqTlLl1sPpq03dEA5sgoFHdX9t8FiGg02kX
V4nS5sBPwZekdmEJidbZwJ37qKE6eGmc74souEaCU4d/u8apLaSgtbZuCvEsG6fDRD1481Pk2A3Z
ZLGQ+D4FFwzWVjW4pkAtsKrVOMYnaLalxwUEus54UzrtTZdvGuLIh9naXEtdIijaUt3gGVa5eGlb
/tGc1GQrhQBOHI6YlRHcWrOvvSUOnQ8VEA+R5WLxITGu1bDzpkoz15P6AVqqbrTRuIeZGaHUdZ+q
IXiOpvSaRBxf5GEZiUJdJPW1rgX3VZNH22T0U2o4dOtVztcst0FshuvRL4fDTD+doasSVaqd6w9M
T4nIeFB7VEsYsV11HJfWDkL1NnXf/dklPHsodcPT8nEH6vmBnHJYTWjrV/iBHNIQXDazrCvWIh+D
i5QTyoezgjD1bPX7EGWmbyZcCeqzBg2fc3RYdRoWIKY8mz2niOjQumYZxyrIJcV7H7xoRe1sFhNF
pPJIk2v50sd4lSqHLHDm6E4uMYWLDnYqk97s7OMiwgznSWDmh3KBDEBtIpfuNamCbeJkEDf5rVv2
QtWCD1Nqm7bfmlP0FE1YNCbaDWI5oXaCiwbsHyQYEDgpskNlDtA+Mh/ZjEi8NOR1TFJfseGpZwQd
w7nKf8klGUMth1CY4kmXhrJ2EC7zSr4q0ZKuSGfGwcBmPDXwZKDiQ8xm9annivpFJPxdWwC0MNbu
wno8zxF8iS1w3SlveTnz7jH+31YZou4yyV4VBrJ13FQAuAwscz9gXYTrVK8trwwqFYErvp4qInKZ
ag+0UFPUsRV6eyQTa71EuN1DvVm7+nzNtiWqukhch5jBspDyh164H/qQJmulTpFHVpirV3SusA7a
FVjsQVgfdhhq3ZJwOsrQ0D2j4gu54de6ZjgiwHZmKBvnqEeKB8JWb2CjhGjHzS32GTk3g+RC9jfO
T5lzCXAliiiK3ch4VEx8ZBqqYWcyV+Zs2KPGyYdRZP4aaKjYwmC89gpHsDOtep0HBCt1eU504+h8
UVtrXzga5GOcnWCQzGA2rbeVmpE36OJmwBpe0YIGRICDya73MTgaks7r8L3ddIkDh9Z0bwQVbE3j
Tsk4FIqfn/XSf0t0sQ40LdmEZYx8NX00eo5WYr30TZ/hN4PdXlFKF9pG+VomKt+5tp46br5r20B6
YKYOVAuSXWBk1ctYgsDqfpRJvAnc5gG6+KMq258wVr9IG0mdA0UednxwE8nP5Swf3H2T0AuOZYfW
fdebAONZPRK0KIo7pvNb1LkMt7kpQergQy43LGRukLYUdhTdkL/uatqOvmugH7WiV6OjBzQ2P1Bl
fYT09+Kp/VbgREmtnv6E84+00GhcXHmzXWbqlocpycGvscV0AELwKA5PVexWCHCQaw0WbmLldvTb
gxJEs6u2fZ16+gk9eGOsMgL7nY5Dre+1keVRHDHgT+q7iibWmXDaCdPxfjIyKCt59S1qJ7EqA25G
ikYHxxg0WE021/LU0QOHbX4FD+R75SgcRZz9wGTkWZbqUZvyVTRwn6RJVqrqO0ngpM36w/fGp/mV
mClZlsEPQmO6dVeerf5b2BTpRko6lL5WzdYq4JO9zWDjJvbBhfmCPVaTbzXELAD66kb2iAbTgEEq
0Bo42Qw+vVCe6m5iqHAwl/Nb/b5rJdb+w7CF4jwCUGFihdwUtoeBsSveB9Xgr6oAxa7f8SX6VmNM
DjFAGQkrSLWrITiu6dyXJmSRnhq3Qy4ejC6pONK5+pqZI4Oi7bpoBpwC5Wkam5chmZLjUCBcB62i
V2zeq7gjRZoakpzJnTI0LlaDOUQSUzYwu38EkavXoXsxalzVkyJVN2Gl5uda84JCYZZC6RKV+kXU
6ILoyl/HSX1ZzhzXoOHhQDp3FBoJGFJ6YlBmFCt1t2ZuJ8x+TMRGSn1HUuhzFGfI8olQCK6uMBJO
JJrF1kCKwhAiEp56TAFiJtUhrrwQEklQpzsuo/zd6TWC+SymsZXq/2joJ3ldF6LO82mVr4pKfM0K
SiV8gW9MUrck4SE1bbAALeFxNZr5wE+OxbZtN6cGYsyvRTUDY7Lv6EiPErcL6dn/wd55LbmtZGv6
iXAC3twWPUFXVirdIEqm4b3H058PSbUosfe0YuZ6IvbOQK5MgCUaIHOt34CO2mtKvbGbQtmyAn8P
8A9dxzDG6hoyCotj2C0VCe4+Tz4l8rAMsGLhak+AeT98ywA0VhRI6JGVVfaImSv7a1+GYLXMOpgJ
SG1jiJUnZwS0MGDR5Gd7BrAXo1bvlRnAnltwmfxoFbZKR5WyavfGDCoWnDrRFQ207HbvUcWv272p
f+1/sQKRCMoX5tjDC8K6zo1T+6ybaBpipwMf0IZCV0WKCQCrdvFgJ7/RrAGyqdvJCtF30k9KGigb
OTSNhyD2giXiFpGyiOLW2aRqtoHaRskzm+HF2QwwGtLk1aicZF2KgTLmKwc9QmLl7TfU2hSf3Ncq
pBbG5+n7/JIQrw9J39ttFbtBdiIBKK8y1YevR9rkgLbMAcmidlElHu4Aae0fQOIfpJwUjhZoJnoR
kGodXYOQpQ8wH5uHKsvIffwwh8x7ridwQeA2v+U5wLbAkrvD9JgE5qkoqUVqiW3seZVXM/hSwDLb
a56BxU2X7BLA6auy4gtj1/IAjdWTlIU4jC2VJY6J8MQ8QAUU5FBrTQ/KFD0DGuv30QyvF0cknYwM
Z3bcVwo3ysN2PajWOzlMaBh8WRekTxAmMut1riravg8gBgNvhGt46+Neqq7MLPieznQEBAwg71wP
dYQFRwvVRHRILIAI0LcUyUOCPQkcN+3rcMkyBwrCYE8bDA0OZd5JbgVCDUoP3J25p/Yh2ynHJ80w
UKlfdnYiuaKp5+Frty/eYL57a5Oi4YqNCpSatOldFAKUldpTUJMts3OhHrA3RD9mGWdhfzA97NQ0
1dAfxso/ieT8LWcujjy9spZ6I2kPIo8uprSlt8/qaa+Ykb4SEW1OtJsZOXmrQtmjreWjohlHr486
uFeSWwxy9R5XXra0SZGdeg+Keee0nduXvXkcJekQTazC0Zd/RnVeOjV4RWQ99KZS6xO3tFrlRaoz
B01D09+ILmKEJy0NUI3vWZsVvay+QDBXDvU0l2a7hGIuwOc1pHl/2YRaD1PFh3hpxY+xocaLKh7e
09ZK34rWMVa4ec50VIPluQndq+XdDizz5bf8wj8BpOfd+N1uXTcRYgAMjsOso91ZQiSOpE56XrXg
tOtsg13FvFcNgZ4utcx+QX2EjYPMtqQDwqWHPL3+X15fx+RXNW3ZgmP9JwAZNVN1dJqi3dbW8GpM
5amyWEyyEdTC+DuLfVVY75qwxpTpL/5QM/b7P/7p2GEAvZxN9ey7l2bxL+nhlLXbZGSfOG8Y69Z5
GZIRNw59XEy6vJWD2l+If/H/z339JfeFZyhv8H9RJ04+6viO7zCf8TPthYnX/+BZQkae/BLA6JlQ
cE17KZb6P7qO/xSq2aqD5v8t60WuDClrpuMkaUCvNIC//8x6GQwZMhrXmoaPOyQF/f+G7qBZ85fl
9mWa/x7UirHjnf2q0WS4Fw+3wc+naSvrP6a6+Vc1jP4hmIzw1LVJsnQqZfoIeVrHShN9L7OWx1Og
aEgt1NEOA7Nuk1f5At7+gMFmN61abKVWjmHkz1XV1Y88eaE0J8WzaPzZY6tNUmMT+GPx7JeFfmwN
+4JHFxuvpnOaB4qwHaqDnAFCddyTDqsfpslH+b9ICsDGHfUHKvd1kh9vjVV0ORpQTTCwU0PBru5L
bHj/YY6IdZ0lHTyWtvMEcWqmem+VlbZrnaLsvKVTPieWcjLKqv2hxIM7Ig7/PlZDtuwGwzwlfpyQ
+9KoC6Fz9azL+IGVlopC3gTHP5PzCmEyrzzqjVdsvdx7vYVEXDS3GLT+VV0ivyjiUmjWh759lLSc
bEhSFoObzU0d+4MrunzTkq1Tpf8Rt1U2BX1eAHkSs0Vz7edDzJi4UGj3uyrp260l5hvXs8ju7zLk
Jnje1B1KY3X96Pe+v9BHaV526ylF5ha6ahB3qRuPPuqe94demKauXkjJzgGvGQN0tfsjCf3hKI6m
Po9HVhV15M6jYqApc3+TGY29liMJsmlcscmZcO3wug5tLMe3PxdoiqZO8Y5DhL8ZcmVhOe2AwSBb
on5EvEVRQoe1vV67dtTqb4qaL6y+KN8H1cy2loaTi5iG9sojUmnakxWZ+Lv9Or30O50loB9sCovs
xBIodri37fJy7UKa1U+mJ5XYNpoI4maypD7o9hnQMvWbtuj4RpTSsgQHd7aU3DkbcwNrBUdoRUfm
49/xNsi8vaWSdJpDommnyTnrSdwtQ7wUr9cIHH9CP3VIcWeM+gPecP2hkw0Wb2mXwCvg+3U3IKbc
YnVIJhb2IclSK7LcWtODjVKXn0SvnXQyWOLwvh9IWPaSyGosN0lSi8SEri1vM7MqnYtMHWI7tyDi
8Suv9GHSoCP/JBpkezYVmhynNGsxvCsUthVZ+IhSdPS9A0CGkU/6oRWhgk2747+ONRqMYW6pZ7UI
JvaESup6UV+4VugP+OY6revLhdS/Bg1riJWnphKaZ+QQpHJUtsh8hJdrk2QxeEfMf26h+UiyS2Nh
xL6zug2E7C4v39VhCH6eO09M8elbRVlC1ois3kPZlPYqUhzyFAn/srnRVT7n1gz0qzaRiIXedHAi
STuijtQAGEzag2xL15M81Hl2oLJh887MIbyxs0OcbkQnjCakpH87DMYahpFT2Ctk6n6O9PNpkYoY
3IMeeAOqi4r1UNVycLJHP5XhtR6jlvtem5TBCaB/cDJ8hbhn66BcRnSLrvPayfs5nsIc01JlP3YB
2jCNLj/VODw/QTGdj69NrxYbvx6tRVnGyjU2WdwdY6865HNo8NMMcnuM7O2/T2oClIzvLupdL5D7
3Rk0usbHGGQXGzzSJKstIqn0rqG4rddRj7yN6CakFC6z9Ppt7i1ujFm9TiWpW4BbsfZC+njSO+/Y
R6qzCAYj/WbnS0lKpq8ySox49aTx0R4TJhg/nwp/n2BEwLX/7g4tFoO/P2Rn62MV4S/+N3SN+tef
i8UczDC29hPbM8dixcqbdxi0iiKHgWzh2koMc1OmzaukKsC9UlSiV0045RsUKOcMpbQcUU85+y3v
udIZYDNH1KmqeVDE8P2hVA+Xaj/1oXFU0miX6lVs77Io+ppMBlhRudqwZP9AjVl6SbpyoOiarUVP
NH23S8w2fbl2ivAgB1N4aYJeejEaGDt4DLUHMVikSHRnGdLZoiuTOqtNyrMWCp/nJDGkvTaN0gqb
a3A6SXnxKQF8V2S01+JWec3NUFtngM3XowJPL0Czsegj+RJGurWpEg3N4bpTjno6FSvTk6H0ZMgz
BpS48KMJcXlr1XivYknzEHSd/iS1NJZNgoC7lrcbh2judgl7L/8gemKaXSflMil46bG29KfrNBRQ
ESYMECu55AA4N7ANJLjUofVKofJsVn731fNj5YFv13SZympC8sQHHoal7lfv1FtKi+IZIj/IrLL8
aWLzb6Ym6p+eKpgPUD7Fz0XHtYKNDmaNf35prEgdUiT3/e89IPhlAv3vCUTe9Kj5qzhSu3hRdtQD
pqa8mPaYkmXEg0eLhvRFLhA5trIWuTA/GlzYfHwDJt1zuZ9ILmtR6BappCzZDnvubUAciZiYJ7p3
sdu5dwP/NPkWY4Wpou9koVqmZhTydONY6LG0UwwbvaJO7y4p7MhFoEv659Fqnx2t1/9VgVcvas3/
1gapUs06cMZBZAsMqyZvUMk26PU5exCwRKDgOUevh9ecQmPUGzUID9fp80QRB7FLGjikEku1JNqW
SALu0Ggrzk6k4Ucaa85nO2/Oo5J7P0IJ27CuLHapY+Ka6PTyKVHbacVGvIZYmNKl9omy7HwIgvUc
UVZDBIF5IjR6M8k0jXjMwa/g0WB8HcrYOTQav7UpT4MVKQdtNaeCH/2YRi5IA6Et283wzPhR66T4
0UbkCz1Rq1yImJinS5gqpDZ6RqIrGoSEpX0bjZ9vIX3oUlR5tZ3GW75UK/JbvEoEazHWXmOIJyj6
mq5odK3s4fwrFJrnpcNtQByJWB22UBD+aZgkFrxLNZCWd+c1yGdh6V1rH/gfVQesmH/oyaCcBrs1
3qyENLrmhy/K5PfPuNuuUMiWngpZyg+Fg2ix0gTKV9PSt55vq5+sKQXA0qE+3FOleObh8k1MUOFO
FoZRPztGWO4gUcrrQtIkHLDsjV70ylfH82EdgJk/m7FdHHj6wIGZB5KNj7uYP6kgfLCGX+Te5B9j
dL+Oo6lSmgGNu+sR+jixNA6eS6+5hHmAsImOS7uSQ2qKLPJZYlA0nVRdxkqRj6J3mwFRg9Pns35d
Q8xQSfFcr9FEvo46R6quSq8kX2/HHrLF4jDKFXsvIaCEdvLtcLiAppE2FpJiq9JopTevC6Yl2ziA
aKDy32RNA9lj8zQQo2Y1LGFPSM9BnElPfYrKzTwLAYzyL7kJdc67/Paos2QedIbukJUwlNkA8C4v
4wXxEEpxkv2IVae75CpcmB7ncao/gdvFFTqx8UkJ04r8v9/BWbDUV7vN9X0TSYcgsad0EcLwQ9I6
ydfi6WbH8EhrhKr2YZflzjpq+nFNZQkmUJz1f2GWC3r/n38+XkA61oVYo3DTvc+tjAkWEpM5eN+l
PjqWTpa/DSP0zMTWPtda0e6y3rdBdmr65wic1kPXlWwo2DC/lNRCJ6/QP5OzCrdhjuCw6Hpt/j3R
6uqi2ZL0aAEOu55dZBaV8SDYiGvDw3skzaeHJJShaQ1TDcehqF0Ib2OBXBmH135j/TyKDYq6a6MY
a7fJW2mVjxSq8zyPujOyyYvaCGbFOYM/Qm93YKI6/Eop5blhYlnXJhpwLYPRRr9H6RapShVR6lTC
2GF++ulY1IZNY39GQqUmh5sPO4da3jO/oe9iQsWvG8t2yX6apsTaeXkVr+vBqd8Tw17ocFc/0HWL
1/HALQ4wofqK5Ie8zmrEqeTO/L2Lpzk+hZr0nFq6f4yUMDiKI9EEBdtNQOUtYsd/DISTn/7FaFb4
MN19/Ox5NZknD5Aj596nScH/XHaGyPze1Ta4FyNsH3zkqI5DKp+h1YxPmoNQKZ5RcEepK1BhoSsG
EqnBackcr9P8uvd2gQ/Y3kSGx1HkHbRnWEuPCCd6j3FFtlpu07cO9OajPqHdOypFvDF8B7JHklPa
ljNcKmKs2yAlc4aYOPn+J27YhivOEHEkXearikDm67a4quiJM8RVUyVQF7erBGMFU94ow42YFyLH
UyKYrWmlsad8QoL9ejj3xZFoemCs+95k/Y/WJIftrOdYafCl4zhb/5Y/u1zf7j/EL+5sGXVuIiS+
SG5S9lVtlCfubiJo+CR4ThgqsmFoYIdeGZ9TLO0cO0z2IFLis2i6UYnPUahFi7wAuyFiYq44qhpL
W/WK0y3uBoayb3bQTD/fxcehik9F/3wXxvMlPqs+ju/5GLi364tpKPYD5Ug06frqInZtKEOsENiX
rq9+G6glhCUgcglozc9/iBjNaj8++uxvbnNvLyYpEBozRXLFoIiH8DbgLFXJJs3KjqV/QNNAIcMK
Z+7fH4oJHpJaMwyXub8d/jY3QNQNo4H7i839RiqkpVlIzrKtBsiS0AmO4ghHaRU86dGI2udw8J81
v7KpvICfANWJhlzQjN2DOitziBHMA+yD6I7kp9YNDhwP8azY5EhB/1qrCgD/2n8iAzWcEMqlyi1N
8nuS4guPtY9ymIC3vMDBc0WczXS07sHubNMgVN5V82lUKQqbZKl2BSqSSzHrH66qZOX0l6IAqf//
ePphtqbKtmmoPEO4n/25Zsd0CTuPTk2/k/TgEza9YYbGqfYx7qs1bgyxK3p5pAbUltUUibgRcQwR
/G2kxwHJS8qjCDWjTJVdBwDJEhTP4NvkYfKd65wa4MthhFDRBF67kXvuW2rcbkIFcQll6u1Hh+rm
2UTWz7Ey51GEMow19roRg3lDJ/1RnRt81ypMjVDxFjExL27QjpDh92xErE98F4hFAG0no66k9IYr
jm6NiJkB2uHcov0HMWCpJZSguzm37m/DqEiMW3Tl99MsDXt3/buuuMBdrKx5JI7m8i4spgLiQkyQ
98hF4lU65FYmHcRRGNZvXWxIm7v4ME+7xeDgUjqkxM7ShDzy7fy7eb3uF4uqN43l3QCefR5KpvNV
az9rlzZ/7eK3oLiiSYps65BHC1pDd724h+lDxt1Fhsiv46qmWE1cDNpDHOKfoIXGdd7tDLJvj54n
I6X26yK308Q1A30Tes9kd+WDzd+ykqWmf2tU412bU9/xgHQFeYYPQJHdgiRCufHIXF5QN1lVpl1+
sUcb+ZCxYofRltYhqC0wo7qHSDaJGrHtN5OggDomJ8+DiuONVUbNNotme9DSO6vehOmuVbxJde2f
i6R5T728fIv8uDi0JRrlotuGgbVLYzB717lpq26qdgJJNU/uq51kHSCV4nGRtYiMD1G1G2Vz2hSG
BLs7J6WdWYn1XXbeIxu1hKSEL+BJ4fRkl5O96yK7Je+szU/0dnoqcJh8MKNK2oqYgV/KZQzt6wki
RLK/XWdB2S59sCpP4kqerz06RR4cxQy4KfwDSXGt8NDpF6aDuwGmE5CFr3e8wRhmqi1ZoFEp2cpz
pxSNGL3dGW8DMc8WQyUvfQv14iK3G+rtlW4xMVv5dXlvq+zEc9vHzHDfNw5gIPFcv/bnJ/qoQCz0
Fe94C90e/8o/rAbEvNvi4O5yt3N5C2CWiL6u9MFfFgvan9aarBUMzbQNxdAshTqsMZfefleCkhRf
smC6aN8QOnXNKk8oiYZxtwXygTW86DthgBT+DOYdoibfXoN2aRfHYapWVjMiswIFP0DKcjIxMyY3
Ik5pYAPj/zzpC/bOEYl7jDQzVuRLTTKjs4iJxkQzf1OHWNGLAWMetSrV33ToqP/V7FyUtv9YpBps
rsz5P0R+qSzOD6HftK+0KqkrLBbrb3rl71QzLA5J4anrtox+DJUzyWujrIvD9dB3PjWFZO15Nsjf
fMl7yXluvSkBOpfeYDhuDcTyyJJeh8+Uq8sqLgMXgAAAndrsjtOgOS9mqq7DQLY/I1icbTtLNyHP
Bc7nRm8/Cq82L0nuJ4++47+T1n/870vBuQb653bSwEDA0S2b5SDcgfvMqYICjjqocvbNjAZkE2B4
POE69zDFAe6Hc09GPW2DfZGySJBfyhapmT/6SHvA3WI07c1qn6izYIFj6eu4jJDL9ybPHcbSc8VR
ofXnDouujehR8TQBts5TRGOgxWBOo7zvfQNEH2W5fSl1ldsA2Nl0edOcg3BgkUEW4sUOSjgDTgHj
ZpblD2pb4nWN0D/4Jg2ZVMkVRyI2Ydu8ay1A6/Pg3TQxt407H/j7PCxV87XCsDv5Y1i+suw04IqG
2XqKSumtGXEfQCmzxvqbLpLHn/DyMs6iJ6vLcpiaN2eQtQs6z4+sQKPtf/+YlPsyMr9Chy/kjIVQ
VGT97pOVAIXkoagM6WsIjm7TZtIXLemyR9GAZk4o0EQX/kyHtE6YysdQzrbtaGaPSOhkj1Xrp+fY
QPFHKuFdwL0wLyFEirALR6rKH0YveWdxLWW+6gweRhGlOt1ewwj5TDGIP4jribgUVq++ki0xZ58e
2wLGUFx6jtt6hgIHspnWiWdiBBGlwSLsu/6jb5RtCuniX3bSb7LEtD/UHmUaTFH95zGamjVwWBC5
sdWsQFzaKLDkJ1EJEo0+lfypmoLf3q+yUViZT+gWagdRIoJI2x4TpfzHk8K2AQg5n2DNJ4hrSPbQ
HudXaYJESRbFiKXG7RVgpl5Co+8XRZkjzJKW7bEKq1MYy82TCPGjGFdlgIev6Cqdg6lTgOxvvixH
yzzoXvUji4v80msYhA+a/dzzq/pcmRDCWlxV+FUB1SqD9tjBr3ge0iA5Vz3ozmKOd+mAlP1oJ7vM
G8eHKE4wI5NyBH3GZG02vXS8NYFs/uxWDWSTuCPH/hyoneaSx/7ZqJ6uuUlrwFLw/FrfJUayFDEx
ZYSs4QY1mLxYJldQRXn7Sf1WWZ32SW7K8ZiWMoXruYtC6LCutNFcY5umfapYEoBgyvzTz3Nyv9Sf
FD8wN0EflIgylNga8c/4VpvHSS4wC4F93ptSd+iqNn82R9IbcoSL7Wig9BZK+t7qm/EV8MM2peby
RaP6spK0OMUSOAw/R8AQxHzwgxa/zgKm/Hy6g4AyJ79n+AhsSeS2V3TOH9bhf+yZFVVoHv7+XOBX
B3FpfgairWkr95sPrA+LKgX59NWu2cNphW3ixUJTTgHel6mMwdnc7duiopgoq9vK5jlxmxfYRe/C
NzyUvdbAR4SQ31qDsvHH1vnU+f0q6tTpI3JSrO5l2z/gtjfutTHb+ZJaXTLD5IGUmTsrCOuLCDV6
hOqWgY3rLSYGILjyA066o4eM1qWscF2v0hzyNN5MVNs1YBeUC5AmD2ydwjM4EtH1/QLKq1mNvXs9
FFHTrFVQ3PP836JFQc0nigaEkBho5uY6ez7bqaoJQ83YdDsd9pUuecWzPgThto5tVg5jJj/5FW4C
GRJKCyOyxnVU58FBNLjRBYexyEqUfGAE3WLiyJ5H/48xFPpi1zNfbrPEVGpkIzQNJAmDAu5SXrQW
9NUSaWQ9sRDrMT11Z8zbM2/evJlFs649BYjKHBqRdwSTj2Lz3BMhJA+TPYUJJG+QjrioVs9jn42o
ltfje1kl/lb3EWBoC3N8D8IA3QKvfPGSGMf7QEMTfJ7GB2NAaYvDE8os2lNX6U8iDhqmX1Wj5e9E
V2VPB3P/3YhsbKjaB5x4YzcyUJDoMIZ7wdoMtXQUe0H3PF8jAQQRxI+KfWBWxjnO0BILjMZVh7bi
I6CRcFoCztlH+wkXo+c68OU9WN3Zz4/RYIJOWshjsZNYOCzHyA9PwFSQXh6SHEfbuEXuSHYe2KJ7
X3tspsNG937gjv2Jmnb1qa9htsnzSSWQZYDvZoSHUtgiEVbFbA3FoZWxS7w2IG71hTjU0HDZFBEa
SOSwYboD87T3feVsfb3BwBvn3vrBltKtqO1kHRVHA5zTRhR+5DTDMTwe8TOI/U8sIpLFMDloewb2
9EwK95TNqQvfy6A1N9Kw1Cc72iNIaF0CvUGY1JB2oocWrHURR6ia4TGcmyc7CalK2MM6lkd8UMU9
1w7Hbtuo4bu476Jj4/wcEP10GpbTWKju3f05NLSnvh2wdAdLzzMq9fBPyvtHK8fBErXF8DVxKPQ2
cRq867n53Yrl4tuQj/vOTrEpcfpHKYaL0yI4xp8Bw1k0dmmmB4jJKxmjRKhB8wB6EN4pz5TP4aRR
zBYDUuuowJO7jZM58sEbJxo7VQ6iazfJ1IJtoF/VZr0treJynTeHrqOiz89Dvp4i5vEVu4hLDXVy
Dit0UJUggiwWyZh4zI3CQh/Y15OZU4HyojJZ9mZcbcSYnwf5sVC6V9Frvax7Lqvoq5EE8gJPt2xd
2IZ3Fo1TRjVexBlP2l+x1oylc+85az+tMfL8Fbdia961dj94JemsyiV7Tu7lGCkOMMlFUEyWgcnv
qig7wRlqdrMr4OdRc7aNkVL7Iql8advoqwhHoR5v8GFrkW5hVscXHSZ0EJ7NzLNfnEZainhj425J
FR3nEcVOPsdDoCzGOMRLQAGhfzFz5UsuFXClCm4EGcrxF6xRgJQpTvXhxZThge/4j2CfgC1ovcff
C/1aHzs0izwJ84K5iVUk1FA0/Hd/gESKtyxmSkDJGzcVw35UtG5sqo2rFFayaxMVfaVIyi6Wg8Js
DTX0O7Yt1tAgk0C5faF7YXvGY8OkstryDIsT621Ih0cxE1GDt6h37FcDhaa1lOC57cBh+vNavq3j
D2AWF6ufFLdPkJBai0N9iLXyQRwOergpCszmZfjBrom1F8L1gOjNbmf5ZvlapkqzNJM+3HZsGl9l
L2xWPU+QNcvW6jUfbd7IAKKIGHXSnuc+UgRLMYpzRbyrzQwl1XlynXJL0xV4c6IbdHJ2aDvWKaKb
8YFZiW4++RMidHrWBT8cjGpar6/9B9kjWWPbFlx/nA5CxcYwDDIKVF/F47fR5XvJDhBlVBb4OClJ
bJ1gXgUrXIvVFz1r4GtaxfhRN7LbwsL7gtvGjmS8/2LWgX2ZtBG5Kjmq4UXF755Zp0cVwfmXXA67
ldHqPjRwPdtRgh3d3OAJM6YH0SBvDyzoV7dVLFjGc3OLAdIfVvhYk/xq/HGtZBEGGXj2iIbMd+NC
S6LU1dgmBa3UljZSpbdbjYTBWTS5k4a7Lms+biFxNEkVAgxhrmylNEUoWNfGL6nqnAHixC+NFZau
iPtzPJKls4S39NBVmospGvtdHzPDYAzyEwnl/CSOZKS5Tkk3/hwd566IiVEnAQrTQ2z5rNcwyNRR
Nk6aOdTHipLXQirq8ivs5sVUmOk7KgXVulbTDgGaUn0uNP9DnVgBAxfdBk5TnZA4qE7iSCXft2ST
bS7IlfE5STbDYgQPE8p5vlFxOyZ2GxAnjzU0Is0as40YELHrFQw1fLZYom10tT44PMZA6CIe3BfU
rEsbvcG5O9Y+jLm565Gqx/GuOPQVTsT5VI1uU/QlGSErvkxF15OBhilusV2GFjm0l7qxIsyqQ4N0
S6S9ZrZRkpNMDYhKf3QlFHPW3khaL/3w7JwvcZlqLyjEhe+dhvdzmoEo1pvEXA9lo7uQrqDktGO4
Qa2oeASuoS2m0iQBjqvnhl9ucu4c/S0LM3mnzT0RCjM/OSdWGy3MNsKgAa6QztvCcIo/0spW5je2
Ko92YQZPSt9NmwZeAZZlYHsDTCXSCS0eJeysQyHDdkDLs3tvrATtxzYcjqFqTs+Nqh+d1G7f1SxP
1wP6ZVtxOvidB6nLosdSiiDZUbgnQWHvRbFeNFaA16M4EgO5KOvf5ujoaiAAU64UqdWfVT1ad0nX
fEr4fbo4XvoLTw+aT5EGj7EPJIR151E+OwW/2N46iFEZE/pMS+0XvSm9S1aC64vQdsllhMQppHsX
yrLRMTepX889ERJNlr2PA0K5OkDByyQ5xQ4R8IsMnWVZqmm+88q6flNTKC1NWlmu6Cbq8NGMvXES
vcxT8WQqoyfRs6WVbw3ts5xClEQpa4nFp3mox948zDW67qGcD0VfNGE/8/6qOlndJoqBu24LSxVs
WPHb9W4XuZv7T9dsSmqgcLcD1iEJRuuqH261KmwQhbQlaMusmzEhj9KVHH8azdb83qBOounoWz+Q
TDuXYSK919hMLSZN85/6+dva9fLojglyBV7eK2tllOOtN5DnHuCvufDsAPFwF/niG9EZva/iRcTD
IPwZz5TkbLAcelK7jyYNg0s5kHYriqH62hizMvvgvxnYvG31jD1Yjdr8W0X+QUyQTFiboaIP5xCl
7oM5tQW/D7/+mmEKNoBN+5JKpr6qIjvfK0HSP5lDhGDFfG07ir5DXi2eB7/WdnprJWs8tof3KUfJ
YZ6gVYj7D81UUIzUrVOhAarO5oE+wdYvRzud0iYisBFYcIECF43AfwuouDi6DdzNu+uKyfjAxQvb
HFA8mgHmtwvcXe/2GjAYS5B5U7EMTeQCjHwctnU5Nu92tUazMv5SIyeysRM+pkix4y8keRaoB4zk
QrUJDAcCvWJamjd4GRsI3ZtJuM80CQfoZqzcobcqN5TRHbp1uzkW21LLAmc+FP3rxF+n3GJFjj52
Dklr+U+Tg6YKt5URAirL84cw1vgWqI7y0tbRt6AwsqM+96oRj6q4N6ZtI3nQfkMeWQEqySnG6TPm
mLfHwFoo9H5LOdlDiEaPGVyTTLZD5i2qw0/XDNLthGs/kny3nifLEyIM/KSDvYRJKhU+OOkh3qnX
ozkm4a7wL10rFoAgnIOGQ8eBbIRzEN1bgy6h7jbKj1vkbtakD+h2NUkPzA29qiqvn+IZGzeCJQLO
17QYPNNVGklncRk7S6fPshezsjNwV9J7hBkuNLYJU/U8UY4woeUlKoDZe1JWe5ia5vdxsN5giPdv
cOCNlV7Vqhullnxsw1JGDxpPqL5Ipb1qpSC0vdnBWzOls6l3P5tB12fNAhMVPSTuL2KgkfrmLLdr
0RlR57Dwk8CFi6TdvnaiRYZmFJLWcvxDQaw+cJJ/dWHwI5RtqltSzK4gmKZjQDEOL4o+3Ux2XzwB
TYQLyQP6azIkzOAk1kiXpnBMHHX0aOlkxnhusULYaSh+KWG1Djynhmk7NV/Lbi0Qz2GJ+ceQluHJ
nFF9OPHtxnzKH3X8VRFlz9SveBadgyb2XpUm1DeGrLN+xQrpVbe9pzoziy+DZbxOcpo/IVKXPckI
9CzY3iYb0RUDUlVv0brscClghmSlVO8pBDbaJ3bL4B6U4rsS159wQoLsYtW4AqByupeneDqzNcRr
Khyyb3ru2lNcfk+7kiK1o8SPiSch0VCG9cahYP4SoFWIWhlT6tHcaI3Sv0PlwJK8tLzD5KgoW/G4
W7aYdb8bXboVr0tCnC8qa9Snwqgwqci8/oQG1M8mB97lpn4HneLfcQc/F5JJEQj/km3T4jb5Nmfs
KRfkIwzwNjYeQ0+ONtFQBm8s9XB4G4J0e+3aSP0kAf8I0Z2UaNbJT6a96BoxajxdLTsuybTgzZiN
UEslro5iNGy8zySkrRO30vCNbfCpGKz2cr0QhXY/9eMncaKimQ/I+KSPLWrM1+d2Sgmrj9FeEQ9t
EWv7iKppZR5vIREHJNeXZJMb09+x4YtgMmC1ugGu+aE0HfDR/+XsvJocx5Us/IsYQW9e5UpepfLV
L4yeNvQW9L9+P0I9rZmOezc29qERRCYAldQUBWSePKca02pXpNM3gMPTtlUFQnYVX5SqMKo3pCLi
RQJDzPeRJLM+FoBWKkOcWyLJX6Kcglp1qton9Os4CCpAbW2/zw8ewYuHEsXrK1F1dakCOF2lE4yk
tj+C5anAWpeeFT/JxmvTnQoS6nzrRYI4ra3s7ClNbgNcxZoejLhrlw68gbNYqmIlw0k2vt7AZC4v
R++jm+LNJAL/rfCd8NDPbB5mMnlvEXWaGz13wo0+d1FJdJbcXt5OelG//V7mpnuWU620W7Qq4TIC
H+WTkVq3QbZb6kd4syfYgVgClXK4WLM8gIIvWPsmW5OJavRjX4yethlLp1oPPJ0WRjzzkriEQ49q
XFCVJl2FV2gLOd6Q/wXZWGqrIM30pWAjdNEoIkWFK7vKXmEFzeXfdlXvR0Sv5rF6mlJ5zVgj1MVt
GJjVf6wh7dI0RGN/JFT1WqjZWh6GyGLBPtuSQ3f0LHofpvRmR0qE4msqx3febP/3eGnv6qJ4qQOO
HLbhH9quBUU+X+kZ8HIddfm1khAsH0Zl2hYVUva3+3beeVpIDB2nvjpIkwth2KO8ZWt/35Dh21Vl
pdSkV/r3/7q9kw69sX6UQgvZF/1rP3nfCrZJDxuEBemgsD8ImvSfRMC7rY+CxdqZu2HUX4iPshFK
Yx1hZ1I90m4kHjd2PfHbptr5S8c+v+a8EegGTOhZRJGbSXVJpiqfia58qf3OuhpQfJ8jD44Jabdd
NnIczUsCWh4K2kVn73vV8/fcegS6f9dtCM2B+yIZm20wl3aw31AefR1WiLknaz/KWK03U68PK2mD
Z1JfT3Er1lrVrQGj6I+oaljPceqUK8urqwc+XuuZoLl6qGxK/YNSMZ/lkN8TBuCcHJVjIJqemr0M
ulhPuhNd9bmX1DwTiyx+iRXoMYRw9p09EbbLm8E/I6HpU2aUPQ4WOm/gHPZ5implF9joPZbNaZzh
eLLR54NXYjkffg+PsTTF8wEtnBsoS/IliM+EBA0pPGXyFaR9g9Fb5UjhQkYwnG5dGSs0E9hYS5h4
Za+edB6orltRA+Y/sAnyn2UDpPPdGOyKsgLPf55geVmzeXfW9dxtfXYsZql8MZPGqZdBWW7YXY2P
cmwRed4SjhflthrKHsSdndiilrRSng2905+nb0Ov2rOeZKEubDPq9jAeWhtkmO2dGb/l4HN+qv4s
P2M1H0GIaIeT29/tSCBGGGccr6OkIYlh2mdVi8W1hozmqkEgKk15PnMizCOgenXO0imHzSbX1/bU
dpRbToBA6CgHdqGGKMIaDpMIZhy1oAQcST1UqsGRSPdtZKVNE1Tihlj+Y6YcZAXB96RvleVAWO2p
FtBlmeb4Makc9QkfdRvZpV7gS8rDCyr56TZKa4ipuQ2w84iD4tywp+FmnDqAw79teZCHOzKkFWWM
jaksUFpddKjQxLMmddWL6ODD/HKQXdlMRZCTVoL/qkK1orgN1FIlDDfSn4DBsZfyUs5sNuQ3y20j
7Gqbhp14CqqQ+lvT6b4DjeJC7/5SUxUwQG2IC4ppSA5q/Dz5vQ20sFO+kJrovuuxziFdu8Ioo+6z
IGuDh7azSKFHZPtdyKpOxOrYUHWQsRq92kO8mhuvHRUMKHWrj1auGq8DvWTuSV9PxY30qfPI2VfW
cGb9l3nSp80Y6N/zTKRCkHdIwqVISrE0hpyM2kwcBMq8f+BnoHwuDA9R4xnOZKN/ZRITjG34drII
3hNwUYuxzfRHZaqLQ59UBdIVBPgq9mblZPzVBvN/OUwa5HKj5AzMVIcHFIeGsJitcWKqe740tQgN
+GUabtDK4adwXjuN+8sQKNFbqBE20Xut2GqojBwBMcElEpjWPq4yay/S7tfVYBdbX+nDLexUM/Bn
HnL3yqv7tNAsVerJ/PjMdn0xVIb9ETj6+FAmyfAweKn/MSDqEuZm9pWfqWata1kCX0g9vfAxPdo8
+JAy8dMFmqXdiw/1M9SprbrxRqV7UeJkIHIuIP6YvZ0qqEckHGHkjg/1qyvgGTKSJ4vy2hfq5AkE
q+YEfdPfKwkHvHoxdxm/oDytPtR+0h4RtDeWKKPBlCG7wuE/f2461zZQGJkvbwPnq0SJ3zTupAdp
vzfVFFxB21FqX9ZvPPbFz3qOOVDZ8J0tb7foIsR8S9sJANC25VEMkXowI0j1SmU4J7UzXDsnG6+I
1rElAiggTbKxEPbVQ9FeZI8I9nC9eeWEsGaH0EHDel+j9nh8o2yzv68Rme548ML6TZoyHiVnrewB
Cc2lwADUnUM3lws3c3PvIsz2HqlICAeyolg6wPXD22TO1cOyLxuR+AkY8mopF/hz1X/04yh4qnTT
pSDdyrazvN9KcxT1DbLQZm03WveA5p321mlVBfRmsPbVpKW7cQ6uBzpIpTCPik2ah9lrCDstNMq2
hh5Znr7GeaXv7LAWy7FX09fOSlBhz416ceuGVCnpXvEqe5UCeteDGGc5eUkFn4xRHeTVvVGQR4eL
fnbH5LLc20gRtPQbCHWistXWttK++B4yQhliPK+RiMW+HlDMkd3YtlJE93I42tRseC3CEVSQiSiQ
9EIn5R67IU0XqW31r33kWicoJb7lcy8n3HGO4/FN+poqNS5eVD7KiUngG49jgLzfPDI1I+taOcpG
+oqydJ78AKaB2efl/OI1+Q/pGswweYUyTgRxNEJ8tIVHz3yR4/IRUeeaiKh8bac3V6TZ3VXYCjga
WhvtoH5Es4dUJdUCxesUNu8IdYiz9LkxMGA9HhL09nDyNc+WmVfHe+lVUHpameyot7JbdMQJ8mFQ
N2askfcv3UPul9Gp/HeDNEen9tpRmqe2LolQw1x4GxZr1E9B4bBqg0gXKzkGvgHGTM00bVMdwuVb
V06Ufjk7bmP0+0ITLvkSfobS7tU92wFiTvxkA+mxUuNotEg2KiTTV41vePxXzca+qn1wp3KQG4Gk
VieCi70+ne7NNATqSY/NdO9a+k6be9Ip7clI/JsKca9+6CcTsajZnWtUsS/ug4ifR2tRQ6vGJu9n
V4JuI+ULUhcOrFUx2CmivjRhADAchrsZ+yhbt22ymyur8qdodGY+jt9j5CXE8fDf82EXqGYiFwMb
oh4F5b4yY/EWVfy6D54VEI+hW+vV05So8aPsIS+xmoxufGb3wlGjOCYB7Ih9XRUrXydBHk2KMT+x
zGtYJeNmjNBwj9G0ngnpQGoZXVFsEpN7bpk5ZNoDlbzZra/V3iXM3OkI6Z55leu4JT/gufE4zesV
cdScrdEHcs5LSBMFV9N+TJqf0nSzTymcJaEplvKPkLYOlesVwkxwWHcaelpeb7Jr4hmZTIG4BBPV
oqZvnJr5wFXPjbQrUFCEmmqc5FCz6iFQ5JO62e7D5KzfY6U9c8fqqOnc9y3yal98ODAVrVA/hshp
tkPrNZuY2j5pD3x7+nDrqdlaagXhtVlFCzYqIRTqMdosVWU+tFnXPY2o9j0htBm6jXmVFnYo+pY4
JzR1k+fDcJmjT6O4loCI0OmeTEB8jxrn/5sXQBDFR1HoLeXkMEt+dECJVzbCBG/tUO2GPNOvRpsm
FBbacMLyoNCyyH0Nv0qjiNz2ue4cki9MyAfCFQUUc9Jns9+/eOiiSl9AuPak6wJNgibSn9zOegum
+rvuF91LXAX2c2lvhALN1pLlXhXPV07m7LNT9OLcpGi2cihi09MDZCWChwXebPK94+919FHIdeKE
/WofUTosNP1izCejaj4tlbnxrMW9cZK9QG2IBTVDv1YKDkse5GDnebx0oottPasC5c9/jyd+26+l
0zem+uyM5gVJe0BLKUR8kzu4e2iMk0XZl+YTP1LmE3QF0JOPXrFr6tB6yjU9uIxltJVOOSzUBhNF
UsLx91lW/1xQrHaVc/TSaB+mZLSW90mDVj+5vh6f5BwfsQmI9nhhc37NP15YdoM4PiZ19GrbnXap
rVqs1CT036BL+enVxvQjNF4KxUipvKbyGJnm6bOJYPEfJgPwET8zm6q2pkNS+ATWFA5BBQjJa+SM
zbJ3XOvNL7NtkHfQPwzZs5ibOuipOVFAyORoFj4j5irOemQdZU+OcCqB0qBnNjs5y+uy+FiP3l9Q
xVoQjzoFR+akakFqOf2OauByoSdhcu7cQd9lTncBETGokDvObeR7wUlTP+WIm4nSy+Qs+xVZJldU
6kGbTdJuTxxO8hgCN7Vou0thoA0Qp0n1OQmjXlWqNu6FMPz3vn5xM738nBCz3PZd08JCn1TEIFOK
YuCb5hGqINvrleUTkjTlE9JV6iKcwnInbQY8/08US8atGzxRzlc8+QRhQXcU3UL65KgSogcKM6qT
1XfGxZgbK7e6ZW818UbahJYYF8gkjIsTOlcOLvr+bqqM1jxH2lUX7AsWcnoJVJwvfAYPc0JJzffJ
TlD4mxvF9Qh1ycuiq7gszACBK05Hy/sgMbS/hpPvtdiB/t1Fqm43kJndmX78jefGjwGyHuKe0yzE
E0Z8g4vumYJfJMtceCpz23lA9lv5aXXeRglUpF1t21hkTWY9j2HirSfFsY+xIbR9BJ/SDKsOrlAu
7JFSAKdlrYxBOJ+ourgbhBGHB23uKiTvYEmy3l0DWugY1Yl1kZBkL0IoKdLJN7ZWqhjvXpC/UmJo
PepDHr9MZFelWSRhfFDCfFjKbmD43irrMvN/nWSUCTSdUw16i+B0qYV/2aGlr8qmMfg2jMElyGfp
CwNac1X9NCG7fISN13qqKv8ozbVGXcJYowbYIiT5kSdQRJdDb5NgRvKHTMxt9qDrhBGdrH1M3Ww/
kIz5JBQDgwc4oU1ajsGnMYaPfg8mT+ExeiGMX0Gpgx22G23FF2MObgbhZzVt+hiW9RB9SjYaExrh
BTqMsB5pa/CWR9UngNJxYjx1mj6zRZPdrntCQGNnxCeQs8kLPy8Hmeauo7DbTG5jPcjkOPVty54s
z1sD6v0wlnWwksMMqn9mWtr8YsLkcR1H60MuWxUJApN6AJRpfpV27baSIB4+KsguY1R3sHaTz7+o
J/YpBE/UCSXPOUM/lUq0skAH7MT4l9Wp6NpoxvgcJ6GxLclNFg+h7obbnJonpJ3IIyRt4z2oTWhS
1tB0zbnpKGEY4v5AcFVDI/RmK6JTEyDNMfcss+ugKi6TnWKPUEaWBTxafea9RNWoXCwvPcpeYpjT
y8x5Mrvcrm8PBcSQc9iCaiJK9I5FTZ4+aqlf9DVT5e4qwo/M9b6VnaV8h7p+SbICZZ2GjY7b1+M3
Kq0RzI566w3umGgGGMH3qQ7duo+G+nlShhEqrQrKibnbUZn86KkhuktaQ3jbAK2JAjGnHMP3z6Xu
ds8B0Coe5E/R0NPpswoxN0gOpA/G4+EUmhVFmjhDkTAi0b6jQpMcE0oKNrwuSa3EQMO943wxVZl5
KVtVu4HA9KH6matjBn8ASTWHDe5KgsO0btjkHPrftVqUW8O0wLwNhv1ZF4RchfjKt3iAGJxych6t
P3U/HKmLgTgdLofaWAlj5AmcRGyCBmcvG8o3AGTKSwZyWYy2s6/m5k//P4be5xtN2/2aL41y+s1d
N8QLqly/ui1xo6FEZ9ZRgYU4ajETE7gV3BIAtcNL5CnhVz3I9UXVmd5LjWIMB89EvRAe1x48KmZh
YKvFQYkFOkmqne7rzPKvUE51D6EXsmMeGv8qbT3VEEvuZWPT5SqB4bTjPkzh34G7vHpogTx/jLX9
1YVh6bGmhOE5z4yHkAcEp9V2Qs7ABonMcw8d6oEgESiG9oi0QO+ekM2BJj/sVxYCywRpK/+pASQB
+6OOWCqJlKew5ztUsm96NRINFn5UmMit+fX7VA7DQrcRS7TmruIpaL4V0SuUP0BMO+dJmpt88HZJ
mYUrn73CO7/xaP3CsLqVXmhKf1KW652lU5pktyn6g0nF/+sw9NPW6xN3bfat9klE7NR2vvWs51pw
ckLxkgwutMVIJMwgB14cbfVNW6C7qs9dMHb1FppTxG7nLoUJyl7xyYRDcBW9GlEZoIRBXF+xPvMi
fFet0XoRItc3YMWKteADeDH8GUnrIDnXCcV6cUlOnM0yfk17yHd1JHI2Sm0cW8tpn7sZ4ZlDUAPA
N04O44wPhU0q2E2QsoMewCvHIVO0rNkAXmWvH3X4IDIgl27lXQEJl3twdvZjCBSA+1YM37S24niR
Z198Mw7X7O3Z3uiuem5LC6GieUQJq5xSxN8aolZL4ZKP9ydQHU7t6KvJg7ZJtM6iV6azXUVHtGTz
DyfWQtBiCaTIhp999KYLFz4nrhZW2nNfhuQQ+CA+OvT51uxE9QejHmFhDYiPQPoVLCYNiEsBc3Ra
cZtHOmVujmmgXQWycz+U/Mzw/bde9AAtJ6Mqy6uZhvE2M5C783rtV6Om1ZMFJ8fubm9AXqbm0OxG
+GapQBiGT2UqLi0Y559+lqA+rabf8oiInl0DdqLqMtl0LedEdVD7gz3xwqqe2U9NiaipDnHLX06p
b2LdGn8agb8ficZ8EXpRL9Ux8I6WFSPKldTtQqW8+i0y8ngPNQ9ym3O3Dm0I4VOTLN3c1RMYOdAp
QEQ+ius3ErfFytEcdzvOXlsnYGSbFcGd2ctmiLrlhv8JheDE2wTmFQ745CpXKltqEArRvwDTGV9G
RC/kHN3QUWuatZWgOf8KoKv96bs7U23ED5LB2WJItPLVppxmLUYzP2UawX0rzPKHkTjvVQUuuRxD
q/iauPWWGr3mZ1ZZu55Ay5c4DJCJj+rpmugRRd0KasR5GY4nU00KCD5a/dWYU7Uuxao/7HbJ/q/5
ySPge2Yn6luTpg5gAq/gjqMmHh07/2GAueHR8kAA67GzsdA1nGH83V7JXwCNatGucpr6AFuNIKY1
OjEpEjOpD7KRrnvX1iNAVS68Zf+Yk6dUVWiVp2z5+SjO9dwIMCcrhHS7FUyVxZn4EhA26dYEWut3
T8SZjh07Y6SXqpZXj5NEM+wKl9/iW2MViC26fbOp+hS86uxATgJgRi70Twiz/B28ynTrOHZhIQSw
Og9RLdQTiD12JF+06EBGHDENeTkG2nw55eKh8DsUaWcPfN3RoUPJJtzIy3+MD93LSIDl6pliExEd
eZ9UIz+RUwRSNnejJhBbw+DhoPld8K62aIsTNJm20ssvdbWYirY/SS9JdZi7FPXZGqvqeV5yaDTl
TS4J7X+zkF25ZE/2ayW7Adub25KyCzvEg2VWzpbvoLoXDdGqgHIsSMpUZNV+2+RV7/jT3urrIbt5
pPGPMf/JxoZlK7zmRIbHhEzgtSkzCsKNzn1sAwd1bGq5UrtArPC33RwGfZGhCrKVIzjfuo/pjEps
iMSSofp7ql7z0eh21y/kuGFvGiRleT4nD33Yuqd6vtLc+NeVtHFU+uX9Y9x/8gJKcG/rFWlw8mFz
TdCu2DcD9YQwEVEh63poICzlpWlO7Drk5W2AHEsyT1+EbiduU6WtlvPl5T8mkS5x9qVmNasxdDIK
BZR6G3UAdbMU4fMpCwJqNjS2lTUwnSr3SD7+doyJE5wpn1/KYXe7l8Axy/MCuD2hanch3Y2pn0AV
94f7OCXWo72Ixo/BQm+l8T1148yc7XqCnk5nmTlUaXN/ctNxH6mFb67vfrPM8cuh0ngbf+vrZqCD
CwQECuvTIlYvuZtPX4PCrtdqmjf7MIr6Z11rPqTdr0vkBMZB6JTms81L9SC4ZkJTHnMXBjVu9mZV
C1th2xEaYkvqEU3AYIB0dqoa+wDK8jZaTmFz6V2S8kV2yP0xq7eUjUeK6yRtsjFSsMVAeHmqqGhQ
d66Yg6dzleyiF7lJkCfx+Gblyr7rE0pTg/HVN7LmWqp6dU3L5M0sy/EDzgTYCTdVWKqvzWvtO92r
8DuDaz3puleJdf51bRsQT2bBdKFM213GdqFveqPUOV9BFAVk6UdttM5Rj9LhJapBaIYqp6co9ocX
trrBtmUHvpJeRRTpSUzeX9KZVobGFukALiFtl9FUbzQjuBhjB6LRrLyTbLKWJPfC8sfmoVO8GFn7
uX/3yyunarcIg+j7tk3U9qFRkL0vc6KrXlx2B6sjVrHwfaVFZpu+Mzfy6g+bm+qU0hOZZCNmQCGi
m+B9XNTnm84JLkj3/WosB7rgIZ7Q9v23g4IBeK4qV13cHcT3ggv6g/GJ+2X5h12u6YfF8whXx072
BlvvyaoRSJ5rg2S1z6T1xc4yC2q1/i77kXaLQxqlaPdCIsbsDMbdTbcrl+qh+3LSJtf8PVaa/lhd
D4ODZldiaw5TolDNDFmH5bdbL8nikkqEdiRN1xfFDuW3+ZK+vMphSkV7ITrqYcnTx/GNMxRe5tlE
kR4OoXGldUp5tkcfImItyrVVrMQIQEmvyf6h77yFmLhRwCrz7uoxeh91bqPc7LK17Oa+haZ4DCIN
3HD8bmgxUo1Am6QzsZ74ljivjPEfSTA+VpoSvYNl9PZ2B52hHBQMVc3jqtJBN7A+X+t0CR5SHORg
xElONenoq2vb5NO4J6RZZFYNLa2NUNE8STc5yylfbtCHMv+sEjt5lJAG9ijiioUKnvTxjnQAg/6H
pdA+YyRzHwELixte4r+vc3sdYX3c1+gHisUoV963+QimgEBzeKhVf7SXAOiBhs0NlY3NKp9SnhN5
2VKuqLTxMaNg9SivGmmcJpvDuY7M6W2Q9EdCb36Nv42SE5KMjDpUZ0Bz/1hEum+TYidMju2+4ER0
SLxWPHTw9hPgVQ6hOVj1SV5GfR5QYYVx5AvJQ4OiBtB+TgfGjkJH7oPIJxoS+8ohIjqyKPLz4H1v
XD9ezWFE5KHnpKPMRP7npKR0AQioDnKkYoSbpq/zvYmgWlpRoFrpM5q05nx+o2G79X+7hYo46Pl3
d4jgqUbWBG42Df4jsUqTYdlXVnIYtLgJHu5Mbo0x3l4gtsiynH93byvAYDRAl5P1FHVO/VX7tC3L
uMoGxdr2hDIbcPuQp1cXCmUXOagcImpqXHORmldUzKgYUXx1Fjr9ZfN4Bq9E4pB4nZeSjsKp/cWo
k2G821TV/vCSqTnIlaSd5+pKgB+njIiZhlbEj4pT315PmmrXzEnPtk9yTuxQcNs1+i7ijEXxfjkc
jYbnVed7HTvUKl7kEHa0vHAf06q1RbJrHjD6wUop42EfzBNLOUhe+gGJRy12xfq+EavnXdy9+3/Y
sP3vQ0QimgWALhRaOg4+E/iGoA3qiw+cGbbhubH7x2C0hn3Lz7wFMA1bVThvRGDNnew5SV1fckOr
Lo5XfR+sClT1b5McMepI5bQw+m5HCyripCuVEyyr0cIPu/E9nSinHFq/eRr6zF6npeKfvKbTtiYq
6nsdAuejQAvrwSia+lExrX4VZ1H2Ok0Vh+bOct/SdugOSquCjyJB4gLTpAmyITuW1UHLI++o+wHO
tjN/OeUIXR/jo6mHC5WDsZpa8WMxJxbjKHbOrt2tZU82Ck+BfWo037sxSGbtK/RnS68SVCz49krY
qbkXAcXmQRQqD+Y4uS+dUnNozfVDY4EpJKX96EVnx7IS6B9pEn6Nrw3UvZnrNBfZu9kDb89ZUDmS
gJjmWjvxxbcjay9HqGmaXl3Ilxekrq2t6QRqsKRAA0iCqMOH++pqBhFon5M4v9sKkSrryUizlVxG
LthW7fhAWp13NP9R1twMedLsyjAsFrc/wVMN9ga29oJG8IhMGMwUp7DpHu5/c2sb6F8TPv33u+uH
EQKZDND8/GfL4fCw397d3fT7Hd7/gth0SYnEgb29vWTOcQOgCtuH+2vGjgMDT04G7v6qXaT4a0rh
fr1DuSCCWb/e4e3TikIXqt/53d3W1q2A/Q7vTo6W68t3KCBOu/+R/fwOs+b2/3f7WHrkD5G8+fXu
5GzVsfZK4IKKmj8IObvI8i+xXlv7+/IOacTFUCvxChhe9QzuaK53VctTabfuE6myZ6E73ifFN3Ds
5T4AS82v3gstX5a2kp0L3TPXHrpZToO6HQ8m6znXiciFk89TJkrIeqamflQ046t0yqYCjGFY3ngb
X3cUzTcEQDcyH9rHYXt0y+T7fbynET/kN58Np6sizKWw16tmmvZsGFYidrWnMCj0Jzi0ju7QKKd4
7o2V0+/DmI9WOuUw24eynt12CA8mQ/wmhI7ChfJ4XkM2elMO66xzyn/Y/ERsPNsRl9urjLEg5u/r
C/kyclaDmg+ZqzLby+6gjeIMuPnWk7OGBjqjyq6gI/3994YIt0aT5j5KUwzhwxYyiWJ5/3vhDP9Z
qKk4yBFIYYUnRxe3v1Sa4HYnDjokIdk+3pC0GZ9J0LW3jwSwf/mgxhkwfuPL4J0MP8/PQtEoYB2D
6CKvrDSjdKqvy63sOlYKk3ulg0CIzCZe/THaS9RhV1PteF9AjpANr4CA+69XuJvtpIwpxv/7Fe6O
tGp/vUpBEQr88eyH1A6OZDXM1kCZCW2z6djolmJQUh8kO7bzkFlP3nAg6+ySbq+rs+chlTCoYXM1
QBesyOfYL0roBsvOyIcPS/ThQhuM8a+4aE612/k/vYlcTR4O7Ak7sspszYJF6ursT9Twm2NqPxon
UD7CDKFQw2jzV526nlUGv+qV0iWOpoahIpmYaQ922DkHR+ncnZe79W5QuHONwpEyLOy8NP8bX67x
CFSrbBdCthpb/sbosp30DIY3Vxzl5JIXepeNx5vVMbzFwA8BmsLU8cSrhv/lfBmJhni/oqWbVmN7
sqzyOZ2tXfNEmE8V/EMPkSh3Ua1FxEy94KJ64EHAFysQUHbpMtGz5jQJW32KVfEq7W6QGKt4qps9
T3eNmkpjlZeO8gmeVdt4um+TSGb60J8KvYV0tzfDHV8NbS3NnBAPfTWoL/EVrS6XMjA7Rand86iz
3LBNJAhJxjc9oPmeHoQoG2qU58tJh7XCtbR9rwWIeIXhKnK7cj2Nefbq2aTP2gFxBNex09dSQVbB
LsB3yG7XUnIVF+pP2ZuUxr14sXeSM+F8sZ5gSV/Cjcxv8dy4+RZkSYPsIp0+KR9gbm+uci4awK9m
EKln2eOdwETsh/FRDk17QIAtofod4QPlJeP8ueOrUKoLsxQRsXoapC6jperkxnqKol+2KaOeC4Zr
AVDYIs4nB8aD/rd7Hmi3U7n3xwK88W97ac2Bhk5NeJBObwlqK8Cqq/S9U0Yd+n9++WXXKIl5GrEZ
7ANAWu/sAd5Uq4ofKVef3lprJQdpuZdejLLjPmYFV4+pZ7I1dgLzFET2SOcrPiiB2TtqPBx7Z0LV
dfZO5L/BIQWvI+iqq2U057pJs3dTc6PDhHIg4XgmFd1UIEHX27MucfpulaoCyjfi8IDCygH2fn8T
zBWTsomlLo8XocOTzpI90miAJSQ6ChXMFNT1c0xYa0yQ42wTo4ZtOUrWBZ/wRjr70fUv5BlvPWmq
2z5Y5unIV2ie7pHSPmiNRcZrKElAQoT6qrRBzDGBlQgEe7uY4gIQzD81S/wFswOwn2guEzed8jEx
K+vB9qe5Zm6A9lDhJ9trbfHc6Ka3gNq7/Cocyqe0OY2utYhFAV36ZvtVuUiyQn0tQ5tUi6nrBLJN
b9vDELXzlGnGk5TRGi7Z4lWkHM24KftvxNdWt5WqPNmVfWd+TUwqFWwKw5/bhqhXk0bZyVALMnco
cW8j1fEvoWMUK1dLsvfIVr5njmP9SIfrbR1Er64KUiufrdU3gK86BbV0t1/504RK05C+TshaoZac
li+dQAkqcfInaYqFOS2o2gBZPTurNqs2BeH0tfTybEyOnYnssPSW8Cm/NIf7WuTj5qhW0hyl3/Gy
bN063GTKZ+613cvYZasKAud3tLQ04BcR2oJz1ygtZ2OHbQV1dyPeOYkh5ZQMlE9Ib4ZoJky1z5qf
1U+UVt3Mg52Fh7yY0dHzqLTgO0f5yICKe2sdeqVJF6al9KeZn2KlirBfmvY0nKRNNkARhlM6N1Pc
2CsknRgyz+ih7h3BruKRfV2FovXuljbphQ4O9FRuH1SRxktUWv2zsAPn1BTOsByNyf1KCG4fDP70
Vk4IOBS+qB6oyYw+AnNCWyJ1vyoUNK9y5AGPUafFjznpG8p6dedrHo/vGuITAZmNRejnPbjGPnq8
N07jnwQbnQPFjJW7SFwv2U0KWrVySBo5vwYHEazLppqfEpuqpoVNqG5RWY3g+y/7nC42VcbHE1n5
+CggNNtPPVAeWR3Qjem3eoJZSVYHNPSA9ISwOVFVMHrRN9Vuo7OsDph9zTzy/zFPrmJaw87V6uii
TpQKKIJEvG8l3lNo9d6TK4CPuPZVWkaVoA80Oc1K+qTNdpvN4DXTRfZSK0m2ooe5LEQELl/avniE
pnc4xfNiha+7mwkVqUi37KcQjRUoNDMOJkZjP+nF5F5TB5gLPmkRtqWsferZV2mB/DIA43htUABy
0kBlu3UdL+M4qd+0Iv91JW2UWbXP41AuwVBEX7z+p2EX9YdT2vnOocBtLc1+EB08pzVJ9vK0QjoG
KoP/Ye28luTWlSj7RYygN6/lvWmr1gtDOmrRe8+vn0WUpOrbc841MfOCIBIJsNoUCWTu3Dvpgq/h
KP9FyX579aMmOw3aYKEwzDJVqkEVkVndydHk5Oqq+ruwG07usg8oTGhr+J45dnEQdp6tNdyZSbMN
jcT7Euok56d1pE6K1zEUbGvR5dMZfz5d19n9EsH44CsMM/uisX59upat1LxT3VUFlUpYdNl7YSln
IrLZlzHMjIUZ9fLRrZ1iX2SQPXZdED2PLRAF4jTZO9Xg86ju9XOjqcmi0TUXqksPEZDp6t4kjYTi
chsdHLP5aBe+uqy/eLrtP7etvldiU/3i9gU8ZGnkHwuloTxedrOlio78a6/GZzewlR+hlj2Aikte
NY8fqyszaR9qY3eEnYLKUd2v3sDKbz323j8UN/+KNJf+LJdSiigwwXctqOVT543BRJrpfo0kbylc
oUMKANDn1VNG9feq1RtvJ1PKfoY9qp+rysCXeNBbyMcHF1TbqFtbLXQ2HDAiQRb0OqZlPevGIf5q
5MH3PKnc70QSThkEHe+FOi5lHvtIrbdHSE+ycNaY0N9QMTKj9GOlZ0n57vjyBTG15rvWBu8jiuob
yXS6lYzyyCPCvU2WP0IXkT22ZcEBdHCVlbC1o16eKRzbpFmX3TygK/TmTqwTxkBhbsiCBz8NnXMe
GKCYpysq8atFE2fBsrahE1n6MI7xF3D2pUpSmtcr50ajiB5uo7VLXVJo1wEC8pAXke5uWOf3lJuN
3+ptiljfVzJlGfZBvYrtVpqFUiydXbtT94iEIh/kZeW3NnwBf2x9j8vGnUM2rhz5g5lHHaLleTkN
NMNfCXXI30KzC5deyTnAHICo5HIHvVoUWt9HPacio/G/5F3UrgI7lLdSbsgPdugjGTV59K35pFGD
+RykureBH9QGvGeWz02iPAoHKImSGaR+QM6qqlyrUqDyKyBfBBQTeF31xQKTvZFixGdLhGCsJvJf
YPxXt7HudEu7l42v5tAsAisdXt2y1ze2im6IsJfy97oP4rcGObd1A/xorTiB+TVOEuOrZhNR6GPZ
WhdNF78N8XcxFlHjvOJYrW2QbBlf0aJeCLticFANq0Ql5tX7LwSUN+IWxHesRSAFa82MpXlp+Eid
cZbYi6t86t5tYkD3y//LpdMdnXqKRl98mtuDtN/BY4+iJRR/oilDcMpFkGsfbGnSIXUvBeGaPAJa
RH+c42kAfQIbnm3jxye7WlNy63v18ZPd9bL02ID4byNzmFdULc+7rntNjaq8FlPlog2Hz/6Piar3
6oo4zc1Elq0kiERVrMSx1tcHZZGjqHf1MkNb1noP4UnrOKtc0/Ojw0lvQ1Vsv5dr/p6kxd2tZzr5
Psn8dlPB8nk0XBh16igngyGh4ofUsH3xwwpOALf0HhOlhSE2ZDMaqvIJGEB2Lk1NXpkKKttpargc
rG+/C3nYwJHAydQ007OwiSs3dowdlUEn0dOc0IPKKPGLY0VCKoi79HyzhWWChGAixwt/GORHisG9
XT2WAFhdfSg46/lzANDdVYwacV0srAB5UNHVIrs75EP2PSsT+bHSy+YE2eIh9lzppVbDgIyuEW1E
V9eVbpbmoXsbDbpxraMT/kD21Huq1WYhvOyR/Uups4+XqVYE+AXXzGCM5Ak7Nzz4pV6/BHo5jwYN
OmaLSOGot81SdJs6+kFt/HCxkza6ppw9jToGJDrJiOfopcN7yaQEtaqMjMlGztB3tUyjeihtosB6
HBybidk2qo3g2PLyF2Oi8bq6XDaqXy5NUxljgNDNRTdMee2BINmmgZucRaPoRbSQCxNBOy1Lb7ag
HhOqlTwfFVATOOPkLGziigrOciM3JDjvNlfy3QVsL8oM5GE+Ltu4JzcycfAkTpPsQoqa1jH9C/Og
s2ubhgeU8+yomvsziHe8MOz3sHB/qk0vvySlNAJLqvxznVX2Bkb4AK5FUz91CvW7uZYXL0qI/HdI
AfU7WF5D05yfWhk+hU9pKeu8oQbz1tSJBUNdm1yLKEPS9F/t7TT4yUZsA8WVZhYb/s/C8Cr15IBn
piRDHpc6wIJjNmoK2MjwHYLzAVaXYdiLq3tjGUqyVqKGKmrk3Zyp8dmHUPU4XYZa+dSqZIjvQm/C
rkrU6QvbzfmPnxi9O/elUixjWXc3EtVoa8RWB9BGJik+RZLgDpSNbVh5wasfJd8C06nOvLiDV33K
gsfVi+daPaHh5FFMGYtK3ZEy7ObCKeYEC/KLag+isLxTBl4bY0dlkdFb2jNK6MoiiYbqHCtqvFHk
IgG/oJmHIozjlV/2yoNFkdi8o5zkrRutB4LsE5Cf7RdJq5lLJXvgsg3xda2cU+5YP+gVb5CkUOSD
AlftLrUlbzMW8njO/XRYDAiZvnQdp+T8C8+c5KAbOSmAsOpmBLjkaAG8NT54U5mU01AKORN90QDJ
C0E4NCMajdHvEbGGcBc+tzmir0owtnbt21DpydWfqK+VvssOfVpAxYYpnEwgEIxj2NVrYRJNp6vN
mVjBTMy528WVOnFi32x43Fz/rA812Pq2oJwQp0ui6mz7aXYQ/vIYSCvXGCuAWJqzNghs7cciLHZ1
1jmE4Bv/aFeatgITF13gxbcXHFyGx2wwahLGWjG9c3PEmTRvYTfUnemRruxhbIHEIJnYQpSyjlbC
GCqpXdwubQ+GZpdo2rCXBxUImsJ5OvOa6rHtYpDgukuwOpGTtdx0ECP2ub4dkrLYplNkMoSRcTU6
ZXzJJRHKVr0nXc6SuSlXxRd0hH14QgktthCTUs2ZslUe1u50iJoBLFy2XQHVmJtZa8seZsYE+GgL
KdhxAEfvbepafuPOqJeQDmGctC9/3BoLdKHdUzGT+dovN7cyXUTLcHNYTdjFaubkBq7loxu7EBOc
wBgforou11Jsk9yPBvUxMM3y6vMEN2vfKOauSlFACyPBrnRi9dEyU3WTeQaV/JOzjbjNY0ppz+Sq
50k2V8C6bYSrItfxrpGAa4uubtUIXjqFuuksUkLQBsmPiQ+zpuEY0UvuceppRtX8UodshvnzK9+i
ESoJv1Z+SGnLniuGaJtYxcwmzBXOvHLNMSOFoydIl1WUFFdJqvR51VBqXoYtHE1NQuiQJMA3isiP
md8QtwjtjVdm9k/yc89uHxZveWLkc0sq9AcNlNyqhkf1aIaRtm2GRNsgwdCexIpQ/aSQcrmwZre9
/63M2J3y7ppix7cViwT0zrSi3jr5fJhICnVgUVtxxvm7U9AnGxmxYucnhLZHY+NTpBhmep+isDMk
ywT+IVi6JS1PrkGdZ89FUzxnnaaeBrdNn/mUGeBGg4jMNDhKGVR3tlbuxKjVVCH8nUa7EaNkPQrY
nVwTfU7mEoY1VhWx7r5qTmBoCvDvWvxmB/LBmFRXTIvjiec6X1LdnOhGg+bkhBXAzFZxOZ7XFIRF
RTurNKt+H1euJ+XvZRz3M12DEkvOuzdKO5yDK5W/mrqphmWcxdrs08CnrllWnLYojhT2McjgDnGQ
EExG3Tn4NWFoyNc5tIYGJ/wi6H+wI4OQue9+wnz4gqC4/8VJ4Ammrqg7h3FvbCrqcqh1sfNzQkJ4
Ac22uTb1wZnzeuPXPjUNBQZ7U7Hhkes15MWFMUMVFWHpISIzbbi8v8ZgFuiefuiqyn1yvW76oqg1
wox0k9Ypl2VjIHkxOaMSYK5HTYduY+r6jQOPM2LIt6Ws3GlOvtQ8i6kjp+IHCI/m1uRq1k03Z+sT
rGLOE9RFemO0yGMOnpkm9dprk/D4qRacG3p/BiS5R/khgHTAWOTR0L3LufKYkmX85rZmNVMt03lB
wWyYo7mbPMqNHCwhnt47iQVPoD/A2RqO2bYHiQPziSJl87psd2w1bPDsjCqWHq8lw44XWeSmj8nU
DGQWyDRchUV2vYNjjVuZoaPvm85RVTJjRLeb8mnZdJMFEKFOXojxciAinLXwFVeNewyJy88Lvbdn
qS8/RRbVVyaUDOuB9NPKdNNyLpiFBHFQOBXA1lk+SccDa5XHCn2VWH2xdH48O1LPoicTQgd5/YSm
anVR4BzelVlaLrzUMt6GNvthJUZyzZ1KOkEPTdLb6PgeofMwRSOvZJOr74nf/DD4nb3xcmnQvgQW
EGpNMIex+YLafHfKKGJaBrYNktixkMxUumpbepRbu/BNDqgFITAkjwe+LV+VkQckOiAo3tWttzId
EJbwvQU/HP4wWikpm0gJpQ0BwO9DCbF5okNAXsCH/quWBYbIVM2tV3RE3TVSJ+naLPLm6pv5MXYH
FRkyjaN/mfwl1zC7EHT2L1ZYXDvJD7d9H5h7SLxhhJwaIz57+bes8Gtv5nXUi2ZB+7NTV7Imr/ug
cL74mdsta00u9zYHiLPHR5yHDZssDQaHFarb+rkcG2/eEYukWqgIYYp2/GhWN5FF2ad81pRm/KZM
EquQp6Qz18pz/qOGVSbbrz5cu99tOwDF3FFwxgslXJslzCiubHSvjglcq9T99i/PGNalV5C4a7Sn
NtUdqvSkq2emm1qHbGGwIB0ZInVe14hMd4lvryM4yfdZX/Ub05Z27pilS2Vw9mNctTOZoAeBmKZf
tYFmrjK3+eJbaY3Cux3MqnQIvsPLdLGNwnrP+fJA5YwGLDToK0eq6x3UrzuH+uYTDpOYORUKp3QA
lx4BA+k9P7yKBoIyZS9FsNJPpkiSoBVLbGNJbkc5dtagHOUu/9Lb+aUwU6LxWflE+Xh8hthZfs4k
BQIvxTqpYV4dB6O8dCFQnjwJw33gvIdykx5kSCecsB+2ngUDCvD+TD9IJ7ehUtE3k7cOVMYabDrU
TFNXGszzFNl6MNW2OzVmTeG6BKhNl8JgUcqNv1ed5qjUjQ1n/YQ4nICJvsMVW4QfUe6DkRqgLxB2
0VCMBZ5euIi+41df2fSnsGgPzz1qSuciDp9rJatOBFr5Jo0dGb6ual9kOw1nFFkk6zJof9hkQq7I
BGvHvrcobdT9YM5uIztwdRWDkMZ3V3QRgCuP0XfC+nh0ijFsnSDKZ7d+oFr9bKjUGFBd2i7z3i5e
Ci1slshg5mvRNTWT14+jwC/rjdS/Ofkw72rKQImyaen+dmlxat27OpV+8wlUsY88/YFUsDT3O2QX
fWeXVsOlGELjbCegWrt6qTvaD851xUwO6++dbrSXsU5IO2XQfJbB21jyPQwldT40YfWz0x8724Ll
J/KdQ0GaaQYLVbvoI4pnmhAp8kBq3A3SeASc+DpfEpg8L+l0RRr6kqhxQREnJjHYZhRKdR3PStGV
VT05SUr5PQLVk6F09lRGcss7CFoo0bUCbzwONsEy3nNPYD67h6TJ5pRBmE95JiezAJgAifP+o5rc
OHXjSOOt65vf/k5MTniIAYfXw1YbuPsfzToLpuwhiH8Wbm7v+gLuR7tB34aqm2QT6FRYUZ9JZXIJ
NxlH7mGl5VpxHu3SothSbojheBenLrJNxlZ9n9rk5Xy+/hveISTnMqgUIDwcz5AyZ0s3COSHZows
VIY6+SmPr2XJBnSS6722bRhuWh1F+NBz6vMQTMkXJy7fVDc9ygXf9CjuUVsHzkSUS5ubFpLrWmPo
m8Yd5Q1YaZTMMzVeKoZVbBWT1QB3T6+MriAzzb6UguWlKpfmu50nj8qATFCVyTKyNdKyM8L8J6e8
k8+z8M1r+YSdH2VQNAXNphzqk81XaR2pdrfuDXu4yJbtLeCAVl9lEpSqmYQ/U/NIJgvoOF/mi9nX
1pvlw3NatEr1QIKpWRVxnYF1KcFGE8Ziz1Vdskpv5mllRd+LrJ/7WRm/y36JCEIaxM8m0MBVC7vJ
fhw1WFoMsLy+0ynk9IejWuv2k+04Co/sFVGu4lvgG5R32nKxc/XOAk/YvStexIPStoDiG5UJEL4J
91ARh0siN8Mpccx81hrG91DJvSdKEYeNAnHqGtJT55kzOlSRqfcXNBYACNNkeBgSvaPsp5RXZdo2
r/Ci7oRHYNYgxgvic2pXZeumrzay5cVbOCHMrUL+4cDfMiL1V5tnqCecRQCR/7LpCboPajAcUsK+
sz5w3CdD1wkHlf1uwp50GgzBRQ9asK/jYwBQj4qasl6WBjLVHr/LhYni55aXi/TShKM/s1ub9Pc0
WjU2ijOG/iTLMI2SeGBTVPMiLYFUaHrbbZuG6PVoK+mbE1vvHUjTS+GE+iXT/B+ItacUQDuzHBz1
nDo+GBYc2dwiIjWs+zZKHzx1ilxnTfWXCXlWEjTKO6ec90IOrOcC6qelokRv9lDmC/KeziWZGjDL
MKmSO9q4pqRK8HtUymIswSz5bulchKPjmEDzQ5LYd1su9SbRXx4s0yrCLSaudLFva98Wi03EdZpz
33YEmyXPX9pZnh4lr0KAYIwhfmq1+ADq4qsFYPIYaMYy86tHKKiDuTqqh7Fy9npCHNdybOWYI+o+
HwdfWRh13W+cuFK36JAM53xqgk06EHIBZRBscs8JFrrZqK/mAJ9+2fc/KYYb/Y4TO7RWzyXx9llV
O9mygyCJx2XsjTsyCHNflwyEonJtIw+A2OLCVIjVeNbGjaR0zr8831cl/uI7KjQwNiIwmpwPh5Fi
1XmikY4OTa1fdEZEhF4eLErqmqadRXXzCFlQshG2e0NV2G+Xyla7ZWd12ozdyFEnVfBqVx1hGEsP
XiY2ykWbGNolcnxn5VOc7SbGmozUeKDAKN14Boo3nVrA+BPUx67UkkcYFdhXo7IH9krvt8KmJEBf
YJcFDirZF44C1ruiEoYaJzky+8HT2CWjNvFNlqRh5+vZuAOPzW/HJYMRUNR/aMAesRGMvkgVaYeO
ItxlCwHzJil6+yojaCpbasuhB6V56l6JlQaccfygmcdeEhzADKfbYCRgYQPzWBTWqC4033Ehd+ke
PKLhjmGSwh9DyTzWIBRd6tWuUuZlV/bSU7UzshGjya7JA737bCIEgLihzyYvrstnVL4Iokf6E/8/
JhidOQzv6cVuJiXl5tmiGPlC5DO5NQV56UUBQ9hymLzEQFhU7qnO/xIdpF3lJQnTaGFZ5XiBYcqZ
aUrdk2XRxsvNJhvmWo1tHfwrLmKA04J+NoBITpa8C6O5bCDgXktNeegdqzg0TfzrKoZqAYZuaBgh
vQakLHxulzyJ+L+K5XYV8yY8lgZ6xpJs5OtEcVyqKmn4N3C2TW0Rv0/Ho1GavACS8FoXUsTXn8ci
O1gLDVwYuhE2oYSkNKyrsNV2RqCxgrY0tFWOSZVLko6oLqi/9Sin6SIrhlMDHdBFhtlgrrm+d/X5
1GtCczHZwg7WfG+82ICJDnzpqk5ZwCuo85p29b2Tq8m6DvW31m+jo9/+IAhenuJmyFeO7cIWE6BA
VLmQboorOJWhyRGX96a2Tn3RD4ROkR/pTdlEaMKCr1qK31xYUb4ayFvMDF2qX3jeK/M6dL3Hwi5R
agtL92zK/FMEEaQ9QbQ3G9SI1cbg1TJ1RdNB6kEVpJP12UwMqT1x67RbSF2sXrTqIRDkTLIZI8/D
L/jG3SQTjttSFUb6YqSohFOvOoX6EHATBEuiKXyFbYFvNivFk7UbgVNZN8iv9ir8QhOFk/Dr0LWC
L9o8RBk8AnnoxYvGUvRdHVCv7wDmelJ8s3rgOD2T+yR7gvlxCUxSuk4bdbeplFctdopDmQTurWvk
STIPhy5cQeCCxkra9tISuVZpHQPTfaj07C9KJ8CIpV2347sWzDoyVVcji8DLOfG4NhwXwFUpvfho
Wz10QzLXm7J68oahfMoS+5JDJnzKPal8crTOmLfD0PCEpWvbirsmRREu3No9GVneHdt8cE8p8vLw
c4avXhKW20D2cwo3vOjVjIhNEocMNmI0oo4ajDypMjHqSghXpZH0KNu6/MD7YyPMvdWmh9jPQDZx
0AQgOfqQN5DBNLQqXlAPYT4bcQSBtwp3OBVV5nNSEfsGaCYv7KlrDLKyzjNe71JkGc8JVUpAQpV4
KeaqTuutYfhulre5Dchh3vYaDL84s8OrVtnoevCksVTU9gGk7dR/ia6KSOUSZn55JZzTDky6Du3o
bVT2opTQjZ+vb3P73l1A+COvhbNGMcWi9G33NhqbVbOwKLPfCGc56AA9tVMaVtx39KW5XtfRGtzo
xrCc9tx6g7VKgjE/2NE+I0L3hNpXq8jd01RJ85SU/Qv5OeeYwSywgeEBdn2t785NHW8paXf2libB
xiJstfKtGKnMuplarYtOOkgFV87VAOrSVN+THdnZnd2dhX9aBvGC83OAYDvqJlbascULyBPLYYxA
HbmLROn/SnOj/ZbnvoowumacqUsPNwG8UTXpsEtjRM+NjFSY6aTqjph6Ow+d3nstCR2vNHgOVmJU
qZD9qIsYdZFpNNOB9FVZe/ECW3tpvlVF4m1UP4O0vCNsFyZmuaikolyDXOa9ZXvjsHOQqTCWoWH9
voynS11JCnX+weHDpZ4o+Sqaqr084wFxW+/F5MejaHlYSNAAvWj8t13dGCGiqScZnX4OveFB9MIx
zU4F6DzRA2NlHDQUembBRK8+lpA82X0P3/m0KgKd2mpi11qEpqSdB1f+1ejS1pIoObyb2fDnu9gF
TDk53e2xDueiPwTm/NNA5oXyrHCTYX13Fi7EIzjrmHDN/7md23JgNEpFeUaYYEV99/Bmj6a7GGun
OwxKKh9llXBXowIcDDkj+wNkE8GkKCSaYpIVElexZkw8GAjDjhaKQsKm/LmKsynJ3CJP+2lAOItR
WHsR/ZhWFtPQ/PXgUYDIYjkCor6tWhFbBvZEUqqZgWReRMOY7rIq+NVQG5juiHynO3F1H7j73Qc+
+f0XLvflgZtBeC/Wv88T3bvP/U7/hcunpe5z//FT/uPd7p/g7vJp+cqTfn/8f7zTfZm7y6dl7i7/
2+/jH5f593cS08TvQ2kH9B394EGY7h/j3v3HW/yjy33g06/8f1/q/mN8WurvPuknl7+72yfb/8dP
+o9L/ftPant+ye5QyxDtHdjaBdPXUDT/pv9hKKp8ZqXkCG+zbv1Gj7KP/duED9P+9g7CKJa6rfKf
/O93vX9quUOFZnkf+bjSf1rvP92fwwxH704P2Z3f73hb9fPv4aP1//W+tzt+/EnE3ethvBhF167u
P+39U32y3bufP+g/ThEDHz76fQkxEk9/8k82MfBf2P4Ll/99Kdspoc4ttW+DZAT7RmonhkTAZvv4
TyNGomEodqp2EWZhEVeVmHD3Nd0y3IvhkgTS1omRZdM67yHTGn3uVQa1VbUhXbMghkCt7p84BUNk
O/XinErCFnzLNC7mjIFu7si+/xTjwu7CE7UaSxixhE00VQ9bhqkDAqsh2z9AF32G1CM+F7YUbzvb
QfC5o87XNqNbA0NlfMxTGEgnLy2KUJITo4ElAWfz5MPNJobVSH9Hjo6AiNVALSOWyv2eOudclZc3
RxdWyUVlBDY8yQb1JdmIxA4ne3CYiKmu/AgtVxu+G4P6+a446wQNyNuHVPdM3SGwinOhxMVZURpt
7ekF0HUxu9WqYeMWIBs+zLZ6B2By2rxBLsiKYmJl5sgSGfX1vpZY2u+0iqCmt7+tFyRFcwjTGFre
37cUbmnf9UeVjcXNTR85olnqxpHLniJm9IK8SaH+JlYPPTIl6h+E6xuZ+qtx6NYGf7c9oFzv4FeT
lr0QvBdGMf0+XIATcSRH3yVdA6rCzguKTlOYPjJrmxeWf+s4SuCAhpnsOXBcCK4IXt1mCON9mmSN
0ZykR738MOfmWQ3lsouTdP954qgM/rYJpeuntUTXyMwjkW5jq1QGWvUxQmuj3HmnoEm8k7gC7OWh
21p6axfILHltRu8Dwq9zxug4Ulk6ud5n3hbS2gfbjmLipoG+E81I6GyHMrK+E1cIpg3bREpmYjD5
4ya6rq57KQUnzMgojkZsVpq1jgy8DLUxH+KxplBPrSQpJ2FtEZNbgqnV5mLgNjq5i6tulAl5q95B
+N49yDiZKymH0gO8xi/f+2ik+I+IDKkEbP9lUBszfaOr9re73QRPqMKnlWZkeVx5LUbuN3PQMARV
10FhMn3qP5/r1k0p1aPU0F6KD2FYnspvpExg2LLdnWiMLEOx/tberV1kYs2oCSFaOPkmIFsQvh5Q
vhvjTvqwgF7kBAziLpZuC94mfViw7OF6lWBoWKgwo+/1qQnDvNmLrri6N59s1OlBG8tBbH4f+J8W
uE+73UPtnVUGtV3KwafsDwlHRBSQ1eTiy356CY2U01WIoIQYIN4WoUGNSG0GRzq8tPaOUoAxnYk+
2NNfRsvwnxBakFfCDnrM2d1n3H1LIWwplhFz7z6furnXU43h1NtRjt6kJiWTkRswuelh9BgAUNva
FkEDmf+w16LVNsKDAi6HM7fjX6wJxp5mVNflZlwCqbKg8J/gJO0EJ2kGQD35mJukHqdLYaynEXF1
9xFTqn5l9cg33V2F+e+6gYCo3FeK5fHktvVwHR3jotdJ91Rw4N7lulouhzJOv3m6QUoJgBWhswGS
tykFJUful8IAuBoV0K+Fde3OpHrYCrCxQCGLpq5sd24YTrK82wRsOaWqbpmA35qLgRs82XXccK3Z
/Ot/AD17dRttYV78fnNsqOKuAhhzEbhyd07hODtOrno6E5eigYvdAEJQoWl/s5aUafeFaqy0uydk
py4ynJMPeSNkYqdGTLeLOgBgSVggN6sextAUQnV59Gpkc4LqVObwPosr0eRDQrVtqoPqcKtfA9Gf
q9gD5ACTs74WzrKmIQcd+XCi1lZ17tP4JXQdC/LhGMipFA/ohvy2haSyzmLAn67+yZ706Uv8Z42o
fSJsmR9qJ4+OcP9Hx6a0FpVD6BNSr18mMTgW3QiepFLyLSS0B3m0h24mfKoOBDV5T5ThUyeiPnBa
K2nrKliLy7gx3u1AzdYfbOJW4c8cXvCDuJYImfa9lkB0pzu7ZGp6U4GR8t4XV+gEo0tiVpvPdql1
dn9n6w3f3UmIPqHpPvncVhVW0RdzRNMOlJ7MxUhRDPKGrHJrmMpF1/38pSbe7MsA2c3Y15+JetRm
k794XiqjoN6B65ezFwUJ+bPRmY9iRpjb8bHM2TTmOtFas+FBo1NyvfdT392Lq6TLvw6eba5ErxsK
d+9VQJJ5uf92Cf9c3W0dMFPUcFzUJ6bR+8BtslhHrPjpdjXVOou0TiZO/H+Zd3f+NTeQUaGwgpXs
B9m6GHXvKsklLPSFE38hevdm9LryE3Ftx9BJ/dpe+BhbUf3mtBEpnbD1H/zQ5plphNLerM14/2md
BtKvvd+V8N3wT3xQ5MradlJO/AnagVmNeM4hQF5iODawAq7aEOglWASzfA0jyVnGsHXNLALlJEyT
aNlpeXNopoZk3cfmbhMuiqwso9KWtne7mHDvCjdhS3PN3IyRg1bbvyxp5OPHO9znayHpiDpJLq5h
UAgVI+5gwUq+Ft1YzpOTk8QnALZRPm9S1Cw8H7UtX6vh+epR4FK0oJ9BqtWROP+XJkOvF71XA27v
mRgKOwUea3GZewkqsAVhtQ9Gt8jMpdaFoNycqlkFSqRMJQf+o2gaHQIJtO6voucVEODcPbrJrcMj
sMbfHuyawD8qyHsrRVotSDt6x1KQJBV1zLbdzfqlMEKd6R8HQYgUT07C+M8+9zl3n2qiXRIDYah5
GxmsHgxCufYMV0jkKvlzW6FE97vze6SQCmmVUh1FMcz03NO8bBlC5TAXj8H7UzEbYMb1p4G77fYc
nQb0wSWQPj1WRXNf6j5wn3Zf6u6cIdhEvDZJea7X4yO1/v3MJuO+GyP0YtTE8si1UlIUW25TzCu4
SvxGfeinQYgx7HmjgMwWvr1kGvugmvRuM60tSKsEe7tUg7MYDXL+ImkCjbnoWmTmT7rX7xEOkh/L
YdlSH1OBpAOyMMmd25m2cBvT36YIXRwSCxYuzkR5tBCXEIsP1czOQHZShlqu6iHtq1mhyb9cb+P3
qeKqCyYOhoGziugSZaeaqQeEF0nZg0218cmtNeVpIOk51yJL34KaUp780rJhu/dcFKdzqMJkvZub
U/bVQPJ1a2jFX8Uo2xxXJxuYRg8QWFNuxykPKxrdU/RtUNd/iV4z5WyFb0Dpzt/6Tmvep4srsa6S
SeUWlq5430ddQf06+ymF38NZLwHMCFurUK1ZO66zHotMOuXU6S6HukVtrvfyeV8lym4UTVwBcMom
OcGZMHwYmsYzuD52XtL+uhIuH7y1KPiSZnK5Ab1T7lQZYsk/aoNCclB0syDbkxbx98JUC1XCKiF1
ZsrpRMH/W59QOJcmlXNSrwI9RrLww4xeyfeGaXn72wJi5L7KmEJ3vfjzMYa2IlE+evHcCPJ3Uqn5
Ixmo4lGS4q/k+tuDPvUU2eg3QCaRspo88kItHrOgWUB9Pl6Ev1KMCBH3lEiJQckwq6taE7qfpotJ
rhsrAI7Q+r7dwI6TY5Ia1PZreT7vCJXMzMjJ9sIZFMG4VQcqhcT9UYiQt4NNWvL/kHYmXW7jShr9
RTyHBOet5lk5Z9obHttlc55n/vq+hFyWy69e96K9wCECg2SlRAKBiPsBrrY7/b2tK/1sK4THyqrt
A1WeGrJyZLV07XqhGrF9znxFff85pus0/aykcMa90tXf72NYxEYPQqD2F8C0DO3ka0oMzjWfC44w
tWsgUnM9zOqld5tsSI0cnYQYlR9ZlYXsEhjh80B04uFuklfkjA4Wzpn7PJwdOgcvA/n76+VuPQW5
5t7gEus6vwVZDLYBQT0Ltr2nNEeTvWcBbUA0RzFUO6v3x52jNQ14WkyJsHSyVmRdXkrrbYwcbtUc
IhKKW9brYCL+uW3yfxmQq+R8xqGy01q2ELJIOt8j6mqu16oibkbSXX423zv+YZvmEa3Vuj8Hy2ZD
T8RWIy7/z6nNxHVStD3/MW1B6stOH+E3wgVJVjGKMx9a6/Y8aQ1EOi0//9CcV6DI9hugs+pcR0gG
2kOSfWTeWKwdn/RyttiAnit1YeeqtnLnyHykoLOjOUduyitpmwhEJ6x4bpFF/utKVsGk0eyaCVie
fn7w5v1eZc18gkvdPmhB2j0IzfRWfY/izd1mqaV/rgtvK009SZdQZmekqz46w14aZREBhthaBHTM
nOv24V5Yz1Hj5Q9EZ9psFU2SOPO6cgm45wXLyFLPqUk0Gymmqwi85q7gtPqtrfmE6shEcnhWYib/
l+xqr22OxlztGyJYyRD2TrLVcoIv/eiOFzmUCNhrWonyQbY5RrFtDSt5km2h0iyIwEleNFdzX3vk
hyG8uJbyEkLKeyBgsz7mHhGpcy0FbXC7at0EEQKtq/eyYTD96sGtnHYHSYv1yNz53tAGyl7VjBbB
C7rJvsSx+ZvWJzDl3lfOjohcGQfBbfStLagIx1B0ba34vrdx+wAOQeLnV1moJtJQU4OArqwiaPyz
oS5q0DSq6m/unbO5FcmJfhXEBei5X7PEg5Zf/UC4674tEAj61SBHmD1eu0ixgTEZysaCtL3ndax9
pqEaM8Mp1VlLD1kutIIl1vJevzcjXAjwUtbHpil3tUHychBP25zzfyhPfvfg6YLv23ylx+cIDcAr
Z8o/LZGX97PXhz+Q7DA3dEVTkcFAMCne4rWnJOTpRy6cQAC0+95t7IdxLsjKRQW4wjuWaKH9EKSm
/WBqnr1ththe3G2GpmgnMpyO0iSHyr5gbBZNJgJiFJlNNmq+H95e5m67v4zbkXHcwaY5uoHd7UnM
Jjk9KaZ3iyX3KjVa/JFz1YFGRdq+8Th0Sv0cG/bWV8VErEnnHxMiTJehrBp2vE5av97J1rAcvkTe
fFRPdM5rybdX9oKtAvieDSGiFUxd1lq2AcsRbmV1ikqiKLXAPcuqVhHxqWTvmR60F55UyW0Q+iyQ
hyE1rGWvQjeVRVURzy+rmQ2wUyC4bZR8ba0iR2kBHNC+Luxsy01Xf+awgTs5IIG/Qgv8NkD8rzAC
h6WN1Pf1j74GnAC0WOibJai8s3xckbzrrhp10o/dXMgrWYRIUR3tMvBKGOi0KIRbLTo9bgBuUo2r
+kl3m+i9jxs3eimytnkv1Pa71oYbxy7Lx6JXxQtp6YRHVjUrxTDQXwaiPVa+2Xtb2Roa7PdRLdEJ
wKDziPL3MfYIk4rnzhU+xAdSwA+yUY6Pym+Jw25IWoIi+uRXCoTrubdSAPafAMurpqmuEn5qT7Ig
+Uo1g6fe7IonkjknfEkqsMvJi5Olk7BdzQwDMOqv/k2Xb/XANC/CFt+9FEGyodeSa59zp2Q5CR2f
aMRrOxeyYcgya+8P6WtjlX+b5gFZ5hTnyoqWt/6t5R+iYDq3ElE6w+fl1b1o/sU2pub/1e8+LIr4
/udKM6yMxI+JlfYg7owGGcNzzqmoAwExiEJedQXnJAtZ/6OZWNBwF4TeSdpvM8ghf/S7237rU8Dq
2PB7+K6ppWCRwQv/9kr3IfLqz3eTGfiGBpZ1i//aUc54n1v20wPFXJfcVSB1oxGw7B2o0nxr42Jj
zmxpWQdtEhI8TEDj3dYPOhpGv9Xnga00yjH3onLs6FAUvfJI4KD53NXZNyU3+5Os4XIVG/Zm5qrj
e/OMcMgujPPhlLWOhkoOmRqjFQn0TTNxlTZZdJkJ5NIR+VpWC2Uidrfspj0+W77/bRW8EQ0dkqGm
tWgF5tnGcMf2HMe1S55K6B+UmfzKpDiuCRAKpsonBt0PrvLKFDxtcq2FjvzPBlTG8B575ru0W1Ma
gaGYu2jJj7rnIEnOkeZOABxiENzmFAsFWXJDbxPLvtXIgYH3LUGY5Jg2SX60h+gxNMx0G/0ySXtp
VUGx+PNyIKMdKx/0bbRs/63Tr9mk7b9PWXju37M3hb8lyMlZa72bnesk7AAtkGlQkGOyCK0u+J4R
5kkS0Q/+Mh86bKz3Scublac5yTXPIQkC9xO70Sq1q8UabWV1bbEkdd/l8KGZToFBePamCkglsmt7
WP1mlJey0H0C1LtG9wjXImab2G4xne7NI4j7dtF6fEzoJn+5N4TgYVFiQ/NSTfMnnrbcjsGRyhqZ
EsaxzqdPsiaLvjDmL01frUU95k/SpoaAYKrJ4ceNyUM0m6PacC3bjNkE/kRsJ0Vvl3dbmjbOYuwI
Vr9PNMRfPQ3t8tuspIMdSJOLFnIOactc2LJeMkQbaWNxFC5LETY7OCPXvBiR+EBm6alzreEMN/Mc
zTXS5MunEQr/BmjatJJVWeDD/06gfIR3km5JbbpXjxNvOUiaGrKtt5ANumUFGJo84WEkksxDmnEo
xDUhOt4opvDSzDVpF4FlHFk7HGTNUSeDKEUxllsbya2FNN6KWhVXTyAVpreQ5qQt6FX9YozRok6r
aG25SnkJC5PTWdC8u8TW9Av/b4eAZ1t77SwOUNTOCP4aC22ZAkMhmbszDpkR5l+CksRVByoVsCNF
WcdTaZ8MCCUHt1aNrY1T5KEjH3IFgkV9N/PwKydc1Q872qKo4W+4z1Rbm+y5h9YV1jIvfWxW27qL
nLX5qW3cg2y1lBjifTLyFUdr1NqpxELuEyRuVrqorBNp899BKgQkUGhIes+me3G3WTDad7nakm9O
D2lXhrHoYFn/PYzczf/PdP/2qtI2v0P2XWLtEylfzceXzVy088mrLEg2WkUE/J7uJtnDF6O2aYXK
H3TuK21yvKySCPpEvLu5l7X7vGTJZLBAtjnpUoeWsPJZZjl9KbuEZFH7Myh791pzwjbWWbnLhRpe
sr4h+9fUrUe8QShPuR5wJXRIF8himJ8Hs33uY77BylAvzZ4zTnb5xxtf9TfUqrwc3VSsq9IgVWYm
qwrdpJBXcyG7TDOdtZ291uGU/phEMV65o4G5HoLuK8kqh5K0yncfuNGW/PJuV4ZehIyN+tXkO7bL
HBv8Tm7nbwMJSFvXmca1rNZD060Rasq2supNfbRSTT3ay6orZvgVQhfHkVvlmw/JinQj0Fulqipn
9J+Ja87Ar5WqI14HLftZrWZ/q6y6seuBIut+tspq+lAY69FXv3fT5EJ+tVRUhxKDWN8mi4mO7tnB
WBqKJfxnVqnSqWdZk0UapDPIQnyPej1L14O9FxaOftwGOukwqn67mhfrJMaUPYdAJJrJBgMph1sr
PzWDFKW5d1KZYl2IHvbsr2a3NPViJWe8TUtm7WLMPGXdIBWz7JIuP5hxik4gcrGrifjzr6oJhEG4
n5WpN9eTFoSHtnKyZz3WvyLimW4L3ydOp/Xzsywcb2hOvXOVlbEuy3Z1b9QVX1uaFRJLQ1v2O4CG
b15WkkzoVmLhClu5NLNgCKcB/jVLoC2Zmv6bvSgz31j0DvDJsGnxG9BNjoJA2+2nDqVLji+iT62A
UWmZzpem93nQxQWc+I68jLZvOpgRufsFTNAXreiqZ0Mf4wNLJW0N4rn/ErM8TnT3i4GnjpPaQiUW
VmhPxuR8l+PYB/D4Ju3kcSDjkfOI1uC5G5o3JJk6PBuapX0moxTtTkJE9nLrKIuUrVBgFzym5t2k
LMKStE+1KREIz2wH0nAx2efCtVZyE+pEs1xb5i81r1GvdRyp17z2PlWhr+1lTRayMYq9RU9u3Plu
14UwTm2hTyVSlWrtvlmTPp0tLxwXnYqo4ARkbu2KwdnKaqqYr6g6L1FjRRNjxtYYWhTwqYngJK/i
KUjrhbz0fSeuF/cm1WnYtFQakeEM+a3jz0tk/xZGY7nQHKfhFM2FjxcmW1V6/2HnVruVDahveUif
hPm7ZWRkHBZVUPO37okekpfBjN2JZlGL+YFzuhUzyedWv3VqOXLT0PoCiDXHTMuo6Bqem8b2M7DR
GIVLreAqRs91Ertm1u6pCZfnqR7puyYV4lXtvJ+toO+iw9ijDMc6wVmQS+d/nex4W0WG8QPC/r6O
Wpx8QBrYPnp7q7bzB+nIT0Q5LVQ/C46y6mtBsC5V0GRObL/Ww4Q+Ujx9tjyn2CTNgPPRtauP2Z6X
YvxMyixYVr7CHO8sSyKkDrk6hB+GEwMzduuXdoQCmYbdd2l20j7YFvqwMNOdxR7tALkbUvN8Zfyz
OipDP8sX0ny7vHUPCLdCOhx47q8xf8xz660hL5At7nP6rv1okwexrTK7Pyl+3iN4j5SV2WvXFi1z
AzFfbLI1Vof+JIu8yl6Uwbe3cR1Z3lnaQIMQQyOKaiFHEGQS4p6eZy2zKd5pnP8UiL+i9U1OUpH0
m/hXMhd/QHtayFYzjD7ltdrupkYTZDXMI8Kg4SSosEKy9H51lFlgIH2sk9l8YRsbx6AtOxY0BYuQ
quEQY6tUsbUp4JlBuxaauvL95kdR4MpXkhKdQPJeyKz4W+yd/yuy723/s0EKwN9sMyHjjwYns0l+
vU8je0uV+Jtw/D/n/7dp7rabfPyvEZkJWYXfLu8mnN9NOMtDy97392oG4sk3Mn2hKXW5wseQP6Aw
lj3Y8xXxBSQwWVdpkcUUoCJX9Zb9W1c3aUb2Q7vbkF8zDOWYchvz2rUcKac2HLW7jPiypMlIuwDF
C9PAjRwG0WaKTN9daDxXz4XTrzVZlePSIsk5zlSNjeqTNk6aX9eeQiJC7+9Mvjr5vmj4OVO3vTe4
Tdsda5yOt7dhqLMImLJCyNl+THE7tS6OUmGWzmNSu8aZuJeDbFNnU97bgDr0kdXRXJUNTdH260pz
3ZWIWIcv2cF5i5r2WQ3avvXhj3q1gPec5CzcFdpH1Gzu7cT+NXuoLmfbiXdO2JqXxswTnq8pR6Ba
rRKiA9ngEk2GeZFXjl/pe79pnm/95BC/T/7KvGzapfzTcXwzwuYnsWtqPVxY86yy332qOS50tIv8
cHtJDVZGSFbWqp9PG/uu9UnBK4qdrKJ1jhCwSSqSrDopqI+qfUYwwDmiL2Hfij+qskHaOjcKN8UY
RJAHif3Toz5ZoG9TPaIxVz2GEWdeRiHI+OrHio+ZgjyT322yM0/BZpX00DpkVfaTY5uItYeBg/k2
9o/56jpotkVNLraG6vnRyLufhdvax55FAynwkJZIpvq7YZYsLxFCAMdpRnVebWCXw5wAM1hqpb+S
M/x2KaeVvWWLB0GEHxrSSJOKeBTim0hiFima8E3knkiZxsnWm6ilF32qrm51slCd063X6PoQLKzg
628tphyUz+OhnrP9Jk+QZXjCesWoPOU4kVXI+orCjAsFGWZO/QD6CO0QD0V4CslzhT6vH6I02fj4
OHeRTVrVVJTmgTNba+cb/ZOi92RZQ0Ve6FPXbNhAjZ9jvAjkn44fwoeJwDek2VRJd7NnVjXd7H0q
frPL/hPhJLf+RtIqZ1QVQbIM4JP6srxUs7puErM9booxPEyz9m5vIy2gIaC3qWexXZ2Ny45fVLCS
rT5o1pNnxTyg5rFlNloPqhLu2rkv0gfOwfG9NxCm02NtdfqirqD2wIJbQOzWv+haizyG34XgzA1S
XEUtFknkxpcuLJJnFJeuJTTxT4RZZRvLrxUAa27xySWTGf9RQbIfGu0c+KOamJ5J0azOoKsRECoR
Aeqd6mbyrQBAESf51VmrFHxpKeHZsrPsIxtkVRaFTR6756PI4wcz8+XeUV4pM9I577/dp5dmOcnd
1gfh59b+lAz5tKn02tc25WSRtKiwXVshRFouuY/WLKPmJjOKy9PQ6tzFUzdKNjiQ0sV/jCKWKjro
rr66TSLnu3Uy4u5dU/RqF+lReLkXVk4UdT8u7xbwSOEFjiVaCVNovuCS9PfSdu8ir+rCmZaepimr
e4M2OgzDa+pvzS4l73B+sZtRXuYVkR3Qm1Z6Yvz+LnQbV1xbtF+cKu4Pvjd2B1e1fxbSJquy4V79
rUtUKsnit/qvaZTJM5YeslpL2Xof/F/nsucXVpoi2KHZvAftMW3DwQ4W1YzQaiD7gwJwilWhuPox
C1zQWxK1FQONOsec7yxHM8TZ61WjisolY9ScP8o4iaPsAn4ghKyEAJPvF+ZuSGyb1WOlfOp7bU/m
HDRuNRg4/JrZ5bO9nMrvegypI4wCcSka41AH7aZXukNUm/nXIHVqnpK68hpGRrkaaqV/sFQz3Nqw
NY4O0hPLNhkLpO0E8Pum+ZLWdvSqF4r9kJNInIF7e/U4j3nJ/YNskgXoB0Ka1RrdQHqzrnisa2OB
5u63Eq3gl1gXPD91ZSlrJmJGL/bAj8yJ29XIWntl6wtLCeNnP2i753hIo5WTes02Sa3uWc3z6Mwd
8E02ymLwvc8Oq8WTrIHjsLe1Qe5mpOIWWjKZM0/m2sHPyaY6abc4gs9j23DgN+WsYWaITwchm5iT
uQr5ZG03Ylsm0IDCUOl5CP+txCOFcbSkBuxsEl96byjr4gsyLzaIZbwAShpwyjTEDzLSiijDa9mk
8YMMwprb6rkm2/woutZqoi7GhlWHbTYFx4WxuiBWv3iycyN/Yi1NskQ2ZVtZlQ16Tp5wFNkXaarN
rjqJxn659Z8H+cosl+qz6UnGLkqWvdF8jVy/PcounGQ412aylvcBmtosVW6Sp1ozFrHNIjguws4E
FZx4ezdVrlHlK2yWCPy8IFnWXdK+5vxfTUha8UB5bnWbnAU0iqqt52k6H6JXL0sz4IhsfpgmIoZt
HCH7M9dkIRvzuce92/9uGztU+Iaa5N5YWeeWA52QPbUDbmQ9RqlzHIagvKJRUi5RaU2//d89UuYY
/jlHq5Vokui5vyvjpHmuR+XD4z2e8rlWZW2wm/pBWyqKUT/r+dA8x8mHMJL4SVpMNEZQMjT7jWwL
R9e+GAOcJL9uHpNIENZcGhf2pihzp133teeRHZhK9NHYrr6pXT3c57FqXVpuBlbveMeKx1xFui6X
w+Qqa6cgABLVdwcc5oTY0tSI1xH00q0qOku8tp1n/1a9t8rO/zY2w/e3g3mbTqI5ycJVIR/w0M1B
Of5tk1dqC/ECV7DHKUg2B3iOKbK6KmTJ1c3YztGkUWvvUkufDlMBHVtC2VsUkHgm2S+dNim7sWsJ
1c9E+Ekt9SXQz+ArgZOEg4XOq7AjJBILYnDiDrCrHl7MXhGXGIIMyU38TE6pX6xvjVbU2HvLV98D
Uho46vHe8ppbhGtN7bZDwGaVu5P+UgZGfeT4o1vIqgAO/hDWMSI9ldIudf1dE0X7LNsqAAuxUgYX
WdOKsVg6lynkVv4AA8c5jrESLwkAQF5ktMZzV076Erml4Kut2xtWSuZ71xRQRQSELGtUgrdiFgSb
O8iR8SxMUg0QneRIltbh16k0N9lom+993xfbLl4HPujviYjh6q+wROdwbDTlzer6r5VZxVdZU8Vb
3TbqKyF17SOHa+ckyVH+bj1OMkXiL2VVZH26JRTYWhOn95GSH78vKyubiLJXpl1B1LVIcA2pc2EG
A8ypX1dDCimDzUC/kQ2y0IrEuvWzAX4cgYYt7+OTmkMU5I/aGgKEF2zsDBWtwWnZGVdjfHFbVXDH
TLQnSM39Mi5qhw998he1XRnguPRhWTh+frTasnRul6lX5EfNMXFB2wVERuVbq0PnxuGWIzU0EAY+
8pTK9R5ZnLbpn4U3a4anRvQt8bwlrsf2Rxp1DwYwqk/TyA/G0MvioXHjYtf1Fj5CLRUXPSrVVaBx
YA+z+4scNDr7AgrRd9vs00WgZtVr1iG0Xtlet6h8FMA5H+wgivKbq0ej2jWx1b7gk5i1xohtl61V
Hvgc8hjfZKOd++4zH4xskgVy52/od7tnWdOt2lnqTk/E2Tw16OJ/nUs2lsrk/HOuEMETQ9fcszEP
lnNF4sVPUmMl3W6d2SaoG4XNT3/db/VuUJxl2kIcque1dSNgf0zwYHawIsyXRIvsTdll8bqZ19pd
VIG+VbgDd3NVHfTpgteac19qilaI5yF+lAPlZLZZ7FHw6Hnm0Y5AUEm2Vuoe5VyqPvz7K/mvhR/y
6NF971b4ojEJHQ3icNN2dbuQLW5X/myW1VsfNa21PXEe+/vgqGBn4cMPWmijzm20IsbtKCy0zQhj
5Sww4f46m7wZe64G2hgiy8TlrXcaElyraNFhApGnOtonUw0IM25ab9P7+fhZn2BP/W1uS0i70qza
/2r+R285STb79P7RW5qDKPrLzWEbD6rT7dg5mdsYGv2LMfrfOqsavwEJeVIAEL0ZIjJJrjJVMjcr
tj/tNC1kDzCLm75zyeb0goKA9vZdj7RhqXMCf2Y1CXlVVZr8LOstceP9zIVy+28srZHtyo0fmV9c
0JVxPvWiQu2oxKtt40/dVnB2DnbdKqeuc8V6yvv6BbB5D1euHr7llT7feIwfOIa2UIcXbeZOLx2B
LfBJVGK85k/NrAj3+Bc7GmrnxijUF9+BBdub5s/+IUJR9/53+9y/m/t7Nv3l/PID/Wf/++v6zPNH
f/l+/tn/X+aX77+a37895uuBA5QX3TW/B3rbf2uhQE9xgj6MsyCTLgT4b2Y7XAbiG/rpfw2RYR+A
3HYsOE1zBz0o2niON36G1waKrVLebQHzuJztiBePnyHyLI1f9oxEu5t97j85RrfDe9IsUgRXjrUR
V9UiSRXrWPa6jYBHJ1ayRRay4V6VV1WtM+SP5jxqD20wDLu7fdR6E09ZoD4j6wyXKY3Fp6KrXx1O
VX/A200VG95YO/W7AY2a5QCGZZMUbgXajwI9reokq/JKFkrPcblvNDUkFB5JCilaxdScZREXbnMO
50JWPXMwlyBemtXdVhktfmxZ95Up2uiGPy3kODlENowFVFlyOivw/rb6qZt0pN4q/zV3zPDU9bZ2
s48RiJMhsZDTVFEkYW9gXLoe/EucpIfSblFRT4jm2roZ6t6w25UTjl7y5mxSkSd95t9l0/MQsr1x
c7Zb9viMOsj07KBdQEpph/jibCPtZkTYlQVHaJHmZ4kHktvG52ZwQeASlgH52K3KpT84ZBQk4iJb
rXDOsyJKbK3pwfTcAuKad8MsJpulruruRxSM7xpcwh9J/GBDMvQXlkV8xDTnCYLVX7cJ6xaRE3bQ
qe1nQYZbv0V5LriAgJq3mHqPlC8krmGn2gGRARpgN7UsDrI24Bq5yqvyWnflcLtWeMauTJHwmQ0E
ApHDT9ZQ6pN6XpKZeK6yYsi3VTeyZAaot+RwcjibpG1lsKAg/ejdV6/Ol0MxGvBuC2Xtq2l4iLV+
eqrNCOQsYLndoJru2mmCeuMMKMZqij+8NfEMfGyyYC+idngbnUhbsAHM0GGgdSpjnigI4BlpOKBS
UvLE+FUgAvmzyv4oOihuCY8eFtCFNKjutbbbJWsRTk0ijdtG7KOJM1fJswd612WraND5L+n2TNfM
iSXGBb+2ilp8FMqsIV7H7pUDt+poEF2CNpTSkS8ZBBsmbxZlQ3ZE5jjiURYs7q+6qoEy9GGX3exg
BwyleKiJ3H7MExJTQjGB3f57iBGWPX7D4ONumoB07lQdh/Z9Gs5JEbbhyXgbWgOmXCZTm600DyHk
imCcczwJ/R0Uf+mrzXtuCv/iAPNcSLMaCxQ0DOtDg2rJeb+zQYKduKkYh+JKEXO4sprtq7hylVUb
VeyR8szYTJ2WXp3Yz25FitQJwtAgsC1CUS45kZVbVUeHzazb8Zr6nUX2jWZ/BtG8KQw//573zUde
acObYav9WhFRfULhrT/lTV6uetE2L12ZeiuOyMNdrYXTG/4Fwmj8iuSLXhvfAqf9rBBrQpogNdU3
Wd+k/bORNcaLSuwUf97pLUOZ5yGY3CfZqZy/MuQ8aAs7hLQssnarqEO8KQ34feS+DK96554Unrtf
LAcOpj4QnBOGqE6SkgmXbuibL+VICl1uJ87jAFns2GvEAYxEan8pcb7prl28Q95Pdr7th9u6MZtP
85GR7IBKLwzcMesOVSfEswjLtxa/69bHF7CrZvBr42rayxxxtIkrOzwg+ksSJDCrJWJf4uug/CiF
Mv5FQCl3P/LFnwLXDnd6Eeo7p/bUx8aH7Q14bPqL+CEAWsq3yncS4m5q8eDbyFbXnY3kLKEOWV5H
R3cmSMvCGyf1ROxPuhnn0Iq77XblAJl2Gr5QtxZz7hhofMS2bmC0f83DZ2MhhIq8Wllkw8GfbFyL
f17KuiyEYQwHlTSS/+ykNorKsbPfDwczKpmFAMaAGCFQCSpBZnqodRe/Cs3Hohq6h8j9Ehk6supJ
GmQnf/SeZJvtNuZjUHTqrsqISe1JKYiWsRkY6y63NM6w5roPZXbJrTkH+0Z314DxWDjbtITyNxZC
200VR9Iks9usgzVOfOqJ+G8ELLv2oa5Dwv7V/iJrAG/bh8Jy8DBnsVhLmyxmngJaBdoFIROmkrbG
Ex+ppjSHWw/zQ6T+AQ/FBEu0I3crJ9YC7Zg5/rEU9iOn99E1UV1EZgLnMdVL+zFLzeaApna4kFXf
HsQVNUVceJ0zfam1/jAIIl0UN552jWIYGxYd6icCEMGfKvt6UB7xPHWPg13GB8cU7sL3/B9GEc9L
vlnD2ny2StYmDedmiwGC8quIo2RVe2XN6ycIARAleLZrFiy2Tcq6mlbOsQ3UmhPbvLt6s1wBiNjx
uW2JEhwNJf3wfWSbbRtQnWVBFyDP+7Hw6vgrKn7+oksNhD16kGqxUwvEICJCM+wufQEXixZWG9mP
LY6/9TgQfkjauLZpyppsDAIPdlYm9GPHonfvd3yMjjrfI1Sr2RlTH59J/+ZWZA3xFalFHovsAh7H
Wcyk9IvpGXkzFfcIgmyD7ZiwVwbtA/2EmIxDftQ2INsmsMu/DHXcF9kM4fdMMobbCYmDNBgXVqfZ
r5OFPG7YVmyq/YoMaRGv3NqvPohAQhlCz4EP63b1USQL9kL+x6ha+QmUSLKUvRKbnG89cZAdmQeB
fFk5SQYWVdTdxay9it+0VSGFWipvTuCSFOninchF92z6ylIdT4F56ZIiRLNmyA4CCaVvepH9Zapm
9EnVCF8MIwddWc3i3DVJJgJlLVAXqV9dpFyPANpvW05Z6Au1r7urM6eRyUxamXFLLGYHDr97cuZ0
XGnqYx86S9KJg+skxfNE7uIBkeluUVZxtxuIidsgj6Re4yYM4VdoF1kjUpbAlLmAXNhsY/jEPCF9
I1qXei8WSpFaT+BYxGIcLO9z15ZXVCAcf8Gj1pqBtrzqOcxiMkfKLNxkes6TstdjheCoBE1XEdkk
ZjT2GTeVPq18Eq5YJ7anW7XsPLFpTIBMDsfS/BmiaOPEmqoe1LhGZwvM6CIRXnmWRTof3lR88sPN
GGc76DXGSTaqqQF9BB/ZujQR80gcokIaw48uiZ5uLAX0/UgcGD/j3HiIOld/CPKuvJBgCNX1b1M9
XzUQJr1htI93+xArxtKqu2KjhbEPJxrBzt1tOu6IxO6M5m0qOTGSo+2prvofWj3B1h+C/Ht6qXun
+a7EZrswnHJ8dqrJ5X9q9Ad2tu6qb/KvrAAsVDQ4Qu7ULOAkjBQ7Wb033KocXsVunZ3/sA9Gq64i
uNor2e1e5DkuDCN7kBbDSQtnNYxauxSGm60H76AKv3uSReDw0XqiU/eyCqlcg/gLiWeouyeFb+ET
mMts6zsO6vLzKGmDpkn2uha5B9mvb0h8iSdvcxswd8tFkG3qyRtXclRfGd1TValvSJLmJ2kaHLRm
uzq6yEHE7uWojQS7ghOKi9bjiBs1lCv1qscZC5afu6f4pPipvzEs3T/gVtaetAm8q+wx2PVXvFvq
c6061b4y637jNWgFq3m0r/PC1BF5Ed6lbMj3b13zBJUEhCtaAivTmCFVSBOuwMBWe/yWzofFwyUs
bOMtCLXo1BODtiw8y/nQg5pboVpF7LJz8830kD9JnWDZ5ETMa5oT7+tU107Ep4XbKIr6a940xRra
qPqEt95aGnUdvZVlqMGXSeHSW+NnBUGIb3UX7YtY13m2OeM29CaPvBKKNuDm7GajYHeDN97yAOsn
4yfPTJxlM7nTsYw7+zVMrHVQTNjhr2y1CW6qmenDp0zgle7Aunp4IlAh1zkCmYePOWFhQTEU17aY
qkcv6L/I4YUjrFVqgmUXnF7HYXrG2azvXZdQ87YYuotu29k6QG33xSw1kxTWLPxSW6hHyy1P1e/D
rrd+ADl4Na04/xTmeblUa038D2HnteQ2krbpW/ljjhexcAmzsbMH9CyySJY3JwippYb3Hle/D5Ia
lVQzoekDNNKBKhJIZH7fa+6zYfQ38oo9W4/rFW10W09K2mM+NVj5YzkMAmi/Fn4RQXerxzqbKK6Y
gar4ppHxGv+avWcMPXDerNDg9+gt42ikgfkQ9MAw+sR+6w2gLArqA3sTFekH1U/YRSJQMBVqhqFX
dkXR+ZnZHpg52qVE0YFqbZdj9tVzyhADKs9ZVlql73yXYt8liCX1Pa7JxGvAUDfmNlSwCJetQ8wO
LQCSvZStRgmp3YZaiLefOCiu7qzQLPa/JsGal7/2tWy1BtOuVD2KsE7Oo2JmM1VteJwRZkWu76va
Gp/Y6xc3vh4Fawks+70+nOslEO33+oL1wn+ql/2VoajISKZipyaRv0ldLcCC3oiegs5Qtm2M/oHt
RfFTryvFjaVjfilbcy1R2HeMvJHmVtfVcVMfkttJm5M4Tf1Vwj1MpUtu+h6Zgg/0h6wj30k6/if6
QxnM5EbWSYCIbKgFeYEacKhtIHTs4tB260wGaWQl0t9Kh5m91i0sT4q3Bsfr52oW0CcIiMLZ3DX5
LuJNm4NqlJECc2zNkzzT5zME/c+DMiU3suqjPs+sZtv/HCUbSIj/GOo14pdRejB9q6ba3OmaFp3b
NLZXOXSflShQWZd18uBDbdjphYurFSSec111LQtcuH/wvMxlN8Udf+HPIbiDbd2ydQ7XfvJangdp
spmJK79UKqpnrewJvEMr6lBZdWZe7SqEbheJWwcYbs6fEPMJ8tryOtfR8yeYRWevUk8j7mS07p01
aTDttKH65hrfizwavooiM5Z8DemZ1LK4CTAI2+jY7Z4DLRZ4pNX2WklddpZalz1bagc7p9Tb3TAX
M1EhvRw71Y1sRcyhA8oU9MdRDbNn0abvbtRbJzjd2bMZsZXnqbppAm4bNeFT60kt3sDwIW8UmNEp
Utz0AebQWdYLJ89BaEAannBUerP7YjW6VvaM7bt5KPrwx3AvRWIsREX9ZFjJfxzuA2p5s6b8OhwR
dvPg266+tFMDNIYResvYJdoTGyN7AaeNXur21UXU6KmpauXiJyTSUyd6aY3AuSHE0+BpU8QvA7vW
jWrXoKX4TRauYtVbffRwmDOq4DQ0uLMP6EPv6hGLJMUfu1UTFOJ5Cq2/iwR3ijK5g5rMEnsmYcDX
WERWfnIMczhKp13pxztXcb9jxyH+ZdH7s6oq8Szs08gDwlq1+yop7yPUqdUtnIDmlyLeMe0eq6j7
slXzUxBXMAw9N10ZpokC4nxI0/Y9QS5lP3YlxoFjE6VnDcXxZWTb7UYWZT91bkhHnSRiZWTXC1RD
tXKNBBReZ4yPg0cUITLqVxwISzLko1iBRpoDCghuo8md3A681J5FkyxiETevpmGpN97gKEs5yvf1
dpkKbKJlq/o6Iu/3SqAlPKYJTmpwvBtW71G6GmuvuKlD1VoR1gw2XcIbHI2BzoLHyA7MNq+nOULd
NYDcI/ghoiQd2f84qNO9McvkrFh7O4umr3i/o1G2JPoYPTlNDDILr9TvaQ1Sz7O+RcAQCBvb04OR
YUM7DKZ/MAV8NqQiwrViw7kXVY5f0US4mWw6+ojia88sTGrQR9oS24Tt4BX2Hu62dapDt1y5Y6K/
Vro4yw8yw2AXw4XEGo4XaaFOQA1yLzrLM6suvylKYJMI/K2+rBoXA3vcxVNCn7tBYcPZqaI7dlbd
H+VZm0U/zuxeKAc1BCpOh4/qT11xR++vrW0366pYBYHJmLRZ3AbpzsXK6po26/mBbks9epWNxQwX
ycPFmDjJo0x+2Yr5haVSdiub8A/IVjr+FlvZyBIkuV6rDF3lJh1IJwex7l8wsRMrjJqANoWw2WWd
N58Rd18rqk66GJfCa33p6fWuI3u7kD0+BiQh0lKuPZSgNP91kTDln+KEiPzMHyPr5ai4c8yVG2NH
Lht+uTofaJ7DSC3u2Eq0T3Xm3IZjBxJkLjla+qSooXuSJbvOv3nprMkxpt2TjaM7XpPFdBRzsQDP
vChNpwc6wUgV0Zql7rvdTVtP3VPcBeMyxSdvL8cS8cZaMjKnnRw7qEzYYx+Y2+u/QUNhxOtwTZBj
HZJcm9ZQk41s7WNPAH2c/fVKLDir1MJCseuLZ8+KdpOq2++WqVirBPAD5KGgeIQ/eLnWo8qxitnP
H9Uha+4dU/8i6+V1wrFGndNtpouVwb3umsl5H1pTY7ZtqnMQxu7J0oVFGEJDQ7BJh1U9YCtZOkF/
gYXZX5SZnl/xmpxUF8jZz3qhi2BF4lKwQqOHbPCFhllFhgLLXOUXquIi7DqeM8xKDrIuNeNowYwp
VuW+iQB/a6zi16Wrj/uYxOZjn093TdXjE9QQCxztunu0bMiIOAQc+7l0rQpQM6nQnJWlCL4aXuZJ
f5DF0YuytZ8E48aLwSA6bWttMsncUQOvXRTzKebxG7PqgnkJQ107s3s0cL3FqokCQDgzDleb4m3q
TjdZYStvDVOqSFmRs7XeITLK3QUi8q1J3R0mavkTL4n6gELs7LBLPRpBf4243qjag+izPFiNl6As
tUPIMvtgwJNxWiLkOpP2QvRDdZ8pmbsLxmjYDlEyPqb68Behf+uvyGIeQS/hJS/MZOOAvLghmB5e
kMBFTsaKrb+c7N5Sh/Zro2Pxa3tWcnI1QAF1DepVsVPzgDZCvfBY9zDNUZQHL+7NwxyYAe4/V/5y
6spaoy3TDflhNB/n9kZo8dKdt5os75cYEnhH4tems+ptNVyFimKv2rSxTzh4t+x5Ip6WoCh3nWHY
4Gto8EUNYLQTAyRFJuudrCSj5VybRRBANnGtbjGg1LVqNfROVMOa7vHOFdvZWAoLr7FJmY2H75i7
VNg0RNO977LhRGTlJEtyANlDdTXMW1VVKdqUhW27LJO6usguHu+w/ZRr1sJADfhezAdfR3zDz2J3
L4tG5yenQN3BeL5AuSesXz0L1Bf8BcT5e5V/8lvgxzF2SWH+oMJdWaspFgMFqix725uCPbsl/5S4
IX5IxF4eAr9UFjz4zXtXJj+uqJMD+dcVa3Sztu6UqWusQvWdqcVoWlSV94oQ8/fKMqpLAJMAu0f3
WVaPhkp4JZ3crTP3KmxjK/RQe2S3PWH6rgt+a+o79HFXA1juG5yp6tcsXcn/h8mxHyyDLS90Ojsv
4GInw69F3C2VBUkoa5mOE0ZLvVkdIwXC6WacT7vZCkgeaq208Q6hT4EASrOQlR99DJR7t6JI1WWY
EXaUzsCaPu6yhkRVxDO5EGA0n0Y70ckDTfCA/dxf91XjPDfWfAflLxiLuSe/D/++lgBt7mpWe6vA
bPOXsUwbplYv2/ueEq4cz+s2SgnuWndx6ko73lRe3225ZfPXDNGTdg7cmlBgVnERY/+JEO2d8O14
gbXZ9KUFScobLE3u9DhOSJ/6sBV/SjXKMym4eFVlvLaw0WaV620++nVRny5DKzWWGd58fZv1l3E+
JKVDHN0vvrcpGiCyJOsNP4RFWo6sRdFfvnZzk6o8F+JV9vqobkYWOELP091HQ1kQwIpsAIzyavLz
arXTwLsaWfyl6P21ydRwSuoBn6t2DO8zsDxL3QKFOlYAGPogL981rXnG9DL8nhlkQ/WWWdfVtlmr
FWwBTf9Gd2pMpRTx3RgD49Utx4AITjo86n08rLKiNC8dEjAbvY7q21aHUaL35kzo7LvVB16+C4Z2
6RQuFD0SZmRY+qC+lc01fFCcYfrvNRvEbUk4GCmePMYmLr+bWgsfHQ0YV6YUxN5jHfM3jCb5tcPm
pgWP9wozT3aPiLPs464OllXd5ztmKWQX68hcBfOEKw9NExXBtRyLKqsWRg2T/B//87//3//9a/g/
/vf8QijFz7P/ydr0kodZU//zH5bzj/8prtX7b//8h2lrrDbJD7uG6uq20EyV9r++3IeADv/5D+1/
OayMew9H26+JxupmyJif5EE4SCvqSr3382q4VYRh9ist14ZbLY9OtZs1+4++sl4t9CduVGL3jsfv
IkoV4tlgP+KJkuxIICcrWWw1oR8qzHf4ymkFmeCdDS86ylJfe/YjtHfwRtdWg5Ulkpdn2ZDrA9Sq
MkfXzEGoy+ySddsYxavvhM7emZJmJYtoDWbLykmj42AWxWu7AlGdvsYGyaBk0pKl7KTGXbdyCYXu
zSx8ypzsNDVDddFMr9i5ft4tNCOHPi4rs9KBrhZ4R1kipFpdKk0Z11ntxiunTKtLbndf/vy7yO/9
8+/iIPPpOKamO7at//67jAVqKIRmm68Nyjlg6vK7Yqy6u17Jn6QpvJGBKcomYW2kxXzUqc+yF7uJ
hM00OwJfy74XM2dGHkSntXj6xN+B5lV3/OTUR3F787OXmCMlP6tU3zJR5VXbZeFHw3OCbsXkkS6Q
JbDBkFHC56BJ2vtsciDz0sdXvPoUCZOoyOXPX4Zl/9tNamuOrruGo+maY6jzTfzLTaoDepw6topf
p6puNprZphuTteGeMGbyFPX52TEj9UvmpCRYWhESzw6ic+AmykI2FI75hLau9wDdOLrpUndcx0OJ
zV7VPGA+imXllAT3XRMl+2sxmFMHMn+gEpDdtkqE8UyQtHAwf7bIHMOInnvcY1X2kXGQZ7pi2Lcf
Y+Woj4v+0pnx8nNlj496bwDOinQg9ztQjkORjf7BhmmeX8uBgY0l39ZWtlpzl49+COQF1xGuHPHR
nERpZi0xnff/yyyi6/M08fvt6hq2ZgjdnjfPjmH9/gvVqlajZw65u1PCctOnqot7EPo/jguhkjAD
+1Ks0U6RV3XHonEh6Xd582rXengwki67C0WU3WkJ7p9J75p7WXc9dDA//KDAkHTuJ+sQt02JXXTt
Vhbb0cru+kJ3CKImzWaUH+55BUndvOzWUEI8ZDCgKcemkTWLoVLQZTZiTksQ9YRInXoZ21pxdJMC
Hswvpw2Cw7to8i6eWoN2jzK+8T4RO55N6zgNZbwdeiM851Gir4GN9ncRT8QKI8b40e8IUbFL956V
oodiNkzKWxIEXxUV8LmiO0f0pqdHuFj3lak1uwlgFGHONr7oxDov8gyuzDcugDLjz6q8QeQwatJn
050G5zqgKH2YmSm40I/xTQet0CMMFyo8jfks+DZZeRl/IawCMdlGZMlXS3tpih6fX11A+53PYntC
ql2e1lPoXitlEaC5edP8LWJyv/4SrHY8hwOTtdsEQJjlwY93pjMqe5KbMQrWSm0sNSfAAgAS/REJ
fO+YKE13IN4MAZ6SrLf8ijX0L6eAmteosU83H31yl0XbSpYt3foamX699fJmH6pF8BSobbESxN6P
+WQ6J5f88NKYg91tOhtKJuKVV0y+IXto7jHkJj/qteQrK2u8wvQlMn/wfCz6HKicM5B/7FzirDVw
I9kI+DY69xV8f+FNxdKs0nExqhH2V3Nno3FJs2bhOxjv5ji5vXoCLfnjkGUY0LDXtbfsUyd9UXep
eoo0YHnItm9kP0v7ro5NcLab2LkdM6zZB88K3t0e1kc8CrYbXS0u9oCOm5sb4XvV5RCPPCcBH2Mq
D6SZTmbneU/EZLqFG92QIxpPilep/rrDO5K0JjAytyzOhgJvAElarLPTqTzIugwsJ1qXWnEmUvHU
F2hHVOxA/TVbPAI7YDt3IyLF/roQLNqUDFyEHCeHyDM3iCDSJPw1H9eaHAThEx6WdRIkfLER2LK1
OXnByma5vNYanTc3qvEnWA75QXiVda5t3TqPEWi6P785TOPzvGQYuqqZrqYapgaD2/x9XhoqL238
3hZfBs9bG7OPgjYfiLy1bPs5E4jbeWDT/lVZOkOwqkiP/1Ine7egww5xrpiojcyjZVmeBQOy8uqU
knyaDKQFm3ZD9DthC2nFpypg2pOHbsgi/DLkObIKqooQD71k2a9cWEV+d5BjZP21CxCiJ/SsfBR1
ak1d5CKDz2ZgdP3n70kuJ36bvw3LNlxHWI6r6aYjl4m/vGFFGeFurFjFF8WMsqVNVGiblwXeogCZ
3jqBgh26ds+547QH4snoF8z1ToRSolqI6ZxMinfxhfmtL6wRn1r2Lywn6huhD+pLVBYLWR94Rrgj
GlpsZFHLsAgFwfFI1M44msFQXS9bagUL8kZNT5MI0k2iaz3GC0m40R3fYe6N7ZceeaN4BsV+qk/9
pVm0+bs/xs66xxhon6C7+BKq+RVgHKFVeq3Hzbx9SYgnS6Dvp/4Z9RIw7IZKhI7DIayc/GHOS66K
LDQ3sqiMTX6GlbqLiXcVCC/rMLyDLt9HbV48YJBNhqWpv4+joq3//Gs5/7Ye4l1rkwgT/F5CJ43x
+11dlbXhkMUMvnRBixO0lr9MVu3dRWlpn/q86heNaPu3oQ3AD/iuBVvZ0Z7QyNlgid2/iW5Itk6r
h1thps26DkC6GOBLDtp8cMisHWRRnsm6QOjkamz7JtLj7MJ6B0kXlcemxAv5glggdrEDk0tfqsXR
08b+WGCW8dSM4hxU0XRGlCh/cnXxnXxHcytLwRykbIqgPshi2ob9snLtfl/NI0ufrZo/GfZWtobg
xtdGWtUb39XTm2CGnIGBbI/dzCeyZu34dtnUfX0EtQfUUtbIto9eZa8jI+6wW8hqlKbaqP/GpG/N
+b1Ut8iPEdu85z1W7OKoJpiSqIQwYpWuRtzNXevG39ke5MzaHe1bGym3aSHM3L7NK/NU5WLcl3OD
bJX1WmPZ/+WHlz/sr4+pToxSaKptqCabNe3zQrhHirrrXd94H3W/WuVWAaJWKP31EHPDo0biPudV
ZG3YUkS3VulYd+mE8K6NwKIskQdPzqIzgYOyBZ5Npbp17pnhIqvB1Yw9UmbygFZUdnJs5n6/MRUW
o3iOO6hOEWoZTh1L4v2fb+p/m6p1YajczoYKE9YwDO3TEjI2RekYWqS925r3UkNqvm2YZX45DD3q
fPAdNRZyk71IEZe+BTXSr8zMcy9lquebmO09RkpokIos925KJ7RuVCA0uy6ZpluvG6pNgTXzBfpZ
v+iNsTkUoUYs3izqHaBrUELJtHa81Nub4Pdu5FmhRt31LPt59p9aP+o++pFYi//LK+3fHn5duJbu
aKZjCHfevH96pbGAm9izj9V7lKbfs+xMeN67HaLIOoUzlkfic4SexisUj8Tqo06exa2jHzUMtq4D
SjRqFvI0mmYQsVGOG3kB2Vk2oGQzRz+8w0jSevwB9e5QGCiDMUBrxelvr/BveaoO9SzVNCbrnhgo
uAMIozqAHrhhen22pY7JXGeHrXZ77QLq61o05i4+misLtGZHZGDr7FLV6aPuCPNGmg3hRJxdfFU0
O4GILgQsivIg++ZpfO2bgvd3FqIM2p2vDJs+0mvovk6rLdqhvAUp77wHaoI9vQMYjwiJzSZWvJqN
775bvd0sYS6gLqL1zqVKEGPV5wbEhggH50F2Blnjn4vJQ3RzbshG1niNN2IGLoL8th3UOTxEQzQV
LyaAyD8/JrZ8Dn6bAyzWNC7AVtt2ACEanyMDSFYmGlq279YAcrysQ4JfuAusI6W3n0vT61eirq1d
MBeVHgy3ajTZrWzl1Y17L1HhsRDiMWOJKatHC+wUL7evqIHaz60G/sPJTXUpG10dGxaPR4XD3Ork
d0HfP+JOVJ5EKexb4Yf6skVZ+SswdxhVxvg61QWoP1xT9lnoF4+VUr3IDp2S1QurHZs75B7jQ+BP
yTrxBuVLEy5kh1zP3FXhBuPBKzIXn3iPV/98afz0HtkHWI+sYozdYCi4kUnipZNahP38nt8XmaOt
qkX13TgfoP/8qKsys7qTB6RSfq2TnT/GKlFXX/t91OkRSkmsKX671ufrlzaoILaTOtnzB9tWTwGc
kLfEwF4oLodsn9eK/dpH6MbX9lvXwKFLOrVCrcmz3uwSO3AoiyzgO3AlGIwgckY99EqoCXVmXbps
QPM6gRrquuW+K0j8IRSS8JgYPnbR0P0j6HPV2B9YePTBs5s3D44O9kXP62cXgsDtZDbOA3A2Y927
iLuFuBE/jH7VYXOH71GEdMWShQsI86E9y77DhINXUikerFX6+hrJsCqfkoVsvR7yZmm60XSXsHE8
ikEztvpPoRSpd/JJ/uRDZAUj7WmLFfPlo0oO+DT+U/HT5VoYfatS6NZCjpUyKx/XS7Ecu1ELLI1y
u1l3fW5cRKE1JDj4WGM+G+Y62aoWrn49+3O/HM3wjauSY/NmjLsl4e7y1M+9J6O1zGsDsWnt6EqE
vGx15t7yrBh8wCn0i8kRTQYkiIm1GChqNbqTh9xrEDPwwnQ5o2mudY0wp72dzXDhuV87H9Smhd8S
6+ePoZHdKid9apd9NOpr1I2eTMcd72x1qpda39VbWZSHIdPaRd856b5riulO1mkp8GAF0pMsyfpi
dPe5U4y3H1WtiNDPb6NLZojmIrLvnkaquE5wNCLUOr5i6/WdfKN/cRXNvB+04NSM9vAqSssATYN6
Ew4pv/bqY2YaqJWnMS3A5cMYXEajkZbLxD95SJvdu6oyPNR+RLSBlOHW76bhQS9H4zjzDx23y0ri
k3hAgXMBKUjfLlccyCi8nLT4QecdgS7/eMd2uXhQh7RdW1qvr2VxdOPwLhvLpSxde4yltjR9XdnC
WCbE6BNLQNjLrjaGZxqHUO9Y/fXZDptIeydMq6/3skEekh7Y58YVxqxl1VcL2Vu2NLZ6GyRFea+5
iGeXjehvY9vRTl4LIAkQafk1QYAsRdbxJU/TbJuhp7gTal48Yf11Jzu8h7pv3wR2rYSo0cHrcBvz
dnCcgdjTOJyhwKYnyACLaw+NlcxBic3jRw/ZzS8yXNSsBmSyqTosliuHKEKANfkghvk7S6qD5iMi
H6QUE6vx9lnWG2vUGkqUNQno2IOXfjUQ0Clja/iGURHAYiw177vJRx4nbaydF6kjc69jX7skPHOu
Zf9lkVSW7IpLlqXjnvdximLFSwvTC5O+AQHAOv9xcOfiR12RmvyMM9FyA8LNXQTkcl+x6ltK5YC0
stHdUwFiRmVunwOV17JUDJjG5N5OS/1Y9HzLU9Gj+Ixq4/vkzJQlTRlOqUpIz8RMRDfZpIL8XhaN
Vr7DGwJ9FLg5XJq2fYOaayVZ+T4B8t969VRsZTHRb4rBAx42jOVuGs16IwcjCbnM4bm99IqCvJMX
j2tZH9Throk08VRManeT9KZYyctolX1SE8KFXtYjHdCiO5kIy4Qt6A1vJjbGi9KWBkXTeIeR+7us
13yw2+C7pbHB8BoPh2DurjeKunMx7FvLXoUqzmZtkfIFAX1rWIWCYmc/vI2iQQKgXMT4rS372BFP
ltrai6Gpp9fGr2PcnsLxi4h8eOuV/s2Ish1pEh8QpvJ3DjcyIqBzLtmxBwvS3Js+T6vvsZ/eKUNn
3E1+mMGYFsMlAza/hDDhbeJYn7V9ldbbjXqTs9YbgnrtRcmiQj/x7Aol8xaGBkOw4ivdxJmPSn70
pgeqyw6rrJRbr9eU28FGByzWy4Os+qiXZ2rv9fxRLDg/NZiBoawnPmxbDRYOXVN8dpIQ2R5T8Z7G
zEhANLvKxc0L/44djrMwoHCQiaXO8vvsJPTgjhTlMVKN/mAMmnlWG1+c8QuJZ1m2tayShxSgDTYt
Q3tDKpIIdsuSwVW14KmPAdwCfYlBkbThE0od9jnuSuYrGi0vHh5843tehuFToerVyhlTPI/cobkd
5kOhR8g7ZNVO9bLmVnVsDvOZbJTdStMolgIS31rWfepXJgO2l9YjpB3tWOnqdOjdtMRAp44ep4E0
uA/44nuIb0Zjet87EYQLD+kp8q3+tPZBjF0HQeArN1GiLQRQ6YOtIxyrwUjrEKw0up1iNpdrEVV5
8zjWqMMs7LUJ3+6pyTAwqAoek0ik1VMJUXCNMViwdXyrfMoM5CyZ1W3cYijqpYmRqJMjejkXQ9u2
dwFa0ktZdNquvGGBGV2LKCq6B3iJ4I/mzulkqbd64X9L9EcvntQvQMH/ioBovg116S38StiPSaXX
q9yxgjvYf/km6gf1dlDKgSD/qN4kIz9SYhVIrODns7RUvb3AsI13Kv/tLW1sTpDyxMqvRo1NdvdN
04L+bx4NpUqSvyNWdosYa4TnMhyDdVUAEf7byfR0FVsJT4AaWe6xL/UdNos8AIVpPWdlZtwU3jhe
5lLZFHxTfpA9gQJOFopmTIiYqumT7ZtAon2lupGtrpahuYiuPZB4WvVu6FG5c6eNLJI1jrY9Ab31
NGbpE3pU5iJtlfjo5nVw1nXtbybD7iUM0nxXwLNZWwhTvvi5qxH2K1RUWWh1u+CoB01+32TMIMJH
2GautkuzOsBmlhNq99Kgd7suhlrdylZuFlTukyoBn8Ul+35VAVN6NpHRO9u9+cvnQgpM13KM0Q4b
HXtGS+3qexzHcqDJJZZdsRWefKQWV06V1i/Ipb/ATOL+jPolGW/3qzN5ALXmQQLuyXYIBFbh86DA
AallYGv8MgXJdZDl9EunKpyvfp8iUGFH9b0/f1KqB79+EiC4+iWr/BdL8ZXvadn98kmweneTYi2Y
SwUo0TkZL1P08lClzea/bPLmWEcuk/XXrDxpNN1ULQJnAJD+Pc7TZl4RKCp8CjsKDIQ/2/igV5n+
nOrR2+RH9RnhP/05MGIQrHX1OJQsffrRW8lOcLGxNQZqfR0SNONNZIIqksUZMLlFhc7gh+MSzqD0
K7RJjJ28IhKRoCyKmCTd3DqG0TnGguaisSu/IfoTnvLcy3ZBgs8CqzWEP8QUHn03yRdBxJYyDwfY
pemAM1ZiPcoe/vCC5lv3INsDbEf47OYkS6HGqygd1eRmdINnp3YtBFMMduOqtfUqQ5mBhM4Rbin0
oLlYK1m0i+MoAm9E0U3KAXlN197JotlYMEOLRj8EzvjARPysO1Z2b8dddh+z5QCJSSajK3gWln7E
wxtm6UG2ghhpb//8C2rG58zDnAl1XVUQq7FgCYlP4azIZjYpa6dnhzeMWwKEk0H2dmJi9FLEsRrM
tKPbVqjmwaoybir+Voh2HolmaxQXL/uqq050X1R5fF9iYr13YtGQRowglrtoiaoIE29rNVTWY150
r2rHi7lNjebs1w5qK8W0TxS9e526ftpNAhhngDjca2mgvDERAjtZJg454MOvw6GHNHun5tHp56sV
LQxZ17HK2x57kucReLYcXhdTflOQRceAi27lDKfIzLQ6pqBPX5wfn+m6dXxw3Mxcyl6+QNBPY3Y8
yGugiURSc1wpTjQsByKBFx2FuUuB+YLP9Hb6qHIFmBhjQLRN1smDhxXPxkRd9zoUOWftaJbWi4qJ
7tHHX3GXGyl6b/PZR91/OvtzPztyf1zP/Xn26Spx6Iot0Glyrepd3SneNgrCcMkGbZp3adOdlgbJ
RrRdvvqo87V2WnWtZqzlMNnQmXq5NFO7237U2cJBMG3Uy43op2/gwJHHrDXBk+ere2EQxppEj1J1
HTr36L/nSysL2je9E4/gxwJAOMqaCghMqlOejLKr3/98f/9bwt8w2COQVrNgoRO2le2/JIwyi01O
qDfBG0I1YXxj2bvayB4heDXfLafdirHW3lXfEctAt41ziab+vgomawvZPz/mqN8vcoCDCxBW3OTz
QUHWf2XFIEFlUa+b05//ycbnrIlhu8I2CG5ahmM6pvgUOLM01Q8DslLv0zisIneqgYhwMJMCz2fb
bnZsk+NFr3o/6tTBxuIbP7uFnprdm53VB6h9wM01KFakESBPpWn/5oPXX6QiVW97NMMelDE9W6na
vxUVP5COpcwuDVbQpgs/02/HpiK0OZj4a+cJL3nLdTRsE2mRZ/IgO4JU6PGtCvP/AtUwnE8TE3+4
Y1uIKFu2SVaUPOPvySNY9CAxstl+wGLCFEmZH8nP+LORN6f2fEh1Pz96BZxzAtj7T/WyKHt89JV1
icjRak1MvP7mi3zq91H8GJu7EHdgNUVowpr9vYG4+SEQ7hvEAWIgtTli0GD7YuOYNa1zF5igywHm
/EVWgdYa9sykE9q0NMqL9Co2TrUTmjvk6IZ7tSh7xDQuIsq5pNJxb/pVi2rLPEBeRPHKYAF8wj/I
i8AwG08x1nGyUdRtvPaK3pSJkkNCjJAlJzCGeD7Is6Y28wUyy+36U0OWotW+kB0tHpWlriEkW7WF
jZxePC0DI+we7cQaT3wh923aoe41H8rhDcZU/HBttwiNskiuj7INEIueZc0xT/C8scoGLVc/0PBs
MNRjopU/zmSdPMRz66fOsk621o1p74WPOk0/+cVBdVuCD2NyJ7SiIC7+r4NsnBwE7ze5ORYHWf5o
ViMkjUkaDCRpXfx2lf/P2ZntRo5k2fZXGvnOujTOBLr6gfR51BiS4oWQFArO88yvv4uMrIoORSHz
4gKCw+n0Se50o9k5e689SRt1PvOK+UJGvxKJNr1Y83kYGU18nprs2v84DSOS3xDW2qJTmPfOaT4g
ODM6iagqlifpylS+1dvNsm+5V5hO1R7q6shEZT6X/6dXFd24Dz3tz1eN0kF2rUFHspFOEwRdAhoT
kHsvNYofXGmFfcW4aV2XzV4ZpRelp4qvAmA4dYOSXdOseSVfWL1AldcuyzXD01gBkpJhlIXGMnFC
hLPsiFjnEyNRl+tl8+fF8ogKruvPm2SaD04rYjApTS+dEQIBY1MyaxPIhnRebvt5ERh+4PpFmByo
HsdHGF4kAM7Xlota8sbcWa7StUo2sFGvURskp8jPIGBZRba2+BpWVVRU6xTMBlQJeNAUuQaMb+13
v8zhZ/Rddl831K37UZHXPzbrtr21iQ1SVM3LXT2rKL2URUceHXcO7L69ZNF0oviTnH16eGBPdcvx
Gk19GgbFWLd6PW2XzZxwQEebxvhaBrX/pWLGIuxEe0qmscOw/MujjO4mxSTDdLOJqAso9Ru/5sOI
uO/JM/Jqm/csf/I8KCBahnfLHSC9jY4ZeMbNENrdUS9yEMKDXbyhBp2fwCoka5UhnDoCFlJu2lGb
nGUHUrFbKiXNY+f5BXQZgLJxhno9tJTDcge9hEktUXTpLPJUCzdOPa176G0WrR6MNlbO1WY24bwO
K8CJiKxiDGxMmdWdFyraF61GmjXvjqwYNbfBeiXtK2NtBfpwmMXF+L5Az0mBdCwX4twgrzITeNZi
zPCLeB/URYov126OQ+7/adhQhu4b/YTilgy08VKVJe0pJJgvtTatRdhIV3gL491oU1cq0JDu4kwZ
7hQoi7etdlr2LbdUwixQJwWGu2xSu7jVNM04kKkY7OtQVTexLPLnMas3y2dhDG3nBs1UX9KkpIU3
6vqPjxcQ8yrL8uxFqPyoSeWR90MwlPc6gU/LIzMRg0ArdDwJNUIlSfPttT2MwVe8Gj++CMUDstdb
MDpVsjquclJmrlEBRpA6kJeZBtu0LvHJYW4t7R9XxuUKSUI/rvx71yj//9zn95fgebK6reZpwc+X
kHxF/5vTsvL7WZlkKlVG5KqZqmF/Pivrut/YqdEOj5o2Wdc4aa/Ed5QvoiUfs4PRsl02M7AdRqVQ
MKvoDLp9Swly7Fde7ktdzMdjFm4GEA+ToBQhif/XNUkzbWYZY7Rdrv3YWxp/05oEU/LrsnWeWdGW
NEwCcpEQqZ/XPKwd6rJAQ/2gVT3gTai7cqWKnakB41yu/bzN/g+3Lfez8yupoc4opXSlYMYk+5Di
9KGbSiqPie0dOqXYj9kUqVsxeOZmbDnz/NgmnWYDzxgmypC8dG2TrNS6Mg+lDVBUr+8jU0qYlRnZ
PgzClOGZzWjsvpG+KG6wMqmY/sJvy72oAKRr1SLJbNmsvAcTSctTgaxy09VWZVySISthzYXFk9Iy
/6iDhvzHeTMs8pWvetWDn07aLb8/5nyzQGc0SV7KbRI3A1Z6Vuwl2wCS07Wny3syvWGzbI1xa1+X
a1VryVDGyNOLTfDTznKjZKQvELS8/c87L4+nSrWR54f+uO/y2KTlbLzc2A2kjoe+iktWFd7WD+WS
uUpfPFECNlECFMlh+U8i276jc6lRvA27x67JqPDyHxnkFbh4ygeIW5mpvxRp+BpEU/oeTtGLVuUa
0/7B4wC1UIASDvkw3yHkPPEY6iVDXW8jmZunSz+uLnMoZYz5ZsXY1q6m8iZ+Tqwq0Rae+3MqBaGU
zAXccdup1dKNFU7lnvm49UCb+FZVQ/W10L0YYqKvXlQ1KC5+WXMSmne0wXQp+GE92nLm782w6jZl
z4BTR+/LflrPwXpKiKTXGnnOZvD6tcr0/5IkzCt6YRevih094fLqwPop+oFGrrRabudTdyPigZ9n
luq2b816axa29BwAr1nukJAftVZ6tTrAV48espACzfyEsq9VrjVO1hn3sHqti46WzLyj9Wj4QrKS
bhWv9o5TmpYrI9Xtm6jH4QKX9Etd5TX4ssJ/1FkbFL4YnzrTLE5jpcFPGrPxCZtHuGlCNUORz96w
AKwqEf10WfZWeJ5MLXuCsjRcKmITWJJwrzicpu3oS8CQ2nB6aqI2dmXib47Lg0zbX7eg2x6kupdu
zIwk2eWF8b3sTTvoVsuDCF1MVo1nGXuQZvW5imCzTOOEsKOeV01hpD7+3CQn6s/NsvCqI6Wl/725
7A0rSg7LY5s5XSksfUq6Kb1HW6PxrwfeIfQ7/c+rnPq6OZ+69A4CG7e0/m3f8gjJ09dqbMhoQvZx
5nn6cznUFcgOgHMIVSnZxzRoOsXYJ/mMpvMKmVwpMzoWo6ffx5N19+P2xDaouqEktprBu2U2/bHc
XjMlcdMaIACmpeQmbYrGCWapiTQS15IGlnY1prK/oJMlDyICq9u1CGuA867NrDEPP66SV2Melm2P
ZsyW2E0YOZxkgeFo52wEY1mXRPX8uK0sjXMoT9Lhf4lr5tt8cTsiafcYLJi+onLrovCt6v07M/LC
j64vtyQV54FTpG8pAeGRU7RXVsZ64ORxBNHCnz7q0bsaldW/kb7zbapy8aJM2gAVDMDdQNnbgRIP
ZtczTZCCCSsIDGw25yHZg6fZWRS55qvLnZZrtdqQFWVZqbvcJlVYZhwp4DnS5TnoIIRb+J3fl90/
H2f1RI8FwZSvOy8dHBvMOV7T2F9LRqldWOPKuFmF2Gd21J7RbYGJ04P6XgqYK1tT1X2FFHf1fNSK
jrTys6774W4KZ1PT4mxaXEy+n4pjMKH8mf1PzUg0haGmudNVg4kAjQuKfdhECjLrbD9iIoKZVeHp
byCodQc/qJ/FnM+2XNizk7j10zMB8dJxuWm5qxEAhfTgnK5+3tcMSB4UerBLokpfKcroX5W0mUiv
MkaS6RLt3ERyt1bsPHsgF0vBe6v6b+qABKZmDu10cbGKwfq850M8E/iE9miHwA+XZ6p88ecz5XNA
q2pIytaQKv1MaSvXw+BszRsJ09Bz2k8JYLe+DDe1Kc25COwxEy3Ch0g+p4sSkqpJ1Oy4kp6G+Vok
yvTkF1Wzy0kg/HEt+Pdtn/bmft2vZaz8qAPkg01tFPfNfDUwZPkg6Vwsm8uFrlqZsf5xJ8iGukLQ
Bne1YkO4uSjCmw70ZmKpyROSH+VgaW29UgyszvAyIIMFVAewq6U3VqKSwzrvgIdWrHq7tQ6lH9hf
qqR1E0MbyEjBIpH13bhZNtF97UmS0x/I9oloF2MAS6Bvt+S58lEz+87D2vtKaHvopvkMKJPUapMl
YXYCy4uWGezutpz87lbY0+gGAe51OaH5oM4VJn+uNTV9qO2trHr6edNyzSp7bRXOaYYygT8iTq0T
ieQWi358c5DmdFeZN5fbloupYObi4DkkItICzgcx6LaiAOYK+mGAdAtQCsv2NG8PtY+KadnmLP6v
bT+tnjQ5g/mVyc8y+uG0krPvLBCBdmY66yWEBkGsGXdohY1NYBXh0TBT/9xac8NJaqrHNs+gX0D2
/WjfkiTOv2cKGtKqUqxHiWEP4UDSnP2+Ug65mcbbpGzLO1adID7SMnnrCNxcHiW64uqPjFYI9zyX
oXX715U/Rf/VnkSXULNNRaYsbOu6KnM4/VrzokYZdJZceO96PuMPJtU/ptT68MB8V2q/fkvjaf2s
t2CuIwLW3Tg8jwrReKLGVizpIry2yrAnCYnIv9JTmZHllzCq6n1rr1SzCLdpkQd3QXaXxM01V33t
IEu6eqBaQKBLXiRu2LUoYDRMGayatFUuj1C/hkRm6ODpcNDC+Ny0T0KTtFUzwm+jbtdssZ9QTlYr
LDVNQKyFOBiz+MaUcU8BlH5WBHCtTH2OPlDOqjdT/kgYnY3SB4KxQn+T5CgrO8nCE9u0ah8leyKo
yKeBidde39FNTV2MldLRjO4pekD1Vvr6qo8kcXkddqQQivRRkk1a7hBSnYyc1k2KMnXVe+RTWUHi
errIN1jd5E3vJepm0t9bTcn2HaWWtUl93NUBmW6ogA+uWRXMvfV2701hssOLi1ZmQjcU67kDohdD
JxlqUshbrnN6PLEOwzktnUEOp/seaHQkkd44BpzzsffCFFFic42OSVojvCs2o2opThz0tO7jplzJ
ANlIfoAlI/XKa5yD7OuMrFxnvpc5klSmq9RXirsINSCSAuUMxFo5N3jBYhG2JDIELoSb4YDg2D6S
YAj4vMZIRs8wuI8xTbrJoFByJNcNEWJZ7eHwreBh0syPmv0Exx5YQ+EYAxWDaGrfU7lUT8hn3vxA
3ZoBcyajzKPM8bqxPFAN9xs/PaWq9mWIDPXgN7K5inXwvcxafDcSdkN2pFHTY3lgVZeeMPOnp5JB
egyAvrY4MqrIK+4DrXjQ9SY96CGtak87Ur6+gsUynhl794FFuDu541aQnXPViJ4qKdkKs+8JtQpr
N6cdeashpusqzUkCE/VDERAAR4IeTtnI6bquObfGYUIGsZ5pnhtCfc9tYk3nIEegIpl0xbGwnQqP
lFkZ59rGHDT9UJTRlzz1+rM3UpSNYWZYovJ27ajcWqxHHYZkaw+2FCi0MtyLqGovy4ViQk4cyowI
vqBCdFXK6lEda6Ryqnkq6MZee5Qoq9EIwPebxNAitnV7b3Ia+eyXlv4Fm6ZjBcGxpIp9kFJp2I92
95LiHz9ryoA2WuVrVBG4uopKsDAresSN6CdXXQUgwZssZTswk12liumGkvou9+VaCRVOL+MwnOUs
vWnwLpJOj74Wkzx4jFFtVnHWEoSeBmsKFvY28c18BUR5ZQz+q6Go3d8Ma+LXmgGjGlYAVRc6YnAs
Cr+ZLqms2XmMH+1bCl7rAAHQOKIfWZFqHhERlEBnIjrEczJcqg7FQ48c7oSAbcXCL6hb7l8Psrb4
ZfG/vBtSwgG22rag9fnZST4gOVc6Du9vNnNiKBxtRZx0/tFZwWyhGZvVpNmxY0RwQ6zB+q5K8Xvb
NMOp7e1pn2vWtpRNZtAUsXbMVIaDJwXIn5rQ3IighHI+wTZsu+AZRZJ8qafgEtemQGrQhee0VZJt
Sy6Evl4W4wQnPkl56DlKET2EbXnPmGqv/aJPyddK9G0lq09hQuxgpMEQ04wYhtlc7o5au+XjAonT
loa8Fn63T9NacQNd7tzRFxXJUSamlnmzMoxkXffm0ceIRApB6qQD2YRgI7/bTRhs9bB5UbIJ0F+R
3+WWZh8UXxz6ULqHVBV9iTmGHGHZb2kOuk4dW/mISkTbZT7DWS4l0Vb3lOoY+etqVtm27Xd91K4c
nXiyqmQ99tBMKy9uT4rcNCg8bSIE5OLYlG1zTlLCgQ0/b13oubETy1ZI1ULcgPKX6CaE5GbW4/T9
r79/8ds5liNxPh5Rp2uKaVqfzrE53E6z1P3sW2bKw01X2QVhT57Wu3QZ7utAYZJeUONV5qOzKPPg
Vreiv/HHiF8LUMsxqJs6RnHqaIQifdbGw+bLTLuys28I8ZSnfERhSJqS2UlY1BpTogyBjR+q2rrw
+GS1Ti++kyRjbgPmeCQHxSchx/EhRnfSht2Ij56z3V9/TMpvP5O5WYqog9+KSg/yc+NUSGY94JOd
vok8eScGrTkhd0jAsaU+sk7QKks3V4mrM8qILUsWfx+MYlhTA0Yv3OfWJtSVN0j+7XkgXRaWyigd
E0z40ZjJq77vlNPUk6P5129bfKrt8dGC6pZxUlqKsOfm4Sc9g4hZfyEEMr+FFb8POdZf7bZXViT1
QdXw/HKfmQaakqn5ogdrqt17aOPq19wa9pzrcMES3MdZu+gvUlc4lCvtQ22OiRNZwPyh/7uCw4q5
oyUewlLI6zHIdwCV5FVT+0dhAWvwyPwz6nRF4IixH/ypXlFqtLa9RXGsbxLAJCkBm6QZzVzs5MmT
hmxj9uCLA5q7xxK95br0PNAlftidTGOkAULfFY8vGZ5tHtVOGY1vmUYzMMBC6MbS2K5HfzA3uW4F
LNzyblVHXYl9cLQ3fqtuglyvbtW+STHlJ+Z6IOhq42laxCncZnqn+z3lsKnBIKaWq0rzG9crmOnZ
0StOuqAu3yRN089lwoRMksi7FRZJmyX+d8eMwpHikfeAt8ze91r4vWWihM1nmWwO4x5mbbEr6gb5
LWWKLadYcQA6G0LZfZdVcnAhaqhVRxBV3gR7Y25OaaxPiYsMiWQMtH3d+8O6h/nl2oae3dtgzHd2
137osAdTZgGK2AkcZDdFzdTuimKHBZGM0PTgjSdbKeJdUPbCGTstnCgvZK5eJu5IVviNakrksJbA
H3vZDjKHUr90G2bPmUbHn+gGkR4JqGQylYmV33+Hzp3e17lm7LSuntyGmq2sixuI8HMuEPa7fGrq
vzlTfXLQ/DiUNXgSJvVqG07dJwdVK3s2v0vT+2ZUYcD0o8uc2JTsTYxkZyPksKVL23UXw9C7i+YL
AjEj/5gneOYZWzaD1t13c0IfVr+HlC/lr39pyq/ar+XdUUDH4SMUmvem9sncKWQlqdKyiD4GwhRJ
wSCmt5fzW46TnJj3sd8pJsFjBa0Tt6DcuklE7ag94uSFvF9MgKyikRwONdmowqg3aBSo9IVNepvL
mb2Wp0DZTPPyJIv7kK8/UddaqhOblwdPDUPO3/w7v413Js0F3UZwIAzF/A0woyr9NMVDH3/0YXtF
NizuhY3cvUJh7HqcKVdjWyU3DTQ0dBKdK5QRR5qwhNvoDNiSSqp3XYv862C1KGhjU0UEGXX3Zv9g
59bb6I/Fg0/P/+/EIvbn2QwfvKrQiVFVy9YYSH5dMRoirNOayIIPyQd8M4FU7HPzsUkipgrgSzfG
oAxOIHn5Hs8O7SFksffQhm/MxD5kwtD3y2Kqk9WzVA/o9bK90pOWlbesdwT5FI6PutJs+vqsimIf
UTjcCsufgSUYayCm2Yeqn2RH9eot0UDvI0qxFzW2EK401TlKvWpLbTh+SLuKshmDadMOT3/9zX1S
sC0HoqWxeLNkXUHran/Sy0xpCzlhiKMPK1XqtR0bPmdwD9t3bd2qYREfjUEYa7xSH6NEUFQ7HKSx
1o/pUK1xLwEg7oOzOsjVSU+DAr61eDYJrr9RLWlPYmEnNdoXzL6kQWLWWKFeDJ2yTjqXogrsk8gv
L1PmfW3lljHaY1GFz/XRw9dzrFpY5H/9v3L8/PZ9o/9h0qJYHKSGMD6NCVWf6rXlZ9lHouvyCiVt
f8ENbBO03fnmPmSaeU3DeIVOJjvbk3+vNcF3r5wUN5YVfZNotn9eLnKb0i7kHmAPOspK7FZR28a3
jLzevrDqFyKYh5NEuddq0nUoVRcClQdAFZRHcTdeNN7bjQZwKOTY2tmaT6Z9Imk3A+2+S5y9hOae
83RCmiU5DlANMlt19MLC7iqrj6XRrj169GqsiSOh5Gj5m06GtEtKWItuJsMeX5icGql77Tw/CtyW
0BCn9rO5+cESa7rT08wZNUMi1CQFlYJB5wr2ITs1M/XIT+2SCHuA4GhpeGN6K32RxqRc0aK4ol/M
L8rw0DRTuGPJ6VOnNzB1p1lBynCXuAjBFXdSH5kSIvGs+4/WaI92WZHlw8kHGLhDUzG+JkyjnQlB
6zoi8cRJZw6/oVdEFZfZhTm7fbSMPDzSxMqdJtb0nQi84TBa4/chbBW6Dpk4eHOiq6dkH0Fbgrqg
jukQGjCcClI6vJJcyga238DIvtGZdWGRo+AhA/eZS6GaPlfgus50iJ45Dl0FVCxKvhhaRablnMCr
WNTc0AzhjRHHOhjrs9Z9p0HfXBMmQw4YkT2st36reVX8BaH/wauoEefjm5VI/okRvNwMPlTvCmmd
E42wI6iNy0d9vsAh7ZDQWpx8r3iDUfRR4QPfiVy/AHbW7rS2HXYmNNUeLu1VCZFUDnr6nrXVWTOg
0jeWf9OTs3UDLNWtRXpHckT+3fQ5tRsXavvmUyYmwxlpPRwzWbkMulDuRxFsR6uIb3rWmDDPxmbH
sER9uw96IoQCnLTo9XZGSOkfPClziyK11xEzkyOK9/Hst5SqJsuub3zyz/5mRm/+tqowDaGrOidD
0xboDT+Nwx3JlBx1WvthEB/jxsHILC7Fl2XZLWMoM6CrZZUckPVGIcu9cCIf4Ikh/FVAMOPWCKf3
dAj1bRIDnI90wONfqXqYDpgsex9Hc4WKlROn8xMJkZhBQOExxPlnvBlObGQ96S+e4SgqNmm/H62V
8Efw/Wk/nuT6a5xkOxXR5x2IgJwAwaw9wyDRN1Euvi/UHFwjW7JL1L0+0AMCXxa/pHWXrLCOcRZp
A5YhvFafhvoGT4yyxTyAN9QP82MPVCue8z6zumrv20gR7tQ9pHS+4K4N0VrOQCgFU/YxWCiNjKFr
tr5HQymeD2GvCi9d1I3n0NBvmqmofqxh/s8v1Lh6oci952DFEIM1nzb/5yFP+fvv+TH/vs+vj/if
c/hORzL/3vzlvbYf+eU1/ag/3+mXZ+bV/3x3q9fm9ZeNddaEzXjbflTj3UfdJs2/6HfzPf9fd/7X
x/IsD2Px8c8/Xr+lYbYK66YK35s//tw16/JZ16ocn//m682v8Ofu+V/45x/QZ/P/8ICP17r55x+S
Jf8DwB7SDuaWusAJyDkITOCyS/sHyxSM78y2WR6qgnNtlldNAKJP/MNmSctEZEZ+GDzsj/+qCS1l
l2r9gwwpGUWrqhjCFJb1x7/++T/Rfz++tf+MAvwEYNCZptlQ1nQdjhecNRSyv055vJ5QuiDT9X0W
JCvTgoLr2cNsvauJmPD1NxVzW2S9WZ1AsUtODs1YfJm19VySbLDRMXW4DQTqNTkb+5LiXlGx31aj
aRODk0xyYotFD4id5di0y6xypc8QOmHkTtFBMBZ9yvnBIy4HB+gaqa69n6JL3iixO85zXCZAcSwH
dEsty6kfsnybjFOwS4UCaqxWDhTrlb8ZfT6pcpaPREHirPOpMBc05q/lf4PnKE9WHrUVbT9Jpr3D
bq26fiJd6CeNxIRKW7KGwNrXKGWHSb3I+GSUKf4qMf9bRQViO0jiu6awESnaGf+Nf7ILSkd1ZDtK
nBsbqyNeHkDL82gaxd/wNARf3y9zGp0JrDrXBg3dYGZjaOqnsdMLlKQw2rDce773nM6Ni0JNb9PB
kJ20sfPtOIlr1j9lIcyDsWAULc2y32uV9ZRTGd2KimUjpyqQcT2WHzMn7K4fd20TM+CQuRdR9FVq
FoA4WLuiMFeqAk8+Z2DK/WBg/pPAdpvrYtG0Jc/3NhRlDeS8+kh1MhMKrzmWSZisi3w4jp3/pCnT
GcpvR6vbelY6/9EklJ4kJbGXpxntaexFHNGCsm58Vt5OjTtzE9rx43RKOm/aSZ2yT2eRXmjBJ5Tq
dafNWYr2QBM/cOVJe0N/jgnU6N7H7NCWMDBSHuf2wdWSRLWu8Vc5wuiwFTXfsM9jkrTIfYq8ce8n
fr0OFFCmmvFUQj92RF22c7PcMaQvRdmQZqdI75iyCekxSXCg9rrDpju6cgc/ovGC1OEsiWmZo6UP
upJj2dwzzXrIlGZyqyEtWPnypnMfQW9LJT7N3n2P+qTSd1szysiGGsVrPD4MXUwA+6C9WsFeWFgw
vbK5CXWLxEGYSVPVeg4nuiP9w42fYBWa6KN6CX39StMc9NQw59P6XGqTupEDFfX3pGzNLHud4tFy
DTTs7jSVq7arnvGI8F32YeGW7TCsy1yZM4RWTRUcQUxPbtpk5FBEBr0tWrFXxWtL1m4r1RNErpXt
bSzdWyqCIBx3azuyiAonbiHphkNqNm+AFx09AOjaTNomCLNXdE1MqpreXHky+Qb4NG+Jeo2pio0v
IM0JkcQTXmZfyIr8WpH8gcB8HWnts0klGUJ49q2OwlvsXIUjwvBaxQ0U37Z7Qpv7MumupOFYbqg2
uZOEqdGiOIPgEituRn9JezbDcD3kwOVlcryI0dmGI22iuJJ88oV8dD0i5fhBFZPnFs5nbdzLAQ5K
XBaImq4jGMKAGPQAVWojoewa+n0dV++mcqvO0HU7fURSmpBuObxKQl+XbXuIVdx5FV+LRdxWPmEI
SBJ+aXnpWKP5FZtMsqL4vWcyXjiIXF1N1p7IaHlI4vCgSdMpKgLA8nMiQRD58i7TDLdNx2sX5nd0
il5zpX4JEljCPv4TfknEXLRfG2unZjUvZxqEF1roXKEAxLYnHFkCAW97DKzGw5TjQDKTt9qyvnu8
lyoZD5mmvkp1ULhKw4BuAg2qB/sm7PTniO9TROQueSEo8YjKdPmIIfpQdv6Nqevvns4/kGmv2kh9
whR0TzPvDmrYObLJVZB9eJaSfpdo1bohac8Rih0gMTECd0q7beqLD1Lka/o4g80kPHlsMWuzUKVo
aNDW0OUwppqcw8UdPCesWQ/U5rymTjYCBKY7sVhn1EBpUCTqldgVejGSwzOT92bdhARSR8Z4sVVp
V5j2ShQWRVi99degnRiu7TXutQvWFpXWCcg9Esb2tdfuoyqoncR7oz18krLgnsz5yjXG4ZEAdGWF
PbByvF6++fG6cTOtkCtv8PXs/Cl6TQhwmX/fIzn0tMmDY5WGey+BTBfRbRgr+Br+S1fmozN1w0eS
+qVTekwtJRXDmLgBaXk774hs85mweDqM9pvSkG9oEMXXVyrxLzVZ4dZXa1BPvnX04r1Z20TWlBjB
9qNMD64UdsnQi/lkGtahLbsB3Tenl2TKe4WxzdGeOaZRQYXGUblpjeDB63Wxi8J2D4ZMQ/lr2Kws
fCCs/ZWQhX3WiCdVX2tRNZMzzYuBq58y2TEO9edmbrFYk0Yz4lU2s3BVhsNpCon7JeF2PbMOgyiw
VhhrCiRIWM7aBiJwRX2Yibrbj2Rr97jQXJPTm6vTz+H89UUltyJJRL8eMqVHgalek6L64gXDjWF2
putn5hcBWyyK629BaCIdbNVvap05eYNWAdMOrvOQCieFk2XXaJd3hWafMsSSYIMIUA7Urwrw9KlI
CHytWEjYU8IQQqtwSAEDjxNNrHiiozZ13we1vTXocw9++mbIg3wYqqjfhYZxsvuQU3sIcCpXSXBT
YKH5jWZgfU73COEfBinv0R+Q4Wty7hkF/3Ms3tMStotKmBq+RPCeqv4SD7W6ijzltZC8pypozyRM
2ThCcnQbvgxp3sCwTfKhGeaOougStdtRwhOROYRmadjH4y3rlntwyjjuzOfUGm0alnaw+oqC4HVM
p3Vr6OorPCWKBcGmkpTG8TTg11QMs3VcmRcqqRjSWw7FojFu6N70OxJnEUKhhnUwRwdhU91oc9KK
TCncDEH2WAVGxECRM5ZKdnE2qOOT7e5/mywZe0s3OfwPVFY44KW6pj8jnI6UGCq/NsZmI/+A7El8
tcjRXKv1OkW37At73/glX0+jemtLf2hA/Z86b489CwVaat7IWs+XrfXfplCF7KqMW2VUHoOqzraa
RBlFYLJrTfOBVa4T+9ZBabrLAIMxIHIq11XHk3i3jFvehNfDMKDycEicN3oSnXuvfZosjaRHVD+O
pJz6RrtPBn0FtLN5mT+6hnYSA7iM8Vp/9sv22yTxI04D+bk3ewfCQU+qhPlExeE+NQEWtY1Y1zkF
sUopNibwtUZLvnVZJ68KZttNSJFwsMujnUg3fdt91TghupOmOr2XPRrZOLgdXEOnLPMvlj8HHxIA
YJT7djTuJKW/RkU10ep6YPp5kNrhwQtCHVZdy9A02XthY48iI3vy9cflv+P06GqYR9JkTPbzy2L9
2yixfW9FxkeN4ZI0QfNLYYa3OB23hlav+1jbWd7FGMurZFe8ceDgyEFML7GdpqLbSJZ1ctN2b1OH
BsqPW9Lh660tGypxyb3p6igSmnQ0980A2r/r01s1N/IDQ70AXlNmxWPfjC9TaRI/3gtiZjQC6pNR
cRR9zF2Mh6bL4u0w5BPGSRCNO8lg5mNX+aagTrPBZbvWKMgccxtIvakoaymPqC5mmP8LBV1OFYTr
Kk1WmDOLU6wlDwRjdptIYQUDI/jdwsIDJRVZeTn12ynEYy9hSqJ5ih8N5XGEqsLJJjr/TUtTJ5bv
yTXMsjBbe3q0RT/Jz1/00HWydkdo7kfoV946Q4PoWtEcTt734WlUJmUV17Aa+R1mFJSqy0AT+A6U
FydCP7wtiRjbxrYkOQVNKQYspNKFIHurpvlVUy1MapdQSnVV4D+mKiWmtVxEfIm9vC9NWoIaMekj
nU8n8zVoI156hodyHwQAUwgya1Yd8gg4B9K21vl5IIohQwtIsEtifbJrQgVAhzqGKSRcndlTXxWH
br6gmVwcfm4u18SI8sDo/y97Z7bcNtJl6yfKDswJ3BKcKVGzLOsGYcs25jkxPv35AFX/rnJ3nIpz
f24YEgeQBIFE5t5rfSs+rA8OAv6vKIp6uz74+QLzPmvmkZmR9vdNrI9N2tzv6dHe151VnUv6RpSE
Na7t5iEKZ+ckOqnPfh9H9TkiOswXRgi8dzlg1htj+UDrhtZ/KxzoRZIg9W7j4kz9TqbUlfkTmCPr
i6DyCZL8Otp2fiZ2IPALe6h2MjHEqaJFnTeCbryUSGTHwjrJxrPAVHoh6fHFk7RAcsERf7bsit2y
bH7ZzPrX+hbUnni39c5M1AXSRJqjbcDAFIq0zo+TQ16Snmv8XvVwE7dUlns5UNAKCaVI9OLkNZp2
IdE1RITjztfEW1ZMpl0dTNESLmTNFw6Z6K4BvXFHeCWQtUlC2qnbYgdgSIf5TphlFIQZfCtYItgn
PM5KFFQjFwVisoxHGYYZJrAu2jODYTaXIWyiskVetlNWW11Y9oNt6PEZNQcNOgAP/iR7EL85luVF
/5KXk7gtiSpk3g7Sp120OCnRRcjNANJ5BB+GXnwDmu1Vobphlki9LjP2k57Xt5qiQSiIz9TdnBTH
mT6q0Ct7n+q8f0vUys3Q21+pL3wQa5UivWCW2jbBuRP7rM0q2pt2BVi6sh4jPTl705LJsfAHnJbx
oai4VCiEeHgx7OydwDMWb7ALs6pvLvUyziKcNHdEhj/kFhgLA/bOTh+aJ/j74+0ws5jS8qndq46y
rkOpI3Ka8E7HS7ZBDXlijU/XtA/A/HnkfZBeTASLLL73QJ9T4Z3h5ZVbeqfFpdCZiSV12L6EU4wG
XHjMLqVgoIj67E3K8KFExUQBgC5SGffh8zAXv8ya8XtoK5+IPEVqfGCep374Wqf5eKBeOd9yiLhb
11AFi/EwPNKPYI4p3cvgCHmB3bRYqCdVUTzJijeqMCz3KDXfWRjpICZ4NADC73applNVWt+zUUYQ
BygvjhgVt5WKk6sKVHxF4mghzCVdrTOc8zTX07NwhI6wiaqlnRmPiH/c51C0xQn8OjnHqMtZ1WO5
mxoTUwuY/g2VR+RcCZzJarnpNQugqI1pzNPTHf1w5PzSuU8R4xzjbrxtUR7ee15wHRI9O7oLfTYc
h5dMZuWZeXkwz/Ie317RJY+Nbno3RI0eyQPYRCxNHqcJyxbSaYQ1lfVGMDKIjjyFSoSG+ASXWYG7
Co1d4XFV1eo32kjVlouYeYI75Z0IY6f12VTXqsaKbSH0OzmkB8e2eR8OqXYUBBmxRMrUMWvRxg3P
ekvhYbacWwePPSwV2W7CzAA/0ofn2CqKfZQHPxSi7EcdD19S9PIwRVa6mXH+noQOSbkZ02OMsnPU
ylO38I97DQQ2Ry7Rm3tBDwfnzTmKbPMkh7Hdywi7xqynj3KRFgVNexkqlqBaHm8ryQHRz6ZgOhde
QqoycsMeHjeqCAZyZamXuM74EE+6h4IBClxtpQRwzqzjdTpC6CoMc7OaDtEKqt6ddl1ThX7YdT8T
/IB33eh+DXLztfeYyYzAr6olSwINMeSTMD/rQCBgYpknPYJ9BYd4id9hcmQF9GCa+J2wof6RJLqd
UOmZJlD4kEzVNTDzfhcXqmABghVgRpVeiEvlIofVzTyBEv46a5mHRgIOWkySBdVSSi9KjhQUNiGJ
ShdrSLsLDaiiebDj/J6kWsg1gWuNB2fC+ON2Jr3GsdAukZjumE8n+5LA91MgDvNikNK0qudanYld
KKcrnCA8npmVc9gY3iFWnnOla8Uog3TuoGnB2eqc4oXW45vqde22+QKPKn4GLoLsvu7ugwjq48iE
EZjYIyiklllVZu0KS9/V9IdTyexcNWXDJBvtcG62xm60g5zEMvcH3IDpMA8dTaZs3kp7poOh7C21
UnKsXEprjvUyebk69jacBFxQ/pgl3rHSMGA2qrhp0pcGxK/EtboL1RAAUfFdVV1gcdTnOWsvBozl
B2qWKGY5ODfVNBCT5tWed5bLzfpXHN9UUJvPohaSpdHy59gAAYDgXkSROId9chymPj8mXjXtAo1a
kmhGz8awVRBaC77Hz0UlzllU/yqEPu1aTRhnyLSMC/jJsZmRTbnRu9I8f/4Zk35FRaHOznmNEh7a
wp2REb83uxPgZuYl1BeT/TCm89larCkqT7Dq2RIxVks4DtHvrHIH11/vWm+m1nsdO0odqSqHfGPF
hAf00uj/+jMFrXXSejxNua2dp+Vm/cuwlxDAXg1//a8gjG/BC4BrytzibDWqPK9/FazDmeFbaXlG
yGmy3in89YEuDl2/RLS7aZaJC0Sp6mwAedpqJYbR9b5gnbr8fhhJi74DsvbOMO/4dkr39feD6wbW
mz/u+/2vpiV5thmaxPDhcwmU07zn541kPhsWdDF/P3t9QHc1XvK3P3FQwFWLQpRU/3n135603ukS
BetzOiHx/uMbrA//8RYwLCqWwCjt1geimpaZMkZYh/95gz9e8b9t5fdT9JEzN1bavlpmiwyE2Mat
MdsFZWzOvnAwKkELRMS3PFxbLrt98PiSSfMYhxJSV+koFnXcyCDuzhRPx7/+hyymzmMLzhv/Zbmr
gLPD4MhzJNk9Fvd6Ek9Z4T47Xg5oYTkCOK8+PEo+OxsxobbjEC/PtDV4ICT1FCzRWO5dI3sirvCc
B2N9EARCTxfy2ygK0FigBFCV4Je097GYT00//IC7NeyXiOMwIH6qOhe5BO3ZB1wgJxsRu0Tvw1G0
iTPm6TYYzzSPN01aPcWx/BWVFcC8GoPpgn1HVVymyEn69Eol9lfTbds+vq/HTtuMXSy3lROfWHa/
9XEFGQnFr56b351WjEvBR220RnzrdL7/LNGZz9URENpHCgKK2sc4biPRoXUhXGnTKACCpfgVOEyA
Pf2pGKyXJB2eo5rUu85w79cOQoHZfZNlw4c5IAang+U7RvWlsX66I5Vc20VAofVHA+qoRgVIQz2/
jSL10yoEKIzxIqP0kovwYOjhu7F8Z0G7AuSkobsXaScBE8SIdxu2ivlfAjZs7ErbD8PiSaRkWoye
rwDnpbXcFLZ1Z9jdK7p2pG4PVla/9pP9aJdoYUvLOqhY/GhdS9t6bXxn1OOTq88vadmPRx1i3abx
yhsieI8VvLWMuVuaBum5UkF4JDjoEQtYf+2DX7KcmBbVWGKjgQVy0Lab1jFvyWLJtrGjmHdmi4Ux
aDaNNSMb11kNeNnLaLrhph7mvXtpmGz5Vep6W486hFcDRpKMSb4FBpL1Qv2o6pcpnYZfBktTGmmp
a75PWDDqMTjpHUHy9kBf37tVBc5oZS7T8yvIqGcLfdVGlt6TRCw03dY29gXV36KKp4c/bT1y/YbW
orwpPgavvkl7PT2UIVqc5BXY4JcxIGMxDPCruFVyEV2b77xhSJi9xo9o6oItCa3fSzPnI7feDmBg
eDATct2nDu/pUDv2nqMHuLpR62zGmzAFJmJpefldRRMix0SxsSp7PJo6Z6Hr6nurZCJPX30Ru5XB
ts5/NGIY/dnoS789mshqmEQXtBxSyP1zwg6sBnKMvIm1ICv1s9t7/vToiVjzq9n9IbvszpIWvBVo
Wn6A2QM+74PRBNUmL9LQp6T4jJZ+2kk7eIkR/xZa+8qi7MRawtnkPb8d5COQLpZ9H5t84WoEUkoe
JdyI7GeJZSVKn8rM++UO+Kj7sjp7aRZDoCGHD2Hhe0us48Zqx+2cVolvUVH1jazwZ+kQtqxZ41ZS
v0ecnDUUJXNJISgDgGK3TofCsgZBP5bpMa0yZKWsJa3O3VTktQyS/UbK59vkaadujH0KRRVAy8Sv
CmETnPiecZHbG8u5Vjk5i5ZzZevYn+HMJqg+M6auFDjNHZm/yZ44n2cOeEYaJ+LQasC5px3OARSC
hE9SZSBtL9+QY8xEaCRdXjMjP04cv4zmkBJDucVhRmD47Ix+Y2AvplXA1UxKZgjhjTlsJscrttok
jF0WcuUG00Wh+GtLuefSonffz6458W2bcUsCuEf7dtg1LpnLlEeWoAebxL76Kcgk6A6SotN2ptwk
3vJR0qAaOK8cScHOeTdKjxCKZUfCF6P/ZedXVit0tYKn3preW9v7aKiH8Gvo7y7cH2IF8Yhuknn8
qehDNmn6GHvlTg6F6wdO+LI0pOl21RsYKOrgOlBDsUTuHCTZG5lOvT8QD0P6DlN6PZ3HjbRzoG1D
csINFW+LPIeappavryQJjzUz9ca0qeSR/1MHrJgt1oOj6fCGwBtaW7tXQgw74qM/DJAohwT/567W
Ti2NtCbDfxoaFj0/61eP9SGv7Yvdi7txKdir5YwsulORleHW6GLHLxb6ryc+jCi5SbPyAwQA5P2F
CldRKrzcEnPj2z2xeZUp4oN0jt6oqlNgTB/1Ih2m7IyN9rWPKd2oKf4ajL9Ggcw0LcwtbsjroNPe
FZS+sZnOGqVTzfmFNZCCG/EIlERDXyGGiey5OLJyavycxcxYgpGf4B3k6d6iBrvpYvtrrNM1TtIP
MzOWEKCZimBSSVy1w8PcuB8pY2gl7BeZ6hdiiqqNoRt3Iu/HHVDVb6rt4g3nd0PaB58pK9npKET9
oHDukjTvoKAhTnNHteVsZ+87buwzRUjq9aewiOLNKkSnTc5ANXFABFDYc088upyWmxxSr6/6nsM+
8A6jSbifEsdM/CTjPKNuQGens8XIRTTkHBjr1zS7y0pv3k4zxtwm9E2zMm67ribfqpK7tLtqGp6z
qiMp0OzAvU4MfAmTpJpgNIaE8LhKTf6/KudfVDk2NYd1T33Kl/6HKMf/lsW/WOPF3/4uzfl81V/K
HF23/msRvUiiNSzTRvfxH2UOQpj/snCMYidx8GxA5PytzDH+C+0NkFkk2RKxsPY3ZY7xX/hgaAm4
mouGm1Cl/xdljvGHkIO+B9ITHfmjNDUTK579TxkKrHzWdGj/rtC4vR19kX21cHZ7rRoPYRX1L6VF
zEBnxS4tNpvacMPBqqu4OsRB99QHaLlyLfsI8xKelReR5FBcYyfa1hGhnAvfSiMUPWDEjIXL6rnJ
evoA1hFK98uwQMaLBMi4p1xn/7cf4i8J0t/TR+1FUvSbc2ovX4xrKW4hSQvbRcT0zy9mFVOVelHX
X0PDzA+Dlyw95o/ZaiAdqrC4QSoUbQFyA7MhjcDHbefeNMPIdS2yfipYGBdv7O/WHBxDX9R4nVDM
x3vnlhnzThua7l7GkUUSNI0qfcSb2LhBdhu4wY8e9fuR+PHHUnb6s8zLBv1CS5RxUgF2cwt1cHBD
qzIaKG3jLp0stRMF+piwL4gM78hzSBmP4FC2VHkmkATIoYOLSQB5ICBNtQvWohtBSnvSii6QqQuB
gBqEw5MzVyZNe64nIauIf9mnf4Rlfu5TRxLkRbw94u0/DUZWLCPXoS19DWfsDH0XxXuvtzpqBDJ8
pvjl29U8nVfmlBlzLSiq5J2V8w93ydWLvdq4tFjQ4Jdodz225aMqVbcrHIiNdPibsbGfUH2kjzo1
a3a08UJFsKapSt8rU3B6MuQFfdUXVPG0XWgh2AYYThMi1obntGyQ2zrJ05hFsD2zNIwPBMPrG2nk
5dUiMOBQkwdHnRNprCjd7A7Y+5aCh0q2tQ7NcjIG/dmU7EtvvncjJ3+dQnvby5xlgV1Ft6leLoKM
M57s1I+nWR0jw35MkQQdk4jYREMxbe7qG9PMnuLcGc6/b3ovRkY8JfG/uU3+58kLHEKTHOUO5zAu
pn8e43LCQSCqrL3iqU/DGQ8uYLPl0iyO9HOZjQSEYPaW7dyO2GkOaRPtnICquRHh5msSwgXta6cs
7WZpyJqROHhqCyRZe/2/n4v/tJ0gOMLPQ3vCBDisLTeLte5vQE9bI8WuQgp+1Uj9PSepfQtsyt7Z
0RBvaSx6//J2f0RZfb6ft0ghsaPrHnkH/3w/mlqUl5uovFI1p5sh9J+1Sifc2Ya90xvdugLjLnYs
+L2nmhNqoyE/djxyaD2WrmFnaY/y0Zy88FWZWn7SBpPhTH5P0GVlLPBemasDIWEacCgDrdi1SzZX
OefkPxkSXJMWOP/i21nHqr+PZew9jH22Aa8IpSBXk39+IcnCPQohJ11ty3yXZH2ypOXgH129YbhC
2RU6qbbD1NuDfqnEjclIdGlm7A2JUz/GJDxse+SNSudF5sRo2Fb6/XqTWt5PHUbMyYw5BSd9xr+s
zeFlnAtFckuzN7qGkV3n28liHvZDR1E8qAfyrxYlR97r51mY+lmLa2sPESu7Yn6qaQYjCKfSEYGq
OE9g4PFeU+3ZqAyFVK5wO0Gs6HssYDhnQfrZKUHQQ+bryqMSQtfkDDvORGrX/VKtFl1Fo9Hk4IKK
eTLWb1wXbVE1pfMRfUp7CUqa4JWlin9x6tiLivGP/Y5G3NDx6hjWQnr4537XHLybth2IWyRsChX3
Rhf28ODazdsA/OUS9RTLBlA2WyOafhCHmfw0cx1udDl8q1Op+w3z2LtIwKtLBwGD15DBYzJRJImX
5/atT9rQ9AMTx9VKzRNIw4QYBoRgSClQPkXA2+ssp95nZ4xEhYPaSQ8oxVeP2DhsUnRYJU/9LH2j
nu4RhQ70i+ZFgeaJU1joT4ORWntAv9YRt2nvz7VWHIWt1fvCGq1jDAlFIB84jpAGSEcvMmIl4TgF
zdc+Hau7zET8YskHuPbjF7e1Fcr1fxPBkgX35y5GRsOI4HiLtXuB6P5zFwMCirUmUuatyoPYr/VM
v3hup1+0dtTobZJAlc2Oe1wfWG9G4u2FL5bnNJBA6v3v1+iB+KjQpP/trr89xZaQY0BP88LfW+tb
llk9rjeidZftrg+THfHff34+c3aE8DE3W5BucMWsd4qhyU/CAIf5+4XrA59vuX7ACJvh3rOs18/7
zPUT/H5zcmL4MQLZsS6LFCKa/+U7/X72X9vVf+ShO50/P8N/vswfX+vzM63P+XzTrsrvEn2rN0gK
VztIuezp9QkBqlzxuefXR9abad39658Wp2xaX+mUhAe9RwsQtOGNMINLjKjuSAwceba3vc7Qh93I
JCusClCldcQFMY99heL+i9J7up/UCyWmX31p6acuJVTFmn9po3K2/RQ/qzT6lo1I2qJ0/F4t8SlJ
1yf+QA6GP46XztOqF8rF16Q1iFFonfAwN8UXI2a6SgPqtui0XdwgqMQrT4IEwhCKj5S2CrGjymJu
oqB0NpViMR/WTBPSwLgaxlACRX8YBJfzEAtqnJFOQ9IyCBJQ27MKBAVTaxO6VrY3AiQxrgZnrWAY
RcMKTs2VyAyTn8zOZr8WLDZzBJSF9NvBcL4ASr868Y86oaCXyuQ2NsWJn03tU6cB5WTcdeGSFJ5g
F9FUQcKno6at7MQh5zTYog6KD4ZZPkZmxwXJ6SlqoNTJ3t0cS5M9EY0a98jWoAIdalRGfkLVACyE
x6eiLpQ7rk+FsYEPXN2Uae3sWhTvCJj0t5msaGInUYnKaxi20UUoLd9A/EX35OGcdBCMFY1xY9fo
A7MyfUsDDRE6LQ49G38kdvVkWNSCS8d4TMLm1qvxls1e/jiHFju4rQ4AEaNDRuBXETwHXhVsYcD6
JRi0ous/JKXfBt/QQemE94ygo+5M6z1VLJzLyjyoxatNvZamUuOPwimWHA/9UkL7NPQt43ZMhCeV
ZAQhkeOcuWJf0k7QT44IcE3cZovMjf0g+fWS8SOus8dcFuLWcBklS8tEiznuQ11op0nW7ZZQGeoc
bjP4gbrJuxI6Q2/DFaX/a81+3ITqqCfAZtqovqntiRYgkrCuTmDGpgV7WqGthZmPcKgFPjV3CbOb
nKE4lS96TWjBbIQFcitKWmODrqTtdnIuIYeYGoUtBOWNFMYmHwRVDGP8JYf0nI2vlp38cMpuDzey
39lW8lhAErtxbXkutZT8H4pE+3rodonRfzdlROy1jYAwflRc5yF26TdFnT71GvKECkeVRcFOB7e7
wQAbCP1CqBIgmKi+o6PtV1GHMqTt75vaabaAeV9mrYQMXZG4VzoOxPzqKmyj26Fv6tHA6sOtDL19
X1vhGWnvrk+KZ+SHiy4npI6Dqq7TrHKrYpiK01gAr0d3S+0/+zFbCA5pQKKrVP5coVWqYD0y6+6v
Xa5SYp40qPog0BZwjDbRJjUonjjSw7Yewa1K3fA86NO+SOT3XoR3DFjZGfrE6wSjmZVdNR0LpFcT
fMAdYdJnADy2b0nyoWMnfLAIMOLUSnZR8C13hNqaTDb24ejuWa2rszZVe5eQr2v/LJPsziTnR2NA
JK20CFCsUydt3W7Y2WNy7VrL8PPOanB7tc81LtO9Pus4LpFbjovzayyq48z8cuN4RNTq8z5JvBdU
AgkkrxL+Q5uflFF/5RiqNyZWk6OZwiGyc8wE1O2xYdX2V+Gy/yAapLuqSg0K2KBG8o44xTG9wZ3Y
oCHO9U3ZWXCVPJpXTgGASAMbhkECKLHn/hxamP18woJAU0kDOPpu0xAvlz0d2868s1yslbHJ6OeE
X6A2HliKjZS3ledbSBPj5HasIYvhTdUYILNtUoJ30abJugBoRiTGqmhOrOQhI1ahN6b2vtUS1KzW
qYPNyA9gNgfHQS1SETkPrNnz9nMPe1olpY+S4D3teyLcDb91nNTP1JeoTU+Aw9xNIxdq8pg2W69T
V4IqyloYp3FpfySVgzJwHvVt5Dyo2XB35sSikUDaSzNRLfY8mgRatojdscURv7yRdS0u/R28QOOC
BUJ6yn6KtewQMh76UUOt3gryeWM0+VMRZCtUuvNZFx2RTBdg8947r78xOhTrlCmfbcOFo8ovPIM8
cPsIPW9ADQ+DypNRSwSVaqx9o9THfW9+4wTrDxlxTCkDpz81LZ03oz5Q3r7MKQ1eiO+ItNLwkNOD
HuGHbqemozaf8G8jq9c61R43FRnYBQYPMGxgVTy438J03pp6vEYMnVU+H7rA6PZSVvu6JMKny+Gf
xFGW7geEaHSqxYE8D0h4YpzuS2oOOy0G9wA7ZNuZ5pMugJ7GAQL3Cp0GkRvquRPoPWpd1Fs8kHLv
KQ98JvZeChP3Mhmfkn5eqNi3Wh/8RF7yU+9Q/Ot0tmzq+T6ojjet0KmWR/AQ40UwCyLU3iRjd1vT
0NyS5UbRuYPDYBdfnKZikOYgxwFGfxRJKcKq+gTrr/UauOHnuDKtjyH2jnib9Te0x/3O06zh0oee
uBYk+PrrM9ab9d90XqjOTjReAnvud+vLltfDJbc/3JD37udZPKoRlyvR6PIQpiH8HqX9WrfRDtOt
KPvuS831dG8RuH2GwS3u6OHSXlm2UbgPfZ6p706Skk+DiPxKskF7k3VmsDW9Rnzt82a3bkvOObBw
ruEPhhhL/OhZfoAfUl6SqNA2+P6/SVGRoAMX0sEp+CYsHYC6IUroFyB9hRaNWzAG+bvAd7s+lV2f
bbo0pDwS9ROrtwFu9zwjmbE4dD+31t8mU5t9GBIxeUam1B02TkUCouj3OqWWl6Dy3uzlfbUuve1x
Mb8hCW0hi4TRzdAp+zZMuWQgVyfHDo3foDv1j1HSnJi6untiynMZWTXvpqD3jn2v6w9ahxBsfRoO
EtOqrO9TKzTfRD1zB9tEP9utqveD1sSv0nBf12faIO6TPDK+dKGLRwCOF33ZNrwuBDqr2OpeL96L
HLJVbTc/3DBuNuh6kyevaQSS68k4SuWIB6s2aMQs38XCBABYsP0+lp7lA6dCW0R78uxMQbonB1Wx
gnef1x2kZ/U9l6v6S2a35o7zYLjUad1cbUmzuNSM5lu5oOSWrdLbxpBUlvZjRSv/6CwW5QKv22Nm
Lhj45Skes13sy8E3YSPRd9E24vZw0osQqH9qt7RfAy96Wp8advAdkqVsUGvurqns8rIIEK6NmQum
ah2tB6TNnzvShT5QzEX/qAczosyQTF19UNpjUNI7WLc2ANbDz4DQPmQbdps7206fqptWg1mqJsAd
kZaXH4P1RcyZ8a0PIm1b9422JDUoQjxZVK9PQBoFBzf7nsSqAxHTwFYVIroijqVdNZnFh1eyvhz0
72TgVlvLGsrbyRrM277Uo+26hdwfew44zdGTbeYqIrAd2d4OHRhxaDfyuzug2l8+Cs4xBn4o4S7C
6lu9glqWw+7B7WNmN0F/XJ/FlM/2Fe91LUdhAqTjCRrmrm+TeFw/jxO0ml9MsXZNM0vdeK1tbsF/
tN96rAKfHyiae3xUyP2mSk9utBqJX6Fs9x1P6OczqEMASHbz+o7B075Ek5HsFMKvdzAan9/a9obc
Z9Gp4/zIh4vyZLWLGPG+Iq34/NptA7CfHRTdI6TKL/kyNC2L+69OXPJUvvCs+HkML2jv09B0kUtp
xm6ysugr9K/9+l0C8N8bo3SOcSJi1gY1qqIYfgoH0/SWjNZh3Y6CDolt0kkf7KkhnI5r7t5xRPLW
hwUsZH4jmFuAQpJmfGgNEQIqmMn0STi9mB5A0+EZaQjHJ+aUeKDhZQG31kYs5Fi6SGV6ReXhowoY
v8Vu6m1tbYovtV0ixKy1D4TW4zdOHo16gBPcuRGzfS2ipCGXF2CUuqEuab9khhkcyfAhwTkyhncd
EeHyQsNOxp2irnHmep7tTA0hn+MWL+uDVenS8Z0q5zrYrrqOlZ1/bjVJ58dh0LrnBMXiCewPSoKU
wEgc7QZj4Tc10l3rtAguSqYR6EeBb/34mgOzmrKWCYc+GO/0DEvC+jH7fiQBQKZPXWsiEiuBc633
F1HFIlKRozOVzE4KkLPElBqvs7SO60cszSncDuGk3yQgr+9hU6nPLTopmpVRZu4DLWvj0k+M1esm
iXVc4uujNzqEhGaLZj5onpO+abG1XTfZj9FEVE+sg71sggc10QD3HBZpgnCye9JTMZa0tQ4VKTZv
ZjWQhLF897GKTpR55teysFmf6TCjCJ6Yv1aI2PVumu9pc3QYQAL0thUwVPKu8qfOFV8/PxX55psg
LvFTxbYFlJe+wPpAC748DWXx0s+4gxUqA9r7XfpNkW2w/IDdPGAnJLTrFNEG3uDdokZslI+fe6ft
aJ6HVctYHsgrUOToc6uN3r0MFEafpD5k59HMhs8fMBMX4qP6dxf7yt40Cw6ZsXRe3CZmecqXFLrQ
/fUQ60KQUOthNxEP9G4kB82IPrD1iMcQAerZs4xmhxH0DSA4npkqQynQId9uEgdrNOCq3LTrWxS0
TE0KqIiOVcrbKkU54sppZiTsuap2ZP/aJfh9zDyDxmJVt/QDnJ9FnwPLhJmfe5eoGc1zY92WHqlo
buURhL6II+fvzpQKcsWIwjAHx/b7FryuNzrTlvbLu3Qr2jN6rLOyc8uX0vVOMUmQG6AeJoYB99gU
rAExRYN9NllVhxZ5QV5M4w1JypPIrHfKGBCbXfu1M/AJG0bfHztHGXu8FR46pQpaW99051ml9SWo
ZfV5E5Let5HUk5YfrThLN/5va8LqGOh649KMNcGYcZCf16es9//5vPXO9cbU878sCGNnRbDi5sv6
snUD6zPm1f6w/vn7ToZxzy+ljd/OSgivB1uM1LFH5GjRie8F5pLZbVEOtXGJiE1kuz4tXgsJRSWO
WQFFQs2H0lWvcfSW0+FiQoz2sFm0fu0qhFxu0k5jrlvhyJuKdDjrQTucBxWzczWgnu5sb1x2Edzl
b1Jp00l4ujqXTUY6nUWKVN+BaKbzmAC4vZNocD+f0E+pOqelUiQpcLP+lV40ilNHczSe0mzAWhS1
Z6X9xJ3PF4oW9d16g88PfQj+Uroxxt4b1C7CMruL6/4NH0Z5kTELgAAlnkSLQozNXS7NGxliW1p3
D2dZuzNSiK9l2gTYvlkwJHVPhCxfjupodUZ8lmsVI8dQzmdlfU8VWxWsVPaFjF9AHLPtVj1rSTTi
muAFqzkG1J02kySg38R6KfbrfeujRcsU3TGrbdRN6bZAhBNJHNlFIbdMFMJKISBZfrfITLxtWbGK
Q1HNN54TEfKjHZiOPbcpd5utuEeW3u9KA5pZEm/zjqUl8MSdXuTt2XW79lxhsztj2sf+XMAnCHBT
nQNkTluqVzjtl/f53Lq9aCLX//NY9/xktDs42eqkB8mxpWV4nPWu2IUMVbRYNPzWdK2BIFFySOJM
IMyRwodG3/q9QmljFd1Bi2ikJl02HoxW3jhianKsa9h76ULTEKk8sZ+b4TW24r0sa/dYYmk5s1i0
lB2fIy1pzsjdmnPTjxQhe4QwtjuCJlh6e1VVMv4iqtnpkemcxRh8DG1LwEeQIxNvUtpr5tUCX006
o3OXzTVSmnF47ZeTU1uMPe3i4Vn/alZjD7K0Yg+prN+p1AFh0Zivc+w5t0F247idvBdlHV1mI2N+
mFTuqeOlt+3Q94ivPGvf1IJ1emJbu0TGyTYGNXwIZHOEMQ0sKTAc3+jT6WDrvbcze727ihgDbDj3
r8ru5otKCCsuWqt6nKc63cZT6Nza4LP2iSlg73UwwmlCyn2Au+Tcd7p5Dka1QfrK3GIMWBpzaUAz
J+BQYx69czt7X9QUiMkTAhxaxxtteg6tIbhPQVjtzAx5rK1l8yPc5Xqh0FXnpqNmm0ZJfNYnOhyJ
XZNlNej6scqJw44sj6STSu7/D3tnths5kjbZJ2KD+3IbezAitC8p3RBSZhb3xenO9en/Q1b2X40G
BoO5nxsiQomskpRBp7t9ZsfcOWI58ZyE45Coi6O08kvGETlcL+VoPQSSBNRUm1d/WcCSjOXunwuY
azIuddDy42g/4zx91QNfbdmAAfKtuzeXsBEFFgwbEEQ8XchQ17jlvf7T8XPjMBH/SixThJ50OIL7
2SmxOOjsBTt/7usemF6S8wsi/nMcLKru1GSG/1xqF4/A3OLd18r6G3ADWdt6qggD+X9//4PkDhj7
wtp0pB52TZp14XpBcurC1HsL8NWdJTdoiNHuPq0K6GBEBML1S1CO/7zqgwwfhue8zVgsURVHWJix
wW2YLhcgeNpe98Yfcc5MHLXmoTRSnTsxbnZFF2XIwTLBIbh+zj3ccqyGWjD1oYNrVlF3cB5ogb04
VGHmWR1sdDNic4StPxRF0P19Wd/qeFgKHAr8iY587tZDDW+Sn2S9lBbWwogkH2IXnRtrjUYT98W+
BHSMwT+xttVc39W9/hK0LIRJxLewXnzd+/OKhqw/r/iPWVDEmeXnmRpCRY9iuL6yx+g/365/oMMT
KTO3OcWCoN96sQKCfsToXmPbzA6JEbTheikF61jEju3vt+vX/Fxjsp6A7taEbMPI6nkYQNnbJL5H
dshyX7vYJYc840P0l7+amywliTXTcFaKkby3N1LAwEly4QJDRKUobizxzDN1Qxr1WdtNfUCGZgQK
TnGo3+x+Rqix9cdIVRZ7iaa+DAZxCTWxXsTLDFZTdFwU7TIo5Xe1Xlx265taJ2W5/iK6MofgX5AK
GJdPxfqT5C33UMRxXddOFAEC70/zL71zMtyA8U5MxnDqlnVqXbY67s5djWbIICR6QF4j2DlbwCeS
YQwdTPQhRpeIacCA93QO9DDLyvicS7nliMSiXXrcatQBlH/eB8Qt8AIXwAszDJ2oalu7tLalCJqw
awkdWhHPYvAX8AdNq6DaLiYEFXUvRWzW4bTcK+tysL76r6/FLh/EQAkmrnwuOlUHeypIhhvNQhmF
LG2yXcDtV2aFgURkhoKQAP4hRUsirtQV010OYybtQ3mVi4M+Zv796JqHjmPuFzMYGO+B7SBM09tR
RtFwHoR2Fcykb7hnOyTgmK9bJOm8Ob9auHjCSMhDOibiMyjNW8qIFd5WO15IDYI2eE6cYARbNwd3
FR6D2tL6MAsYCFpkVHka4bl2Y0MepzSe7gfRTFtXadWOShzS89igxF6aOFFxJSRosaZzNRxq4HI3
eQDPWfrs3ku1S0AQ75tsOa54zh2Ol+HRROHdj77Qd30xDI9QNThGGXp0StzpYM5a9VC2FSqxaz0Q
yqy2ZsDoBqwp3lSt+WEENpF5sazW2Whi0e1BHOMTI3tv1QfXLPKr15Ag7xLf3PVlHLwUffar1aPm
tr5Di2cLWLOoED3KtzJw7HdysdtJ84zPztbcvWUbuC/MMn0fbbFfv+41PVMEMzEoUcnbt7akrq/O
nKdgqD/aKTaxsltoSkK5J3PCAGPOzkujO+27zZz/3KRGseuoV32vjRljc0w39fqnfq5vyenRjdAE
1UGWMcXmhZFoZ71mH+31U/vuudCl/CD4FlSfsnua9zl4bXJcKkHKOaTlMD6pu9zN5P16sagSwDwx
BueMpCVyZW18YQzGPFA6L3EH7oOjGpUoTjE9dIzbOXu8CaX5b7Do01M15DcGKR3p8sR8iJdXUzqX
+yQd61NrE3JgVJ+HMrenx6SgNtF03AlK7lTv8H4pftXk1ch0TUQmdWxuzRyF3swKVHRTC2PGMU+y
Kn5T3aBvuqpp3oI+Z7aRSsQ2e9Z2poXpzPft/sC+gTgHz8rvPn4O8v4UN5b+NvppKMelbYMqhBfP
HItzRR56i4MLPRmGutQcvgmPx4iBkTuw5Yztb1S3pCjGvZsX0abIch6FgZKPrSi7y2jU0W8rh1wp
JVaiPcit89CK5q1lwEEtNMb7OcP0NVp3GMCfmEyZL2liqRdicAUco006qezcjp28r/gpXG8qT8oi
y7be6SmVcpcUaPPEqGvi7/CvxqOugmJYdDfLbG/rO8PDtKfpgsmNR72VRdOPFc3J/UkbKZOEB3Fs
57r8HhZAbtRn8V1fjB9ibKYrY1G0b8eCoek7JvxxLnM/X50MHf3vTswFhWUKPmRBVqgHvE/bDmvF
xmjbYZdG7vRoOXNz7iEYbyILnk2NWaSaGGibEXvPaGnjMBErYVjpW8BBybcv2UqQAmGu3X3gu3J3
o5ROGAVx/UJd14PjCv+T+J7G2dpvrgyIOsLWgUv2ydEZfUzTT7+gK3JO5o8gIE0Nt55Eg291O7om
5UGzJ/WsSsEKKub05xhjPG8897eWiTE/aP0QH9me+WHdqD0LWfKBATI+UJRThkOnB4/dBBvTGd+N
ILZeBUwdBog8CMxEN1+dSPx5u/4pE06GpA5bxRqK5rM7sjiPk/3Dtmj4FCDAD9XyVrTjj76leigz
h78wuc93fUKgpQ+K+wkzwMWnZo5lAwXYccv8HtWy3BK1ZlaaTugmyLu6+zMoGd9j8UhebGIAR6Yk
0ynWfe9pNmhqazNQSbY1Dy/VEc62/ReO9O+aYfJ7VU39DvNOeV/E7JLSoNI2JYDDYznl2Y8hbQ94
E7NXOx0/aKnINtwf/pcJ0Fb4pvgNe4TRTISVfq5PiD8gaSWxWuKyLMt1gUTq5BC2pliGENvcl2ge
4n3GjuCoeeAcYk8z9tbYD/dpYXwUaTyf7Vmqmz17OwOb+1vDyl5m9mvvusNzyT1fWba6T7W42mqT
b5z5EC0pBr/et3pe7jrZqRBMmHNpevVcCzgVwlL7zJo/SR0n1DSZnGukSp+kJo0d0GrtFM9N/87f
+ZG3eNqV4MZoGRVvhTdH2wle524K6IKNbdt/n2voWTZNYdJyf1hM+MvqPArduLeEpL0i0Q/CjjoE
04TG4rihfJxSUscdaCnoYc3zfK2XeK8DGw1dxooK2mNMnQNjb45bO4/Uvq5M77mdSPBIAExhkVvM
9JzaCxV59DPq0Xy0CueWwfX7SGKAtXOhfSeGxowuGzm7xpO2m1iRf8rxlz0OzGAHq7lZmg0FpO2N
O5l1b6NmRhsfuuA16+RnSxPScxE3TQiLg1XMb50vcA91Ex+lcoyXwQDzGajSeKp4eG5YTQt2vhUN
dLP3lTUG4K2aIKrrmntYhPHZMF0oB1mWHeWMMOfXQp170uWEDQNOZ8ovjoxFeIjpMUzQUaErLJki
pl/1ze4Ckpa2dsswaRP87ZunpqUyCuS9uf3zL6hMMtCxCeycxJAf5PKLtrwDbmTt6AxJcaYNld+K
bj0TNbPOel40F0rz7LNhyJ3VO+NTMo/anaH64/rOcfuIAWsmb7JSWEDA3m4Ybu1o8LF+5XP9i6y8
fQCA4BNDTUeOEd7XgCUWKglbsa1XJeJOLSEIIeZXOWK8MMBOfAT9a5VQeecOPuDDSGo3S7fLyzTJ
xUqkX2Q5//vS1kdP6+jEUw9DFmEs1Cy2Fuk8XkDiXAvIDa8p1IqLhn3u71LLtfOSu3LC/G3U0Kja
8vfoFPo2S+z5xJgqey7Kc9tKP2wn1wtjXXuWlCydKilRSF1zvqur/FY5HMUkDW5AJCEZQTwmUZ0I
c7MepmXZqUtUmOdhkMFzYWgYYNL0oSuxPRDUlHcsUV7t3xUDx6pm+QnxP2k3EbHBEsM+G15Lfepu
iBf+nVQeVeKid97aJDmSCqQ6LYLizdC42c1C1kTc+bvKEUHIf+4114f3lEPVm0l+GDxYtR8jyHTL
5PErTUS1s7MBMpSc2KGVDBD4aYqbTb8yCas0CLVhUkenqX6i8N6rIjUfBwBGQDXHbNfITD92vkN3
BI04G+XKkHC1fHN1tPS4TLblcpv0soIOlQpS9JPzrTeluxzhh0cs9iWB+qwi3Wek5OTkUfXt8pNH
r7FFDgoKQ/IzWnaU2nhyMcDu6xQmI/xvi6Bl2/c9NWFqTytyskcvKrAHGenD3C/z+0jb6ebcvWpR
ti9lnfKoi1CU5pqkDOsffad5dnWk9Wx7TFnclI4OcyHsDJiwT3EwRpDtF0Q8t0Q5MATq2vIvNBqm
aoZXXgef3ZLppk+CXrIdhOf6RMR02FYWC/bsOsXFBlWyoRTGO2t6UZ+kD5w5GjrsYrM2wEcyR+tk
JzYghbp4h5+NxIJeXykinYi5wbfOw4LKuvK58bL71pP6zu7d4D41LXVsAExfpjqlRsyI3aNRM081
O2ZZLiVDtYgZ3pbFZfSMowwUz7A0/uHE3sA3HOH61nbU2MkbNZj7QidxsqHAsnowM6fb8i0wf6IT
suHHXqHesZoV/ob4sclyY8+3XuwRsIynUmT6EzdwC2ZAMRm1qRWb7Pa6WsXLKmn3WirznTv3ButK
Eh0T0KNHnh/YojqaZSyh2kuT8pSvWxCXGPCP7DiijREQzNIrMlZUc7WX1h/bC2flO83FkxWp4XVs
i5vIO+vM3qSiUNtE5ssS68I2i6cb5EElsoexc8RFz7VbkZg53e+F4glnJzeUL0K6hZ4QUiuOdgnt
w0jJs+ql9kBNo7EZe27lAjXsvc2ZUVbdm4oPaZGWd8oHc6WJ2TgrJ3lYvwSjBjst2FizKaY7WGcv
YMG9l15XBvbS4L1PW/cxFe/9eByRTp6ylBAlzZHmsR9ruW/sfO/X6CSecVJJzQ3TzLveaiuQ+mx1
SocwctZ8UpwIpal2Ph23E09Zw2ovy9L91gHuWHUcP+cTZHOIZ6Uep594IoODcNzqpGI1vit8SVlF
OplwYHGm0U0+5w4fWMYfJzJ5Et63A0zNLC1QVlH1zG8DUQoy8AUnDKnYb9Utx13rE1x5jFMjik7D
HIxhmubXqWefU7e+R81v3X4pbMX0wYPlzD3zQtnPTPCD30Q20Q1A8ATAOX4KBkze+M6eBSNl1D51
trUzmzh/5AxR7YaqDfYk59uTg4CxaAfxbb2ko8V/tzLoYYkVoUxAfeslR9qdzHYzpOX4PtAAdRBZ
nB1T8qJx7NI2QdI8jJKuuMmIx7Fd4YAx4GCfQIzoYR7RIEPDUvOJUvUA2e2H5mgnzuI9WyuWgqzj
+Op3fnFXfZoTyx3RaCKprl8fJOMcDCmFhm2rL45AwokhMvZ5UTQ9rbXyvdA2PKXIvzZUmriazVk9
LV+0IK8vOmptFmPdVhxoAqpewrSTw9Zv2uZikiffpLGOh3ywrbPCtAfk0LhNkmNmXXiCvQnt2phs
HT6TnNvGoXjsXFvdsj64xu4IWqmrMZmVDJw1TC2ehzdbNaIMdYTvQHKj5b0V2nnK7tpnRoWIGTz5
Um2DIv6Ulhe8dTR5hwXbETyidfQ2U6h3eOOQX5FuKap7DCZ7EBfDNTkaeh3fx4nIXx0iqDBKhpsw
l2lgKY37Nra9s/CrHxDPjHt8LBcw2OJsLUwTD05+NYqMgYyI9+k0NogV9MSOU6gyWnXM6EUM0/AC
0JhjSP6LOZa6aU4sHzkBl8z3gmg3RhryQlnXhH0ycfMGBq+6HCy8WR0jCF15NOd56SmvQf2xeMAV
U0HLBoOLK+m9UgT/SQaVVydvsxN7IINmgxH5rHYYDw+685IodR9XdvkVUFuG+QtDShs/NxZMxr7L
64+qiRngeM5vizG7WwWQgi2HXbwTHEXlZ2Hp1MYNmQpEIqOWG3Y8FQ6tdiU1v6+QpT68HmOtUEl6
qePoXaEJn5jgIfdxfEdzfkhbYkzCKl+gZ3WPlgYOv4QMZrIPLfVW/+o0H7+dxsy4M3TMbUxNz44P
wRWl0nrTfVLx6aQh/+eO+Wa62AVGYqjPQ2kg1fvyVzoXrx5wKRCItC97o2wODLXtA7pea5jRVRq9
DzSwuSV5uUe0csDeIZJN7XRKHVa6DaIHuzfgMwcTVed+7PWYM4F8d6nVuV+/lCTS31d135ychryw
4KlZpHq057GabxUgJhY9xwFJ5/y0kbS2dae9l2Kmgq0Tw0Nqx+MDyKD4EBABZHLTYSJimpzBnj4W
o168ceK7I6pEyVHa5SfmMXQnYLw8MX23UD7A4WWmuPewQCjfhHdPXOtJoWeQaNRevU4dZunYB6Jp
2cGiTfIGs/qCwbl5ch1upkqrd6ZmU4EaFAxFJsTJClH15BtJcCTbaILCq1/NueDmm8sHQTJlb9sB
a6xvvLppKk5xTGPiYNR4GabmxFQMM2KbRvt6oe//U92RBm0Q5hXN26xTzVdZau5lvWjEwYm/Nz2S
C4RK7NjICLV4xuxvPHodcX09BeDbxIVLVxDnUAwQsGnn0bcfp2wBiSlYs1xEuRGajQPJE+5OMVXd
GfQOD3r+YVQ2OJ3J6PcuVO5QsVtB6rYyXJwwhZULEgI+UnViFm3sC18423ZszHt6sostaT916jVk
w2nQhqOE1rhvUVIJ8FR+WA2JfzBS8dwtuDAkbf8SxEm2k9ksaFGuYXvmsr6mEBaeJfSIZd2NjdQ/
9uXQvmAN4SAvlbnVlKRnEJuJPSXzrhnGJnQKzBquL0v6PpIwaBYXTPUlIzpip341g07d/ZByY0b6
q9V36hblWK9yAWxPM+Knada8u7Hu3JdJcb+nBMX+Plf3yTRvmUijUeOBU+1nIPr5Y3Q5gzqRlR3W
txhErm494xFHItjodZWE5mjY9401CeylM9gLp/lhSWU9DMOvYTC6h1nGRBlq3EAdEuyNsyTsOa8m
TkWHMrAPsfNxlzh2Er1n9tgf8kHXz2baPXCjMck39X4XdfhF3TbyjrT/erRfElEnExEOvaDduV8G
2ClArXG9jHeoPoJmRojlmwQ7zwm/bejmpn5XDikp9aF6K82BuvrKtz5cMZ/K2XIfoeMAFqrPNU2d
v+w4XnAu2fg0eOLK7iA4DamO3Rb8+CvjwOAuXezkvtWGTsve2rcD+4kEO05tNL3cSkLIykmbRcBI
MryQVtMdIYgy4zepyRMxR56UxvtsgF0QJ/3ZQFAJPWA4lm0GT/imMzqFE/u0vsXs1e88orkPNONd
x6bCs9ZDfssBBl0sTb/hZq73KKUQ0adCv9V6r9+KAdJYmfFINKxYPo/dR6mZ6RP0NPlcs0WmfPOj
cnX9NXX5VcRa9efV+jWt98Eil9bRUxr2SUJXz1YR3JBR+o95QuJqph5jE9WM1dgGgPlqlgwDDxJh
1I4RYjx9Iow+W0M7PqdCDsjoOQEAF8NyN5TtvUONJ73ywFdm2Tuvto9Zc4IS9IMficFYmtVfnfJf
2zh+TLnVqTGa0Rd19dDNxE8Ys3BsV5E7UyQy+t9LStbMPBzaSVycCx3Pk15h3kGNgxop8U6biRt6
STHeWTphsySVS3KgLs6EbNvQpKs3zA+QY4ZrVvTVzldd9KUc+Nxd4/7oM4c2OuX+GjyUX6OjHrw2
MWCJQteekJAbMOVV/oFx8T1mOHmpZv4TA6fxs7uwcepAix9ZP7Hb58T4CuxGaJSMCgoxJs/rhdJm
4jdz4IXmUIrd7IE3GCC/XtdL2jHgEIn1tSq4CT5LQ4vjHSD+3yZLJKUPDxRtGqdcGzuAYePEPL33
95HLmNnStH3NpA17Ne1+XioAl8xGecSJtUCuS4a6veqZZ8F56wwbYVt56qhnGvqTrTk0LVj+yUH2
3eYtYzwBTfCpZDJ58r/JoAWPCoFrKwu/PDIOkHuWNGtLcZ91MayLs8jDwobSsEZm/z9x4f9CXCAD
6BMP/j/3oJzJTv4nbOHPX/hDWwj0fxkOYWMaRiwPlMGfDpTA/ZdrgwBYWuJo63YdEsr/7kCx/uXo
yAsEqX2IAb5Nhlr+3YFi6/+ySJk4PgZGZtXL3/p/6EAxvOC/kQQUvhHQZWdCU4vpWdZ/ZR2nEvkL
xw5V8Vb+zqcT5T5xCFwB1RYBabIoe/PNKb36mrySLZDU7QG39CbzS8usdK+JiXFtU9/ibO6vjf+Z
iGk4g/CWOBmYDmEbKP6api7FNR9g3v5UwFwvduFtuwn51stT88XSZ4yCfHYbytPSftLvOqrPkITP
AIzoCR+KF1PXLTj2zZV2uXCCh8ThlUScW7EBcFn9w3zwn+3Gp11CedYuL49m3PrXuPUIRWNQcJo8
PkBLADse2eoQtxZTLFStxvDSc5V7clcU7nsSQHdlMgnXiyFyA50HK7axy1wY31FjW4+icn97bgES
Pul/p44qqDVwrmmgxrPty1cxzrjjC9khDpfQT5iaXmybCpFBfQzE7e7Srt31AzQ0Z4goMDTG15zt
TmPZN9Puym8rcC/QdU8xHQmPY1TpgK8UsvHSRkJlO+MXzIfR5Ifon/oh7kl5tI539kVT7AqNVJzR
3A/zvkrtbCuCkfORz/FgctJL23jzzh/o46AAab60OVpQcZ5UDJmXRW50TkHCMkKkm+I7BCY/mb5x
wpnXiZgj/B7GANZY4R7qjONICcbYVp92K1+ZcHR7TPdHyZjmaETOL1HBpZEFwlzUZMV2MCfCwQzd
jtOQu+c6f1CyNcPOpVjbmJ+60hAhAmLmkggzHD87FuSDrGSPyVDfBuPg7z3aBDAa2H9h0rxY0cCh
TqMffdSCK2DEg/uWq4roZTDeilHztjPZInsQ/a419dBmggi6zrlDhC8PlZOOp7T+rfHtbbtYzw/5
WGosut1H5Q0MvOap3PeK/sMqcuD/A8UmnXyWHtmDDJlkO5Jz2c1oeAeaprZ97/2qagf/rm0OjCOj
X4abDuSnpL1FsEwpYpnSnTJSxanWY6vY02M/CKpAYscg39V/EtwcKVlRt5WTEEXOxqoHRa0LRyov
DvBWIZNi2AAT9l5P900s40c3O1k9hN2kxXXEB+woiM84jU+Qwpov0wJJZUBwLs3mEcrRYo4f+mtG
QVc7FjcYdxEwiUTfgheB31vRS+PZ7QVrSnXhjoOg1uqX0m66M7Vq1Q4Hx3tHNTrTDZcyBK90r3r9
Uxtlewz68iOe1LDxfHCeZsvGC7IVNcUOmcPo2mpNtotTAT9tmD4sv/SPhTIG5mna/VByTC8rpA4q
KLJEP5c+FYS9/VwVdsW5FZimj2J6qhgLuo1NFRK2w63NE/JgxBGbPLrM1SSdk0OYA+PzN7QOm3RT
EW/ToYiPQZbTxQDY1wO0gmVvC+ilSIODJHoYJP5TO7BwGdPk0rvHzNFPL44kWQuyqgdi+4nQkZ6G
LMbGXlo0oi/6YC0fC3P+y470nZ+XtPGxpQ7YVKaO/pukHghGjQMb5eu7aBKnMSt/8n37OyqiARCn
EzYg2e59jDKOh3owOzOxyQkaGHmlo0rZ6lsEgCWbAvR5KLc+GZjktWTR3riTwp1SEOcrVAObUGK1
eGprEOkzWbad4475HUZkoWAhVOkZZfDelkN/6Bz3J8jzeQveLGZPIqis6hpnw/SBZg8FYF8V8K3d
7AFjO0mmAoCMzfS0QgDaEdzaQlr2T5l974JL26LFJtu+hqZC/CzD95BwKGHCpsofzdzmBx5UYltm
aQXlrN/YYr5KsxqQ/eZ5D00AyS8nXhYRuYyZxto0y01uC0Cbzw/Tc3sjlNds5ey9MwoJBmZMVQs+
UuETYvzJhIkW3tQaAC0wFRiDqx55+R05W0DthkJ3J1JCx8I5TfiWa2bAG7utg3NFmz3NCE5z6LTf
M7Po1e6yqUe93VnD79wbAOmNuG1kasVvPHMPakTNbzlLo6i20ASna5YlrElV+W272qumRxdjkLTi
ObSRxCYFYFr/LkYsEXqwbY0sCovW8OAvm5ekkHgTyv5J9BWMwNHCI24zV+07YR3GhL5Ff/Sep0iX
B79eGmlwydwTPuzfJkgZYZchJkkTpuEwuQ1wa2M6RtIuQVnAxLbMhg4SSfoEv7zc1/b8EOWt2gew
XrAe8/FxdLCWmTc95EZZ82GH15Vm81WxywB47QWw2qkFydscQltDbAWxgWIKgefdDtCLsTidbBCZ
1G6ftQkfGKZErOqSFhHKddptIDMV9mTjXbL0d5bbiF3vluauqbsLvFqeCf7YHAKtePUnnzRwL151
HYKkz8l57/ULcm4a+x3HUj7hJt41NfN7a0E/b5y+Lu7semLxjdRhcNtb2jXX0o3ti9W27TY2JQR0
bhNKBrP7oVBHN7bu5iZg3KDJnUzSHI2tjPdmeiJTBu9To31iDKhD4ckuwnGgIaOh1Ipdi3bwjWE3
Mo7iiTxD8KSmHUW92kmSX7lGmaanylMgUsK0KXFdv/WCo9GlRyJVdAlXxGpF1qgz5s8dmj3eocDm
g+APcNBN/9Y1tnlqn7W00bBlWs0Gt9QLMbeG0dMsjm4Em3lIFvdM1/PIhSLguMYVG0KFeS+jm7Pp
F675QTTaeC0ZEdIo5QAqqJ29O7T0c9tVeS85gmL7olRbHIHda88+XJazrsgiaCRUNm43F9dOTscJ
PDVQ8wlb0Sg8FiDjjw/VL4qse1a0QXlxYzJSX/sHCnIgcQypPiLouoP8TBDWBrXctf4vUzGoJi8e
54kI16+ur2xJGZJn4ugANLUvZP88QuMP/W4aN6L2QJIEmhs2psvgL8ny7eqkcxvrM8sRTOGHL2Yn
a4MUVpx0pZ8cvZvC9TIX6ECOHXzl5SD3sdP/1GbqaOHXxXWog1/em5zviJjify+duTtFjrYDUEVM
jJPp1kuDka0o4NTMhPiF3ESrkrAVFr7c4zmQY5Tdarmio0mb9oZS32TDgNnmNXG4xe43VkPL7egi
FuJZCBn3QInscwqL5WtbuocolnoYa+1rlIOVwN8tQt8B1GsE8prVtN6s7+LGv5pzr+Fh5oM4pWgl
6yuz1f68Wt+ul5Kxi9WQFu2A9ofrhbj7n1eTCbshjfdUnqeXxIc8WAdPiL7Zhcr3/Iw4tqs6OqUd
Zo7bCj/UvnZgKij2rzQZNYye+HYHz/KPSY4lcHEwr27F9WINii6Mf967ceLtqal6H6cZUPRCi+7R
/qpTtNz2YwpL8W+/eND29EVV7XE1kttrFmN9KW1+vbkOa371PevGO8wOcNiLHZrcJriB9SUpSLor
ZkHt2vLPmvsWEFkqqorN39f1C4ZdP8wuXnu8xR/xYpbl8/nHMbu+XS+rdxZbcx3aerljZA77YB6Y
uHukNqyewIazXNa37ZT/1htqRf/5Ut5AtLaDjn1WVTGZWNydzvprWX9XEj+jY6bRwXypWsSwxGnJ
ts3gJvwZ32hHccRlvcjllfT/Eh3uuGSoJ55nNqbymDNKXYkeZ/VI7sN1T6tt+J/Lai/WC68+5MH8
uiLHmwQ+eQFtcmOl9IMIDfj64ppdL35PrZLuyt+FPg8LNFTMx0R6gCkkbmANw+96Wa2/f79CgEVF
nE17P2rqQyUeut1y8SAvGXvfFQc2jqx93VKYAPaR+Ac/KSnUu6htY+aLJJA3kWyfAm/Ax7T8Yb/c
7BbiylYJ3Jd2PEs88SBUUCtBTq/rhLssEe3yP1pfGZNPUGR936v4LfWH+LD+o6z/Fus/VJ9b5cGt
PDwQCww8IsoeCjc4eKnh4trhX+a/Pr9yABaKUWDc/vMHXsApqw/OZicg664f5JFVgwjQJCQjIRhs
6y+E5/h//r6CkVw2Wl5H4M2kZOt/f8r11Ype/+drLNvVwW+Tc4knixYOeM+69asu/KXisbJPnjIe
DU7Enu2XO8ds2XvTmMe/gf0hY4RM6HL7BVY7TfUrtPmU8tHKwC0KeJVEwG9AR76PjDcWw/QDlCsL
rI87ALY/UZ42sHYtWejbP5cxaElGGulF0mcT2EW3d+cAblN90j1SxWbqPPUJ87wuuAlN3Jlx9NC6
nN005G5hd2Q7DaDUpntGx3uqVf0MTIsnZsdZbDbBw7J5NyCdzkEFyO2WVdVPKlvf9NjoGQ/lnPyG
9L3U37IEylnhNz/gCOIVjNxtZnELGGV21yZVcart8RGAqlOLBYNfXtN4ECSLTIuthfXeSU6ekMdZ
2qU8dB7sEn12ctoeu9MQYcepvf4FvHBziVt1g0Xrn+IieRXGRLUiG1Xdzg2mxdSI497PKSBT5873
gClY5taYxoegpN7IogcSIeLif2voBEtl2Wnq/OHJARFMmVgfStu+Fe3P0Xz056emgOwSQWjeUFl0
TZzxmwMJZlpNu9O6mOGhjQAd25zWaWpGiYCm4UZejOag8S/WPmexc18VD5PPjBH/7KaZEhbQIv6S
HZsV9MpxSxwelXT0t6PXn5ysefLbc7Ac9cyowqBEaRHVJg+5R3l5MgIpsUtg8UN562qs2nPW3/Tx
LfI8tVGxe5vYZKi25ZYwJvx97S5hz7zzmubVL3jWWeAkiBWRQc7T86zqcjdugf9/Sad/ka7/2fNL
mBMhkI91Poiu89wWeeiX+pMoFMiQydpTv/UzNzlT91lQbbJBPtqLA9ul+KstApPOkPStG6kS783X
icJ2KmDppSv/h73zWG5d2bLtr7yoPk7AJNyLqMYj6EQ5yu4tdRDbCR5IePP1NRI6daTa99z7qvrV
YYAgCTqYzLXmHNP+1aAOA/1AkpcZu5u57c+FHHZxtV/EhM85PXDAv7VwAJHkEuEmWzxrk31Vp/mu
tSv6dqAujTpxdxSK+SH19r6QGnnfRzNdIrpmyffFzO5Tf7aCKXOu81n0QKZLsBkT4ZA0fov5MhP9
Hpl4tBnE9KPsjZu4aJ6Wxn3IDP/FxxkWmBxHBJLZF7oFfV7W3hkf9qHU8xuwFuOGMemhcfqvhKXd
8yk3+JlmrC2pdyhjJl4ih8ZllWBzEZtQKelp9iq/UEInh78hGs/IeBk4Zjv9aAyg0y1ybvbJSMyj
GObAFjZ+l4L8yan9uswopu0QnW/bfm2iONyMgEo6qvtBgbEtQORPK3LKhkvET5AuF+2lKbFohkbF
peCiZ9LjVi2eKZJSiDUZ8Ezj39WpOdsmAXUdrIKtQ9GbREwK/q2H7V6DftXgJYkYK2s5cbSl8dh6
JcrAeiQdjEjO1Gw8HDkIrfnVcM5QlmuKYbzs2xZzcRcdZ7smwEB0IIYgiB/IOwr6tHzLa0LbB0d+
9YQpA4kLrDKMX93st9u4Gm4kQyyEgOQz5rmPAVaCU4mGejuKeA6y5H4GRXeJnC1BanuwlL5DFrF/
1EkxR4GgnVLlf9DN6CrW0QRGo56ecQ3Ogd9Yh9Z2730Md0E1mPR3LGMjiAhCOOK8MbKIdlY/1AHH
qGtGxmkCutkmd8yLlytD4A72C0bWTv9m9X4d+DUFicb6NtmNDv9LfylpoeyWRVz2rmkEKaIMgqta
9vKfIieBaQHGvfOiEcw+GRLElCSWd22TVzAp9ItYcHQISDw+UViB1FHzukTgJcl8bkuqsUWGf1jv
hHFiAPvMVYOuTkghcC6v2mhkquaOV1Wv3/spnmDdKq9NfH0BLkTnBs4SAZY2wnQNRXNS2JumG44D
XceLAiYKVQakeqH3lqaI4ZmG2EGrwWlP3SRHGWTsYpqLiODFFae1bTLxb9pR80bZY97Tmt1aIpNH
PQwfas5Bp9Kv36CgB0hcuHwWza+YKgo8oTcvxQ2glVeeDjEmEvldEg/ZNhucHJmBTg5Bf0tWyk8u
MVctJ7J9wTgQYfzXfvB+cUkfAmua4wBbxkkR7NP0Z2ZDth+XfkSrybUxZUyGxCdA4txSvdqnrWAo
yyWNA6kFLUheEPI2Uo4q3Es+4CZSLLZYKOCf9cnW1jjLMKqFbq+PJqdB9B31on13+8beStzfAfRF
zgfJfZMp9nqJZNEpHAXqJeWPdzJy95wzsQ46T8qtBpxiO4hd05MgBkhbiNdmcuFBDf14QMBLOtGv
BqX7piCzyK+KcWMZnR14fLSqw4tlUj8PxhbbUBW/VDpul0WhUO0gHsby1lra+S60yR6JigTj9xTp
uyVRCmfrVvRLshlqly+MHafSjXw/mM59m0p3g1MuPdb2EUnjeKU53vfYt681ZmFbR2B4LMVjmS0J
s4bMpVjKCS3qhzNwX5wBklZsCLO4mG7maBDXFnt1oiID03G+EtZoc/kCABSfsiJvEP7nlwlnCRJM
qoWfpsZpWEVfEnuHDE5cUvAOIjgBwjbu8SaJ3NhbubuHffIjs7LHqkfSCylgoJOABzD20b+YzJl8
EMTFQgXOMYn17QAGacl5Hg6TsegnymTlZtB9OoMAsberHC7BIFkQuIRZIqO+jVqbfWq9cQd04hnO
f6OUj4IT20j3kGBItzOpeFEckng8dtSCk0NKoiHhuFz8o7diCnG4j0I/uKE5bNreUSfD6ahZOV4r
msNxT5PatwH+TiWIou8JSlyztncdQ6IN2hc7CC3rqenIy5DoJTo3++aHhIjRi2iOc06j15i+M27a
GVH+qkOoH8nfuQvTCgU045YmubNyPk/rjj+nWFxQqbzSCk/sChckTyi+2cg+ThD84KXZF4vO9Crp
8l+9cO+rukRk23YYndPv0hTfCUDkutqR1jYJppo9e53ngadLBkUhCfHrEO8Y8J9wGs5KmBgRo3et
d/g7Y4G3vArG2UDittj3Vk2PE9vMzi6sXUd+aYi7cm/mKdnRiyoljcUzCp9q17skOeSdhV2KLm1u
95eg2ZxT7Ihb14jrHSZWDT2X78CyIv+lgx+lZzhZmA2g/hlILJqarL6KHR8ZUIGMy4XkkdjfyoH2
r67/qAkv2ZKWsSlkjD/OMaad1P1vIzaAlNjSmnRrE5oehziRE6pg3hvzlVvfwPIqd4RqPhY5asha
m/sgVuZUkpKQJkplcV3vox/rKDUx9XrOW/J1EAZSRyiUM3a9/3GTwLPDBcWZXivd00Tq7SE2Rgvi
Pl6IWW1B05UFdp2zeexvcZKecB50KNVKFdc87Rnw8A5q1cfNMI5LELpeSlo8b4orPW+Pg8DFqqfK
TvjiUcrYSeV8RZjFJHPuhxMhZJURlJAIAth5XFeqLKIiEEXjqafrcEIIhoU8Tq4WIyoP63rdeUlN
MV+s0Giir3D+9wwEl9k2AJFUzWmqAYI3WH2C9a6LjJigSumoYll9IkyEBEu9LuRRMpyJ6iS9oN3V
bhKgvVtXlUdsdUPl5vNN3unJdjHRxmpqYo+yiYyu0Lo3upyRWpI/2kQ97m3loV1vallOJyTYfC1H
O4bKa5oqv22sbtalj3VAH8/dKGibuQZFeTUDj5SHFx69T1qyuv+xsmxioFq5cdTTkb926XZNhkFX
I1n2tMBA4eqOPnjboMPfVMqRjPa3O6HCM4mpT1NKbcDmdz3dLU0Zex0Nz6Wsl/a0Lgl1d11Sz6hN
rztakNO3bQfLr4vPYPbTk931Azt+n3on3TT4ik4DUkpFjhWOSeKJWhrIXsTgRWKoElGF2Ui6mz3C
EXCb7HZdl0acOdclYxLmRkcOSeun/2VY1rQrbRWIocXGSYSDcZHV39c762roxd1Fxj+GAkyHMsEN
ZKs/l367y4AXGYK0IuBXfCqtmix22a3R8oV1lYe23qyr564LL6bqrm8XG6UqkSwHmac3hoi5m6sP
u37ijEFC4DoWolD1GeFnG6dVLbbeXW8c5a6um/tMciUmCrY/uaS6qff/9CHUXQczVwE2jM+xPjKz
IyQhQ+Z4xM8Teo+ibm79gQSQPpYRc64NZKwvRcRkZXHrHIodUYvpxMQLIxQ9DghD5PJYjRQ3SwG8
vagoaWsD1ewWcqdh2mkweem3bMq/MwYKcmsmJcUEjGVUyS/bLp+qjr0ECXIQV0YdLJkOMAf4mRKn
nSieEpIYzswlNJqHQ0ImkUGhYm/BO+yY0XSgLA/ZwOYaQHlvOq5RnEVLKCAuNtElRd+GNRdNYjxV
xvBLI9Bjg8aK9MYUabBKHqJTyp47YC7pHGUm1R/Q9qUbqJt/8uD/VzTy/xON4Lb+V5qR/9ckS1X+
V9nI+pL/zOjQ/T90oRsC8ayg3KE0IH8qRwziOzxDOHglDECxumP+pRyx3D90XWlDFMjAQCiCbuVP
5Yhl/GGZnkeyh+UZtm94/yPhiGOpEI7PHHKfQ8aCBOCh0mLoainA/ieAflGjZ2NWPV6hTyD4UJXG
1ptJZRkaKpXQXDhgECwPgb9WINda5FpgW5fUDWrgL8ysov3YETwK4DQe8IpyRl6XmAEWbRGfOmX4
ByxVvi+td0d1d12HvJa61rpSw6hx8M34Ant8uo+q+ZGpJH51X1WaQUFGzVc8Oldm3IX7VJWXP26M
toUNtN4vFp/FQRRfhLm4nMEBpFChB93hdrBXnUjj1q6ZaELuNbfrFWq9MetuIrh8auRJfCyauf8j
ycj1jGhAQ6xRDw/DwjV8XcTxi/ozz9J5mw7gbx0zrZE+qF/Mm/P6mCEOS1ELoM5T694fHuvisgWG
pO/HggK1PVPB7xSR6ONunuNr3pRanJ5q8NIVF6hywfICZoDFaFyYka2L680KJPKmWuikC/VUkCvY
B2hRyve453XJcNTXj9AtQSBVPz/eYFUEBF3RG5TaY3W9dodU6jsiOIkLpO1rkJKkVq9P+HjW2JjP
9gj0Y6EhuZ/r+h55UHOyFKJnXVphPetS0lsN0Nf/+rAO4wXvKRXhvTYZj5zJ2xPMZn6k9YnrfSIn
+CE/PfSx9U/bLC31084dA5t8BpT/27vL94fVu68fad3G+zutix+fc31hIQ9yZl/LmHiRDaJUzWoJ
M4Z5skDeEh+gFteV6029QNAWiNM/Vq1LhXrZumQzEj2WVfr+jI/1Hy+wWzp5lTwUKq1xKj1++TZS
cY3vy+vqjxtX7Svvj68r//b+p02ti8zj0n1mW48fL1mX3rfz+yY+ve8/LKb+TwvwKCKXvz7s71vK
HVpyAMnd4NOr//6d/nvv/PGhP33vT9v+eHxdWm8+PfxpcX0ocdKK+aq1d8H8BGse+8fuvS7903Xv
x8XvDye5VR5/W7mGu6+HDvYJELW/vYMkpUzfaQvydcQOALBMTmkfr/l49m+bXR9wljsgYfYFnsI/
G3/r0keva73727pKhLQF15bKPyyuT10f+njl2ppZN7mue++hrdSV9T79TTa3Lr531v71u39sd30b
NOuPGsLA/brehCc/fF0XB2i0+i5tF+Ogjy5ua+YWjpplzCDhiUxVndl15Xrj5Wom+P7Q+qx1bZeM
CHTchTD6tk7Hrei0dLhcH1r01FlQZLNV3Y6K6vbTZkxHKdelQfBxBhti874tDXVLetngv2DyUtnb
OTeufa1JSC2cvieNeAkXianIUMIKnH1T038HJspMupum3ZD/nGnnkVkS74DSFiQalqR7oFiSOdg4
6gsJCp5NX5wsN/phLcOwL7kEUTAwiiBsKAB9+pTvX2MWaALnhNSdfsXoqPP4O0tnvcj+s3VrH3d9
xfvL1JVhWC/B6yv+5i7QfVoLv236v7EZOKT9AcP2O+bHXy+26zu9L65vv27GW6/76xv8009S6FDT
qDkePn+alhBbac73cr2SrcAzv5iwqykIWqe+yse635/z8fDHcz7WydphOP1x/+82a6598fXVH5v4
n73NutmPd/nYzLoO+dtLkdGlJzqTObq6dJnqurourevWu1zBz0aqz/uP9UPcjlwL1cveF9eH0vW6
ur7mty2ud4v1Crk+/P7M9UWLett16f3xj/vv20TkTgXEzreLAQPerTQA+9K+NPRXALLFZbwUV9Wo
D4wu5gg7yDgdWjKPNhYjUjwsLTXbTN8uodUHuXAIm4jld6rIaFxnH6lBp0zasTtBpMn8Q1Mohrdf
HXGHHnxswUGWea+WAAUnk1PWvqJ0uzAyWUARq00UHgh0KZbNJbAszPdYaNv6B/JmAZ8PGFhi3SD5
W85RHR5aOXknGiTGJk/qRwhucHKr9mueaD+gbyWEF/X0NXBO0oDwgtRcgsj+0vqlfwCw6e9sysZ2
Fh9ED4c+10kSyynQOR254nX8I4Ntx5DYOVotBTo7HLEGZPtCTu1uoAsMaFEcZVaTv5a8ZSWEdWYc
NKkdRJqejiBuxB/SZtm3GQPVBlpceQmWoNp6MAVyk9ktXZObIpFXuuqjMnZHk+c+DGOVwrnd0x/B
f1jV/o7ESJys3ZyhXk3uHQMUjxPl2ebbUNItjHsqiLOmq1zbJL1KxuVrlSdQLkkfMcYXvX3oI3mu
8bNF9bEq9GInXXWes2PaJRbd5BniepboSBk9otOBveGEXMCi3AknP9aOsomYjfIbV2XQe9VrNRK3
S18JZQ7ov80cW3em9TMffItafjw85UxvPZpD90XnXJVJ/UJY0rTtPbpv811URKeUbnEqpzdZGOVJ
q8Fb2hKWkT1KshM6Mndz7FibsIxJk555NJub63LOTmPHSbWmq7KnFx0UPRBWr1Bip9r/kRo4rc3W
9K5mq9iCv0Jp5VfJReyaL0N8h2QCrXmSgPMnx2ErZYdWWj+IyHZ3VuDkJWN/O0GnmPC1nGW8QPj8
UsZmejv0crnrv3oP+tQPBzehjmC32i+NUIC6JLYu1p8RZ1SHBuYOCBPYHYt1trCfV+U+sin3T74k
Ktqe6JRiEBpkTKm9pGLXefTZS2HBJcjbC1qq8SZJE0LF0Lht6Q0S1ECkdhhGuxFCHLWp7iXK+jeJ
l2qLl542JtUlHTQSUAz71sbXVwVDBuhaWp1z6aHTnf08CSb5ExFauB/9fJ8XhMTUlY56tzdOfivf
ylqc7T40iFVld9jFTdTucOTJg5+dyakZArvBbu+0MEGQ2BU0QqW/JZMpIdyDS7STM7MRDtkTXkSA
w7AY93KhVC0M3HiCLHSa0S/dMt05nQqRgS+56c3+tL5iRk+DQGO+Lqv2XIaRfPHs/Iiy5rJz3X3B
8dFmRbMNSbEBh3LXM9rfSAw3aKXjkd4+4km9L85kdNGemY1LM03DgO8T7URk/KAdqFryIqdLNssz
9e0LlKbzkX64vsXqQIBQ3t9JjqqgJ7CMqz2xZLaRFOcZ4BEtHNDxxew9LePANbxR8SQ9akjXigwi
A8UjEC8SYNLuAd21d1wIY19Ad23mBnWwUdlMyBhC11nUXusewLrYJuA1P08j078BPtcOkPwTYvBy
3yzzcRiz6gJBD5bclkjYqAEVAD2b/ts3dLR01cYy2rQc+EGlNdXeSjcFBIadrYWH3o6mvZmVdF16
+URFG3pQZ9EkrAmyAdtvMRhxrLbkfCppBHkVZ7eGDSRDY++iiO6JqPcknmfsjRc2mQs92QuzCmGw
VRwDRvovlT4H1oivXKrIBku01/XooxodUB/oKthhUREPOlkPOFmQSqfjUfLnbswh/rWQC1GSD5GQ
E+Gk00NY1udWBUh4nX9JI9TdSxUu0WnETExV91gBCtsSzATjX4VRkDL+MIDl34IluSBqi/aAiq4Y
wTMhwtIOZGoCblUBF52KupAq9MIh/aJTMRgVeRgRXc6afIwQ4BCOfcS1KjqjIEOjIktjO5fmPbjk
Z44+UjeaXm5GFb2BHHPT+SECLEI5ZhXPEZHTgaf4MKngDn2m/Q6c8QmWynDorW9GRcjH2BH3Yajg
DwpPD5OKAnHR9ygG0sWAmJhaonOVRcYjWeoMUUgS0e1XXwWLSBJG/A4/bqFCR/ASPuBeWTaRCiTR
YA0C588PeG7tB9KEBxVe0t86sBYvRw4wjjTrUKdI3D0a9LUCf7ckoJgqCgXUB9gd525QISkJKtLd
qIJTyjVCxT57JKoA7Wq2tQpZGbPe20TIGbLuS8MoipwtzEec7jryWZDeEQ1DYgs6EH9fqRAXW8W5
kFDXHLqGiBdG0hcNmS+9SfgLQPTdrOJgiKfYcrYD+aWiYqBh4OEnPaaPXF1lW4+BIFnGgu680Lno
Bwir8FIOhCo9L85cBWLyn2cTd5LIa8S5cLi7OfzW9PblYJZYDaHtBWXmgKzLta07zUnAkYIukpnA
BiXtQzkB3c7CpNnl7iXR4yRz1zhVu8k34OrW2Q6JFWVjx3ypvd5AR4DzwfVY1UjdO86EKzCFr16o
qBUXy8CIqHeSvWY7T9Mw7x2jeCqXSWw6rzzmEf+w24Lijf0F7CMep8xuH0sVDNRbCzxvK77JvIr0
7dlGZAl2I0DGAV8SopdVAny51ztzugHVtCdYBTY1x4YLr2LPiaRDj/mN/jgiUOLcEyc8Wy5BRszo
iDTK9FONA4feiHkacbwck15khzZNnsMizU/4uW/cXnwXw7SPjSU66So+yXZ94nYIVFpIVoL9BBoF
JVTlzFeh+qUlKUyVimOaJWe+sQsMSVATuVjexvKSn9JIiCEXDBRaFezUqYinpiLsydN8qIPkP6Ev
eQR9ues5H58cEqJiFRVVqtCo0CY+SozlTR/rNEhVtNRMxlTLyKGm/I1ooDv7Vk2/ipZ33pny1nbM
ZxNbTBVifepNzmcZI1YVZkW9vsCM3JNxxZP426y7yTbgwxQRZPrhu0QIL/TU25cqKMslMQvBLgp9
M74XUz6wjyJwT+Of2fTskLU1k7mVq/Ct2tVobkfGRVuOU4C0AjWVKPpd4agQsjdiQIuNrvK8TFc8
AbtBIUQeZTgQmRd7mgpooI9blinsoBKdekKP+4IO9QHk7ZWUS7lzdNFilAhyF86oq1kXxJX16KOv
XN6RbBnUYmAp262oLf2iJqJsUVllnON2SBXCa6dM7+Ew/uiJNUNgR4YTQWfdmnimss9IbbusY9LQ
QmLRanksVUqab+nbqL3I7JHML38pGc/XUDbRY5gZEYeVtA5MHwJTvI4VGWytSmOrVS6bM00wvIcf
JYFtkQPhqc4gukbeIzM2ybTuUBHxNqusN36WeyQ15EGX8jqy9HtMvf3W0ssHu+9/RioxTpc6ApD4
K3hPiQEjNq80MJ56gg4qLqbdUiMTr+I0viRI4iajDL1m0xFSB2IUraXKrUtVgJ1Ksssdj5+bbLt+
TbljoCBV7h14QBLwasC2Nn3uth6rbaS/Dt38qtnDPrIwYBjE6BUqTy9fk/Xs6Ai8a97qZoNwIVxc
kuNTMClE8tHwO+cRF+MYwXefuem1JL7PTn42nnnTjKbzxSLeL09OEmzNjgAnisrk/4G8RhoPUpB0
y3jn2Qv7KAIDzSU30MMZxRBNQwgSQlmvjH5bj1B5YVYOKndwmu4MlUNITu8NsTJACWjwQsUlrTDV
8CkNaUh7nyTDckzJNNSzy6Tro4PbLDtAHtdhA0evjPIvcb/gJmrAqfTMf0zqFU9ddSlMkQUcXowO
jJ640JFyBzyBLXSUb/2cPOpR5WzLcHyDjXbl+nQkjXl4c6InyvHkSLXz2whS+9mO4UZmKtUR7qVF
MhD6v1RlPjrb1CABMhLhJSE+V7IbFlwxOgJ87brwx+/+3GbXVI4QDFiIiCbAcVlSk6EQXURUhSE7
lN/sqp03Ywezf9AvnDhcDq7f/5KenLd5CB4w+TGYWYN/wKFo4yeABJBeYQ382RQhLCSyIb0ZvENt
JlvD4aIgXf+HoxXbikax1vjXttseBP1Ezwef0IbRnddkz8DOjqPhPYl28DcDk+SN5c6PTVjzr/ZP
BpGFWyMc5MbVs5tBb684SxNNCnDYa8AHmySnCPNbXCHpqZBSVgOMdK/cyCyBFqflKCc7Iz7SoDQP
jc9fBsmj6QiN0FM7PMulzs91eCk03yV5WK0apwFwaZ5dv68zcIag3hnh0v31qsgM423RwB+Qat36
wLBY37oF11KNud2KQWzUD20uxvNojIfObYgdA9CxGZds2ABwS/kg0ZMmh0iDTb2ciDN2d8PQTSgI
LrF7bBJKBDcDSeZ3nbqZ8/AORp9HHtMl0kn7vN5QjiRTYF4YiRLz8L6udKBiLH3MIf/Xun4BXWOi
2j7UHgoTzw5vC3XTszNKtz5zUMAp7LpmPxWmeQa0ZcLdsuTRm90ZKAN3sf1b57Rxk9uxR3//19PW
9a0jUDd11mld72m1iVJ0WrZYVpAE/vVc0j9x4EUw7NanfHoAwiWk3fc3XlfbJrySBEgBjj3eeF0X
xuOG0ZgFM7YBv/fXp0oyvbxEDffw/spCJjfoIBFqxOkdtUKgweCfDCO5G+vpbcKZeTEa1rU+p/nV
NNnivN6Q1tMHIBfs/ce6fB5KvGeQVzJdQ5oDt9e6srT+lNmZfU7UzfrkPnFo5xD6MsddG5SlF/On
QsPZLNhTiSpR9xt8T3sI30Q9rvdjaZuMjKZz2nq3i885ZFjqkWOnF2ffz7RbvMsEtIizxfTm/Yap
1Uufxguk0Jwt5rgMtlNpcXH463koYP1jvpDVu27I1SvnEpEc6uKiv5G4MN73qEUmZEcQo+PnRQtY
rIAUoXnRnZlWDzKMpsv1aeuNU1f06z2yFNe763MND+SkXY/6bn3Vus6c4VtqVXad9xM4Ej3yz3lp
+WfsUVgjrP41Chv/vK433WK4dWDnhqmn8z3U08J+vpCuGV+vz2AWeNYTgA7Jwv5XzUl31CLfOdey
cknnQSplxLjymGORxaAeMLq0vdCljYxc3V0fiHCc3NQ4yK006zQG/nG3bwvLQlZAYG822Fcfz0Xm
jVk7a91DbiLH9+aUEFEtjO8kHLPtJOZsZ6FHjQK3q8O95VN9a+s6uevVjUBXdkFNSWnSJ/1/0RO/
0J+DdZ7lr3//t28/i6TcAiRrkh/dZ5KEqYt/jZ64/tbM+bfy59+86E8hgWujI3Bd3WFQp+sWcoG/
hASu/wfUB9vybVsnkd6kxf8ngcLy/3BNyzBcD8yYQwo2Edn/qSNw//CAXRtYel3h6q5u/Y+EBAgS
PssIeH+lVqAg6es+Flwlc/gsIyj1Pm2KGOqSRMSLC3wZN71QvGEa1bNGRuhkIhDOEU0ypsJ0P42Y
bDMgkl4NIHB2fvpxcSXKjtqwm+4+KTLO72KG/1NSpamSsmv//d+M34LA1YdzLdfTbZOv6QlHZbF/
0jgQghd3GlPBI6HvmMUEI6eBuA67G29nSLYYL5rnWbiAHYeDUbgxTR2rfd/1f0z/N/pV/c2HUP/C
778Qc2elALEdYZim/tuHsFt9qMHtHGlSJwd9mPVNLVWdXilJ3fBRHe8FFtiwcX59T6tSIjCmxKJ9
0TFlbHLYFcI3IA+1oHo6Eege+mSp56959yoYQeHl5TMTNpAH//rXQ0v+jx/dcHTT9yzhmfyYPkKV
z79f388ePA+3O9oWtUS//zK4udyZlnXMw6gI0gmMglckl26cMjvQUVlzzqaM/5LofMtOyxmHjOSV
qt+aIYOunCobXJhAwExxBNjpYeQunsAAPgLgR07iQyYiGY8fyTqmRXfplrwNsLs7Ch7UhQb071Od
HSK9x2RErSAway85UtlB53U03EZsiqk3d7oFpX6uUmsj82zZe/LeFChvQ2Fke2cRuGHTccf8HIRh
BM9YX5BwCYYl2TV2yF2oF+PWD4mpMZin4zWlm0dG5TayywvRy4co0s7aFEmuljwnZ1a3MXFx5xmu
e2JrjlnDl8/R2eP1kq8uYMpusmvKOQWGGKSojEypluN3dvq43lr0IRms82zsW8rPL5VBATgmqmUt
gqUqSTFsBa4RI4supcLY43Lbxq1DYm3+NQL+coyh8gY5GcabwYzeYLWnF2MxUI33KNObIZetUXyt
PHxftdrBQxPzV56QHKr5FuoeoKFjUvHbZZeuI3/kusi2Vupl9AVwqMX2LS+fN7EAHFObNdrPYg6m
hboWgU/LPkmfRR/V28RFvunPHFWVxfCWUPV2oXPgMPGC2AHXOXUOpa8kzj6TrpZgP0aY3q0QoBtq
/M3dyOTOH8kglwbSlg55ayvNX44Lw7AjmWojcMSCAWYGqL6ENuhvGoXl1uNNOBwiz36shUamujt+
aZ30FU7GDaOULQTN14amkVVbbhAW/mNvYZGpCSCCndFiiiaPNNKPMxuhABtdjgOggZaZ7WSlXyY7
e10fAZxb0EAZ94y1Huaa/9xHAI83G+5Btpi7zOs3QzxQd3A0phVj+yRAS27nVDxrpGTUToiGvxyQ
A5W0cDIK+DW/nSs5rIGevxFrcTWl+ZMpvI2j4U6mL0O3ninGpmoS4Mn+bjEh+7vdrSoxIIDl5NEk
NLewcN+EZO8G5ehtRiJWt52IKH1An7EguW7GyuC0TITc+g2ixGVGWM4PghkCxD321LSB3K8PyZmR
RralTfY2OsNRNOOVlY6P41JQ+DXqzRjx11WZA3gM/53ktNRobXYPAi2mPzNpsXtRjmOP/6LZlxal
Fc+S5xYj6c51va1vh9dQtfmFPaz5Iqt39J3YMQY32vnYxTZuRBldhcdscfK/pMNMQKNuKmbLcEv5
1tu0E8+PdkjG6oPpAoUIa/I8fW2+Jcn2ObUNGwiY9d00AKTV84zHsKiemsYJOHP8ijA/oKimUpKO
43M52y1MF5tsOCaJls7wOlWkASIakYr6gC8AEDx1Bd6HJOeFKLyOjdblABR8/lIPOeZ6Gq90G4lB
YSJwh+kXdCNxu/AFqY6zK/E3u3GEbFSd/Go0cYEWmreR9ix070dvK1+L8K6aegjiBqNnl++puzz3
Bmc2L0WQvv43ErE9ILT8dcZKtdW8Q2Wlh7o15Ub2HCRjQo2IOh4GLwfYvCGNaxSJ35uCS0SWz+bO
49jpZ9lwquZwph3lUo2jmozLJOPQXv+RvuPEPJJRvkzaLwiW983E4TWXnNrJ/VCJH7gjwVdKerUR
365ktlaaA+CJnK0jwD0UmHBiwolJhUnfKrnupg77ccePIqsCnwRukopmSPyTMSg1y+zVsGq5W9+I
UQpHNHE/vWXuanb2AySA59arb62Uy8u6m3BtMHfRGN0vZou1ZeHQGEh6M/xv6RhT64y+rrvIMnI2
y/Xora28oKC3Rkc1AhExkGOY3Mcjn9CVJVVziCejkb2ZOhcgqWDj8AqnjWHiAx2M/BaBL80wjC4t
eVabSf2BllPwebeEjd2GpI0HAm86Ntetr64VWjHDCTJ/ULNCAZzE5LWx71OF50QgclrDFT+opzOq
XroeO4j40uYGfr0pvFh3TJBQ7GlR9sZYXYfoX+5mC1RgtbTfuySUG9+kyD70D+teZPmcVvBmf7Pi
7LZpACyFXCVwyvmbWu3gbWbngaD/PpvGAAQM26wDWdzrF51TCft2k3Imw9PzirARElSU7ZvBeSn5
63yTk0qhTtFVw7S3cAzVrDiVNc2R9TFZkGgV1T/KGEP22vUwkjY8jTWdVE7FCw1D3ec31Tq1oaHG
jpQ8A7DQuRhLCknZbWGVr5SHZyJg5006hI+4fRSillI5JUTKu8S6bHSbq6FUFw5/qPddvtDNiLju
pHW6NeCuG/BOwaGkP0XIcwZZg/7Xmd5ZEDB6ODi1zd0O7yCdhlcHXEdDoyHQJ3grie9u1ys2ktgM
73T8K8V90tr8i6RFpADtrb0I7aeBbw9+q3hdxwHaxH4/6Vwm+U/WssEuK/FQVT0+jpFBzPSlg8MF
sNrigG+zt0z2L1K458LWlNf3ioJOkBqcXZY0eyunR7Oq8ObU4as2sXPNrlRD56uhmqodl1oug86h
iCZa3pITmbkUFyVdtJhRCxrT8NHSo28DXqP1i2gSQilF51zjKgTp0drUjfcDR6qyWv15WPCbJqZJ
jQ8Pl8QX+ucQxID6OtTFtvQ5j8mW3aKjEDxLx9/BkJdWeHBMGsxQeTBg1g/wYp59B0OlgIAgbpgq
Ek6OYF9QbA1cUjuDwa+Pwom3bdt526ZhR+pDOIqgaUIbb7tFFrT2k0nJwNHJoUJLNDvkNKSk8DkG
xfQlylV7XZ1WjZhLbCb5dWgNvPoRZzuK2UNgQmImJ5HaFOczfouWCuZWFqCJKlIdA3Tx+OkYX1k2
HyGdTjEe7GA9ZE2afVEK56jLOJa1iI0Jd/4ZeUq7LziRMrdGdeV5hEbb2i9fZPSIiXbPFNGCxGLO
hwArIzA0BhbLSJC+PeZvrsel1fbZf6qEGqHmvzHf2NvyPwg7s+22lS3LfhHGQN+8su8kURIlW3zB
sGQLCPR9APj6nAHfrJN1c9Sth+Mj0xQJEkDEbtaei0nEhi14KsyfXXPwppmSvxc9t3GLQ6veTPtZ
xfGj3e7yLrtVGu4P1sSHLMroEFNGaAGorTTHc0FOlDsFEA5yvk+EEZwzODQKjv5UuqB9zZwLpmjz
r7bvX8waw+pacJtbQNWrxPkBjhhLsPnR7D9atbAniXEWfsm849hP+16+w8an1zx8hwohNdu05K2x
P3MLZmsGYp7wdCioA8Xfvnr/HI0AzJWVq0u5hR987ZvsniTFtdI+M6pSQLSCpzJZ9tHy2mHKcvCo
Y9pueqf/5m8KhD8brcGFLYm1dYJJ+jbv7fMk6BbayKEjg2u1ZaIfBxZCxLS8L5dfMNAjarVNXkIc
nutf+RxtuSkfANVwGal4rhzz6xIGCfMDl8dwvSzGieHflhhkWcSTls0VzdRzaGFKTNuHuCdt7qAT
tupU9n37Rg+PHc7gFoFxe6soOo1Fe08qshoo/N74OMZvFrYr0UyYEUTszrmOiC9s068l9mWGytyG
Gns47MB8IAav7Lo8sB7QrxDZNw0M7m4C7qxNPwLSG4SyhJCuHoJ0F9/CSO8xIDcS4/y5Du01vep1
SaF7aq7oI3clNXaGwMi0k4TuxJgyhKhC1Fkt/3OaHqCnYM4DwYJmfbPC0eEjHFhgmwZP9Na5I4mA
Nj25r1mQPhcJ3/UgsrvX2tQkm7WFK5ONhECX/q0XwY2yHGskcpBucu7L7qj8HEjgesUDPtWE4CQU
gIET52rb2V2oad3Sm38ToEAo4GrO8vBmRnxk9dlHGV+CaLgOKm4Icpv4s+WmKpNvokTSEPY9x4ay
TofzDkuQ56TlhcoHQUB9aRj/ZWZMX0WMCprFn16wSMwUBovMvDKApKV/lmvfc6VgqFTQO1PPyMTG
JlZeDz1RTNG3r3ndPHiF2l8AMsaF+KniBUrVt8wn6R4E8TDWmxtsj9iy5fwgNBzFnHH4LLt7WrNh
Lqd5jp9TOqucyWjeAa++oqo/aHZ2kTFrD7iYu9lyrA28R2FV3r4VAZrF9ksZVkzCYLFOvlWKtKGm
woL2KmdWu+U6VvtwbdsHfeKwcuANeZpfB+kDBH+GLSEIDgmRGNP9Q6h5t12337WDtcud7LuzMNMZ
YO1PjcpzJWPrIhpgxKkZRW18wUnUPsruUum5eKiq9KxVnAi79He1O2sHTas/LOG8dbr/Kw6CRy8r
r5nL/VUaLfQ6N/tdON6wT7hyd08UqyUxyU3M0M3SWA57G89jbntdZSmiNFHu04kEGeV023EOBL3O
gk5LuHapC2+WoFLVAIyWdL10xn5tG9HfpLOMdi4oAMI8AkKjEu+pE/70QMj1FkhzXyO0wJfkzWWD
xAlUU/bEbJJziEVkXop9zfh4WZvTHme+C9iBfqOH2D3VhhYc4siC3RF8wxWbVkCFNwk18F3waWKT
tA8H7poerRNIeoRPfXFhs75EPpFYO2MpGWGEQ4Wbmx0fW4YgR2q6xvRLbzhJ6jr3vOGIbMZb6W4V
rPy8e11QRo4agASPxzDHmGFmWUKLW+lFDs+Mwi9Ow2A8/jqaphaenvJaZHGpb4fcN3bgth5dxcT6
549KQZF0DJaJ/tWQZRWV4D6VEBx/T9wuPQfoWxHv7Hp4WyhKy0GEJsHKYQEqLQ/2aCS5Uw2xNUfG
WfAWeqqHyN3hGTScBgIxOBVdh6OA129SsBXEbv9HXqwDrBeZH/8V+C6P/33KX0GvqQBTy6PaoiDW
TUEGHNarFLHI/3iZ5Sn/PPmf11/EwAviZ3nsH23wP4/9VQMv/7w8+M9z/p+P/durihyX2IFKzb8+
Xr58yMFRBuP/vM9yeK3nhcgKUiQ+SjC9/BHq2V9dspFrTXteXjztAjv/n19K8LsMxHi0yno64Xuh
bFy1tF3reCZtjQamyLpRs+zWgKwGBRXjTMvfI8997iu/hhLOJEoQtuZe4jdddwUDwvG9BzS947uU
2B1EMCha0ASMCrmn3rOhYbt+5zKS6zuMs/Lg8kddZzGuXfR+nMjSTlTBIrK4dN4yAcYIIdbwp+Un
llPvJCp9zdCycXCM9trh9LCDf8YITFOZp5iCzImB22dzCoYd/iXmtm3qLwS9eFCRcByxzVu3Y0/2
5eVbFC60OLK8XEHv2HPf8gF1UpFcY3I7xHGmDIZDiIktCOA0XQu7Av0R2G+Z5ga/+2mbTEx7NlO9
iZhNXUfhsDbMivl0kA1bnMEVGvW9OAbOrK+xj03B6wy4djD0boYa8EJrZePICBqUYkqhQcdoGSvt
fdjGqSCAaMk6B+eWpMNzNdBzNdriUfMzOl9N8Bjq5RYb9AhvCpl1Go6NNBnB1eab1pjDg+VrOxia
D2p8TrQCwIHnfrVheq0sdAyGbyCRHGZSmoxyZ4pdXu/MaHXC6GnUmf7v4dFr6E/whz7Mvfna+2l6
lhjwsdH5xc6y/D/mZH/5CITXWg0Ud5D576AFct/W3Ved7we4Y9uxRgmgOdW+FN2VIebHFhU6a+B4
ieKJdMVl4a0dCe/c9o+0CR4Kpp0H5k5WdNvgUva/M3rzL23bWlvLDrV1lXvbGudPipD+yc+8Qxka
2XFkzmvdYYbZZFb5NOYexj8GEeAUeQesCgFOMzJxyJNgj5tXgU7ZS6ntwGA0m/hlxIKBoCW1z7qD
+mfKcngvNoYWcYuLF8xnHEdNYoHppxkj/isGq6JPECFIaav1HFgJk+nYv4759Dgwu3PwkqndyBq7
pD5J1jaiKcePPup6CLY03s84foAVGqzpOACwaCuwvlRvsb4c7obdhFRgho0MXk1BGVoSH5tywJ4i
legMLH/bVT4IZhjtlYU8NHdJMquw+80RkK8YYYCxdXV20mhTKN5JLfAxoaThA83Y2zrQjECHGBs3
HYeBhZhIj3MkulsSmOVjOnuXoUMYwcBdkZa/qMfhF4erHRJc5xjU3sYaOjgkbfVFaogfqnm32Rr3
YLFvhWpRIvqrSGOoISYNb1WLLeXUeBdHCHd1339cbKhExMhxo9d8hfjE6rCnUNR7srR3TovasneM
OyJZposj+0mX4a5Al851b8ARsOS7y9Q6ZYQ3N/RRJbJYuHF9Ld0Aoq93C0NKIsqLc2WIpxaLt5vW
6p8krpRU3OTca+UPI+5Bu3j9tWpHalnAgjO7GmAcDP4RoMxnJpODIQGSzBO6cUqojx6MqHUq0TV3
jXQ20XgkU/mkNPQZz8nDQOdUy5DiieLRfbTjpN9ha2A9GlKwGVd7vw0vWKmwzmAMWIzac5unv4y+
oiDbRly28Bdd47EYUakyWslm5mKjhgqJrXkYDk3t/cB5JHsy4caq6lzhzuioy/oP8s7toHLe2Zwu
OJldUIKO2zBA1wf8p2Fqwb02VtUc6t7aTWZ866r8IUjGhPl0VXsMjCc5DA+Tog7MLNyWSHF7CGZu
VCxqncQ/+m2EW2NlwuSaxbaHz9wOtmJUtcfYafdhquuXAjPRB1NOx2TUELLn6ZUR24q10+i3pRs3
52d4Gg5sUrKzxB0gmoVXvYMxBG8x23aT+w566m0s1n5I9lK2w1brq3VnyncGHa9EcptgcN2VADYC
h2U/i/ZXOD84eXKrS3vPUncTUq6Hmdof9GqP5h4COPNHB1kprp1D51qnYADWiXWmNWiB0nczjspI
RmTVrxUsnIpWUDgdOlHuaJ7S4SBHzOn1xUL5nw0323fBRHhXCPVYerKJQUx7xib+C27WFt+QxwkE
u99PK8xDMHtAuo/RcmogmsHDUtbEKnb/leBiAZkCf8ouDy597XyimKI3QIWR0jqdEm3TpVu6ZI9z
az5UZXXrXOMOWPiJ3hbTFd0xHPLPgA6hoy5pI0p2F2R4MaBdCPNtiPwiZJfOL11Vslt+GGG2HT3t
KqrmybetB0Sgt0lj2QjKEj+tjT2Yn7FJGGzWzaHQjXcZmc8eMMYI8w0Hf1DKWg5esAZhOaTbx7Gt
z2kCdL7qD/bQndR3noP4E7P50xirq5FFF1PIJ9OlfuDAPdvMpXkq8QYTWf7s6dkFJ9qT17HFJmsM
SaF7GKAqUSugok+QZWXei0XOtRq4L7N5BIQwbqHFvQMuOefUIwrbflenRr2U8CQDGwz1URkzm4fE
/4k6dE3GXq2AhH5AHfsCPHtDVhj0rMmj95ZxOvqx+pi4hySoaByMnDD+dFr3EPjRJswcOl4x9t2Z
d4xm0LFafkI3tjHSDB2mLTHogt1lQ1OnBN6P3VEb7+M0AMqhdMrUCyaN0cYeo1/UU16mlynKyBn1
xN5Q8bRDGw3rEO3jOXjR4NCvWJa6fZbVpKpnzFKxAuGLnzJWNuE9t37+q0C/2pUIl6G2t83RSeq7
luAlasXar5aVDJUy2FA/RzBuQFOgc/9g4eXRPHSjeZHKZ61J4FkbdfoyOtMfamI/CFU2dVV9NeAH
Ey7Dgu1qTf3gOJVGusVzFEzlYYScqgfteZ6RXbgG2qkg9Z8nChyedGIybHnoG9vaQntFU2l4V3sq
IHWTSlIUzS+hB5lHt52zS3nNYC4LQyBNgpJIfFjVmRJhR5vJbeeNI8I7cOA/jBit3Q6ee4Pd4wby
ZJ1rznmc9ENSFawGRae6TNWm88fPNq0/3ZZdvwAbD3+NFis6UQ9kM+AdxsJXeAlAdPMuYyu/40Gh
8wxz3Tq42IZFRRrlRB9S41qTs0FjlfAAAvhWakO0QZ01b/S+a5BlxxilujWEs+TNmsiP6tzc56NN
ehEXoLZGUipk2O8gtzxGNKgcJ9oLFe5nV0PrkmRs9O5IjdYEeG1P8mQkxstEkKQqL+kG/QMFZdJB
pLTl1MtDgnMLjrz2ntXvyzDCdyfSxJ5BuI++sHCSyGEhNmN/L2mgxhilG+KqFP2QOxCsF+zpjDVd
bJnvHY0d27b3Wln+GEyuEZnkP/qAwmlqobIqBEgol3Ibm+uDOVlc87L/mOJ414PLZS6uxt5ViUkL
ob1Fmc13ktVv2jA9uAJAvA5B0PTG1TSjR+1kz5CAs5fglfMJmHhI3cTTEe7JUmzplgHRnIfvIKCu
An9UwiHy41vtBFeZozukJmeln/ZMfE2s53pUpaacXDjNxXMy1nsZ2gfbrD6G/slgGs03PuuZziv/
TegiiNfXPcy0tJE71xledbrvK7+STFQ5K3q8ysMGt4HcgZjNRKwukYnxaz57t/mvfxOKGUt432SU
0RP6Tn6+hnYP8JNQgpdXr6YMLevK2A/xr2bAEv5fv2rGFasRYhH1lIDe1YjzGG9XOsFBvUQPAhCf
6/Xk4VnPyxHJq7+amDxaAivkq3rdqAa5xv/Vk0Peo49BaIdGykrIUY1W8T5jPCDSm6/k5hTmqJ0F
RYrZmAm5yd1U/GxpyXb5Wf0b/1UBmDmuHIu5iOVxglSDYbMmoWChf8pDU+LaaMXL/yvau2QVyHGU
/yy/F60Cfl89pTI87OialbodA94rKYKHZmgPVskw2tm0n1iHIIPSv+/0b3VgWMaltCgp8wqJlSrz
c9aw6/gNIzkH/HXIA0o4BTfOvrKdlXqGer8qrk5xWWzUsTptjb9JHt4tKNTqzaum31bqA9C4Znbw
SC95xM1XvZw6LvW2mvo4TEotn53XqJ19RLalfjv2dQwagZqh41X/3Mhwrb4e9fHUV/jfHxW77g2U
z01E3ayeSSZACgkaa+Vob1m/MdzkauOxlg7Y5OUb9bN6Tkm/X8ellLTFLqlm8NQ2/ft03C33OhMP
IS/HiBo+4owUUMeiQlHHHohlCvv8c9n6B/WUqgNA1ZOh6A07bfalXop5oGVI26XoPjXNpywLtHlc
UTwnKB+z+Uk9Qx1TUf6JH//7oCIeVAcclc5RvRVv8SBhq4HYY0jdWN5OvZwr+wMvY4GdJkV5CeaD
jKGTgZx3C+WP+lPHSWHlF8V1NCks4ot46iy6ekWSrIoeK8JBARYjS3x7BNsWd1UiGQSY4frtY2ZY
2e6n69LAr7rkm+32po1crjmDnnOc36LEDM56rh96OuYmxlGxm+hcS9SiYVCOLOG4fYbhuEeO8I3o
/jCOdLOZNhW7AkCvK5364AB347Ne6uhXQkGPzcZ8Jlv4zIcxp+HuPS0yCLvmQh3yRzZJimWqKWLX
N7tsR9oQuPA0LWM3wm6LYzEfYjOPj1ZUvJZDgUGqj1oHfyJg/JJyQ4ZtzPCs/ssxLNhWSiampGAt
oiGT+f/dsDM88GQzmwiQ/fhbB7G3E96XFmD83TjTjw5nIDo1lKhxL0wPMxGbYyE3sBrvzZqTD5T1
/tqtm3VGwiBjdojqPjnda6rm1mZ4n6Ba6DZZE3uGPZDG6UdvLJzjpDasJjHUikLR2K2IPf1Ivy3l
bh+vKe4SRiu1TcNcsqb6lQw5823nNEwaiKCmsA6TZosDLLp4TY2Vy5ui8JSj3+0ByCQZbksZga2r
WmZ6h4ICsMyX3QjGeCOyR1Ny/MWfknGfDYaJH+gntroGcMqluX+UDUSznAaSydAt4waYgVY/isoo
LtJOE2j/mIxY9m42aLR0PoPJdq+/Vhk1bZpp97AEGz4DOVupJgUWouJQK5PQpTlJ7HwoPGoHRUyh
20TXt+pCCzBVRyc2YxsOKKpMctpbLuOpmKWd9SqzjxXDNU1AMWLCJIm5L5qZCJ8vSwk/O+Ylh7ko
r0qkYiu9kuj/hh08XCqlIbVsQ7WhJQzHbVa+RiFB6nKh+17M2G/hbhsjwCxjDPtdTiYzeQNk3Jam
X5FXTImqvnOvLnk8epAqSyfZOfXFnRzrOGmcVcija/iLqh/iHwpnkg+Y0W1oq4BT9U5Bqb3P4fgl
/NnYigAneyXzqRm2XLmpJrajiT/7YEfFUSe+dop6jZwBEclolY+/SQVVXumhY+RmReam5GBFAcJP
yE0b+edccF1I3X3PRr9ZV5LCaZ85OwDDmHqLp7Asp73ARHPtJc7awXZnhSLsZillhmSNTsSuG3H0
UEqGPUC3W44pwCaWaPxNSMI4HOI+PhyznnMrfjjYs4JoDV7dsZl3hREXezl+EXGWzClN5h5Nw7lr
GYwezZ+6QXMiltmFPNDBQ2VOd70srlZcftHvZvYSUSDD6tWpD+srHjcXw02+/ewhwH4HlQEQu0mj
6qzuhbDn2tby8Q2tS79mSHBD88FlepMkwtC7S8AESESdcIxRb+WFg+kt3/DfdqpqKC4qqbzkeAjy
mH4Wd1daDwbxvpchEekk4VGXEA22XEqUbeIg1pUjN7N4rqTVNRDoMT/TQ1NU7aKladBk9OUIP+4p
AdM6VKoG9TfmzK7O7LwwgbSn2UPjhhu4r8zHrmciJSGBK3CTouXIrM1lcOst28EOYAg9H9mnu9Cj
I1D2xYoZuzS8jjpUlwZ/yXlGF1dYRGXqTSSd6CI0fmRVeW8z5zWN0QEplRdbB9EjzbKZabtccAPn
LpdZ5me7MNf/qP7ZIszBAN0ko8/OjoVuglrxQzQxqMvp8ew43fjiQu5BFUnluWNE/c0a/HOdpHfT
yK8Wpqa08+MPTcYFg8/ByuwTb5dJj/t53MZdr2+ckA0f2+n+0nZkoPr4I46wQVdlIGdAySNih1E8
pZFBhHIzZmpEBZ8QSjDjlbEFxTCO2LIjhJVBJH4jELNoqjLDG1Ei0yKXG6FHE+E28iD7LGdmEqvb
XPN3zApc7HR4mWl9UzrkAsF9hmaROkl4iRNG5M22rHE690vrtWqD+kSTbSPKflwxtR2sysTJjhju
PVm4myeu+VX17aee0EO2ZmKAQu/WYuAUBEye1NHagCSwtBlrGGRxaDaI6gaJqRPxb5QyGTVAKFwt
V0zfkD3Yvb/z6EnlNOeYZH9Px2APmZxV3aOn7XXfRQJtfhFPyfZXUX1r8lmUR4wHzrjDo4tVLb9M
uA+zaYAg4TJvldIzjb1NJ6AExtWAoKZtEI1ExV117PAIRIFD84YpfPGtmoKuX723plT0coo15BvD
xNVLIZgxwMp95rp5KRpmfLDl3S29sx6VCP4OPxvADXJkASoTep91wJC7Y1QR/qHJ/j/rghcy3P8g
xyEENrA9JDGx2HmA0f2bKrgxudHQwHaHsEJDgcOcaorS+fV9zDPYQV9nxKGHvKWMaGMNlMzBetEu
AO+ptoVG113Jo/SOhW9kY1dapVpwNZRNedWUktGLCIvCwMN1l7+Bf1CXe3bnOwFIGsFKiju4+BYZ
DhyfJOvJ3wbakfAf0T5ALiUBfZkjvrf//MGd/y0n//uxsYE0+OzBvyHzkHGVeYVhxIE07ZCxcIwz
MCAP8ajG1ryam4e0+i4nfMVMA4Pg2jcwDANBy2hbwg1BJocqgHClRH83KZkPhoUscWnCSKj3q25V
ADYHn36tTMR8LMD49pZdlALbOkVQMGRsa2acvw5NyI2ABFmxQ1TYFKvrNFVS5NHifPzV2iuBQ1FQ
Cgrr6UqU9SEbVmy1woEfJSXCPtfXa3FI43P1pxbzE5O89v/nS7MCNOL/frXwQU0LRmdAc/ffvjTf
81Nv0Kz2oAkLAVwV3mZ6lJ4KiZZe7ti8wsRE5aBUP4s8gq7LsbQpx6mthYTl4pWByxqkvQ2F9hjV
5m4Rx8yS0As0Mdsnw96kcdk57TBtG1wumliPnymTfvxVs9nW22DSx51JkZS4IZLiMKfNczeMbKqY
g5S7KKYore7A/3zNeP/7mrEcFg2mMHyUjP9rBCHq69QMRNQedL01d5hVa6HPAE7MNpGDL0eYIVBu
s1boJlzzFjTUItLTLE6lyJUIXKnJwyl8cqr5YoGEYvE7zDgZwZ04thUSyyVgGOvpeURpUKpNJbLz
++TzzRRBcCuynDc0KLeggWD90c5hLukR4QmzSIcc4DsEkcl3xrT2SvkzSQ8OXeSjpEpGFB7ZePD0
4pDM06JDSqRdn5iNPbo+s96u2tvs2Aj2jrCPpRJiAfOo1kZGG8iifCRIwfcBngzUZPUQ7VE0vaVI
E2avhcSqdlfaVQwnOpAKlkDZTIINOm4KYPaxRom1+c9nxNQ9dcn935ekZ5kMrVi6H+DGqv/bWIjT
a1aVTbI5JGXOCkmwuu/8ZNyYNpqdQj66s2vBLfDYSoHhu25twlqNv9mT8Q7GcbCL3iZ18VVKZ1XU
xTkO8gcfWiL0ZH5JE8WPxiT5L+hf/V2UWuNou6AVhjrZaob5S5fzb09Ed7RnO9mKmxlk337KwpFr
rxQ+2FAbkx4KqrK0cfV1W3oPid3fZwgs26kOOR/uR610nHZIbUgbYrGNpwyCuPYWdiBi8qqXT4E3
bru5O2t1p+ORYW78pnDOhSGds4PcNcWY59DQJol56cuQj5A7h4ZHCuMYSnMj8vqppVZ3sJgjJfBq
jZAgRkdNjnZ2U0nKjRk4IJY2hjfKu9Lge7VLsZMFTynDFjmb1aFAd6zfasUHswQEkyDNbbLvLIh2
nc/a5NhEgYuSavl3k0DOarRnfYi+C4hvuNSuCrP9vQSUUV5dXY0OJj7lMDHVnaGEW43n3Oawuai8
OKrETy9pjkEZvrFS3lVqquj460nVhpjy/SkD52eoV5vU6ZH0DgoRHDR7ypCXeibiCjRiBPCZ+EqX
H0oYRMS/trWYMM1Jv+EgPNd5fjb12CVJREMvLKLwOfg9FdF71GSHRanaxb/KqP/UTPVaMTkEPBiv
YCTCyfORdFPbDilXyhzTsQOsDOefTFTUxaVxvVuqoeBVqi4VcbZZayoxSLZGVH7xs/joRw4G9X/1
bb3KO4qBm07Pe/LIpj4INKQ+RQQvptShBHR2TNspVe5qBYdrtvm8o/eE9t6ubr2Bnh9bwLWvUmEi
2W2LMHLX9tazH5Y/4Z4wcjDz5npXvzMR/XO5weOmijdOMT7HyYACAF9T+h3mtUrG8ARJ26CvouTa
zgauwA/MMq6OpbHYkPdAtk72Djm5rzWEcjlLvhGQFhme/jLW5Uslyuuk5iY6Wskd6XHQsvnrYYa7
qx3eNIrnuKEY68aqg79pd6dROBkMSgEz4b2h5I+YWgBJH4+xkJceX57mqMG34rKN47NhNOwe9Iwy
yz9XLgr/pLPEGS4L4CJsMKKi+CnzeVv7DLKlksY1nfE3LPuMc488zdEg5oPJuCamPE6TLw+lCczB
x1mVoegh3DGQRsmiT1/KYmA/wbFjb8/x1SG3PGqpm22qUKcB6MsLANxPJ53M13SmlpwOFy1mFmxm
iKXz3vy4ZjlqlLFRR8VJoPfU43zTeLAGq66gINsJe1fELTRB0xq2ZOj+JmWwou9hvXSaQ/u/Z2I9
GFWVtCNTtWncdUrYg0izOHgt+B5lvobRoY2tUMKZwHQyDkGp+ycrrepdqhUn8JQwqkfdWo3a/GBS
Nd/HsOdjqyiOeTeZpzmYH+LCTreMwFy13sDs067mdT6n+9medQRdPyvosGzeNYxgp/0eTR51NGoM
pWlYJyRp1snz2n/9RNvQSMP8pJn682zgpYJ87VDplrmJXevmBuV8Crp3WQuX+hJSFDnVTk4Ez48d
zaC+E/syTvEeQmd8Nr3mjORhPNThrJ2Fl4DvmL+Xv7TqkeUnJupogjY2MttiSrbs4w4CQP9hRrx+
sG0vOIf9nOz9wvoh6iC9jNGIxc8MI8zIYdPQUjlHbfnQk/8cSjk/Rp6XHLIkM5gcAcML3yQHVIQb
dzmIak0Z0TnHg3lFROfsl6NcjsLyIBIVVvsNuw4NfFlgxhPgMCT9ycAsyGDJkJazz/0BX+wpProZ
VK2uTi9ZmARrR/B2einOha53hyqjcG7QPNxaBjreFoXg2c/f6x55nelEx9Rr3HOlghBshdDTje24
Z9js2Y667iAdf+8ZlFRS4k4aLeM7ltq7WUyb0TR/WzKBedObzdmuu+Y8xsZXjTh9l4/YhsbV2MOk
yKMdHJhtOoJ+8OyCZg5VwrM0bW8NFV6otfg1jPz3VAyCITvsHkg5geO4615xoEACn+X07HTTY9Fy
u8SBcTU1UgsqJugHtTY5jK9RAUreF6eZA4BSUVAYCuFqZfGwhztyivqp2+u5S5ZcK16/o1D9fQj6
YqaJAmnAuGI+CEN5DJNjgiGkcp0W1AiNVNk0rGA9i5PPSs3Gk3ib5TUipLwHyVjG2lQmZpmIsQhR
fVI1o0IyJsAi0YxrjdOiAE5bJlHKskOZpRXrpoWPYHnxYRnhAt9MBTgdvqErU5/SAMqoVQuom9wg
r/6dxe6bnc9vS3SRDxju0CfbS5N2XtS1P4cItaNPuw8lN+xhCEvpPHYbXc0zOCWF9sTG6jPcLtLo
bBzFPmaganLKnWzSzymKzos8uzAx/PIIpGnX4VdjMrQmXe0RfdRuOcpFMK1KRHOYX8d4g6jxZMQG
lH/coGiqQJkJaH+1tyVOapQPh4zyPQaRMfFs0KxxmluieYOCN0aWM1436V8NOcMvqPob1n4+RUKV
4mUOqf7mLaAoJQ3WkZ0Tpje3uc7vSg+r1OeuhQKdwSZaiSP0uOouGIIMS4whVdUccsmGXZ9Q2uWV
Kok0p8wubUh02TGEaKX04ap6ndbZKaGuuOp73qdD+pxiP7HS+prUikeWIZk5qvQVmEK0/UNM5u4J
POGRouap3Bu9vM2dGPAmBiIkrPihyWS5UybAamZrEQiPDWMEjU4uOqCz33o1k2UIKb+tKkJT0lLn
zC3yW8zm/ZVw85PRMfmaAFbgnjcPI15+jR7csCimV2leyW6ZDXHlDcruJc/EN6wP7lVaUL12S0cq
Dq7L7EAz3QdFnur0emtO9RUm16GYXAZNsNlWCbSn1MZ96z2hlniSOR7oQ4uKC6bHMVuqaWoeMNCO
gAivekb9Jo9gmCh3gR7cdACpIrNeM1XQrNR0jZZQj9Hr4CzjnqDFwk8T3RSZ/tAy+cL/haRWOXlF
uFK+oYlep7sa7hdV45MVWikNGaaoovDPEEviYnVFzLFFLZIwcpWY1SNBtFwtxZYxJD/BN+aHF3T7
RDQ/GU07RvRXmCtO5QZ3DyaJOOj2mPfIVeyR6An40rB2GRiw+hk4e57fW03btZn2Y3mDyAkR9LA+
WMXYrRJIW2pox2Z9YLWtf6jYc6kfhDaRSO1Eyl75u62b15TWtUIvMh1F0SZJSOtjrbyIRqvWvvRe
ssl6rLXuQXiooEFFpJu2CYDiCES19G/dgK8u0HGyEQnAVNdHIE9dsndu0snidTT+0A300KbH19FJ
Tk/kCBMdAk/Es7pY65P3m+IWen6phsDyUp0h948/BOV2cEVw6dQoqlCjSKFucWg2fbolRcQoCpFx
/OAP0W8tesAXZUW1+k23wm/QQym6yXRfMr6zGT2IgYxgXmXBsYYgJOgeed3aHsonMNcbVh9GXUYw
qlr0aRR8hypKZcPeupN3n2V9P5RT8IGn7zcYIsro3Lega55dP4ffWv1J8bfFzo7sl8ovc736MZ2a
3wOVU0sd40j8W3l9skmCueMQA5RDBdlHDpnkNDcVhAqQnZ1r6yQaB6lx6wShjXmyJjfxYDHcCDNs
78Soda0x+V4qIj5Kh0gLW0ifebyxabovD2vxtMIy5dVP/V/+GDxSg9qqeCkeethN8EbRWvENqGm/
MroXIKu3MxgminrnVCXsyzxMG3GiQa7egzH95UfxnyJ28Vj2Kyap+wJvo7DYjcZuisnkEYmjL2yZ
m5johlqSoNraV2VPgqNm7loNSeMAt00Nrah8XKUk+JUwaayGSmUaY2qUn6YS9/Vlvj6xfol0YmBQ
TXgs+VEVs2tHMdiqsuOWH4LbMji1TGAY6qKqJ+2tMJEmMU69FOCWurWp9h9cnUAKSKZvACqgK40Y
+SXwy1WdGd4a1Cdu1JRC5KEfMUwZ0/hvA2CZz9GZc8SXnJK/hzP6knXYpr8W7U7qx8aFE6wie6yC
bWafn93gsZ+7fV6axQoAYXYUrYEYy/Xp4ojsJKa4YGt5622Xk+GcEzs6GjawOqv1sh18XPIxhP8M
6WqPw+y+dFUR4nFFLVLrsNtpra9JrbIpOajsAMBqDcJz8jXmydyKm6g42OOuipG06sL1tjbu6R1n
cZmI1cXETlQEW8Zpx8xo10ZBop9Lsr3lEOyEFVeG9YcdY8isbm5ttJ/asWB3ZUVKcpLFGp+r/2Lv
PJYcV7o7/yp6AdyBRyJiQouiJ8v7rg2i2hS893j6+WXyqtnfHSkU2mtRiIQhioTJPHnO33Ch6ONa
ggMMfTZ1MN8bswEAA9ZFj+Xqwap0D0kYiESQNY6KIDqGe9vBm110a6ieWnGnCpxqkmsO8PYs77rX
UursZN+bvPxmdRoWGcttO/KiKtZt4FGvdPCz31rfe3969rV2Wnc2BLV4KjAawxSPq/KzhAaB4qV3
XRUAaGePRH4169ahDL7bZUTuQUdGKQz2SqZj7rX5xrRfsxDt0XwcIJbIjI8T2nD+kCC8Jjd99Hy4
BxNdaDOPX2Wqgf/0UumSnqyy7F6qS6aCqKmUFEPFWVbMk2ipD/Roz75df1Mlt3lmrBPd/G3xjetE
Xx6GHMlXoPAkxvxUohSKde0n31TaSqWcw6j/jmvx3QRueyy9566eXu2s2Hip+zwGw01TohUq56+o
M+egxuBsSV2HINRKpPAoyMhys1tDluXLqzKupqPXMGohfs9lSsonLgGcY+jYMt6pkS+pmvu2p3pM
NXMrGYjq7UqteWvX7UkUJtCl9MUO+SllUh/8Hgxd0F1lMrzDZMXcqFculxUZVdSQhaJ++O65RkkG
HIPNbH49exDycFkJAk36z6LnvdS0aIu3KP14jtqBzBwLD6yr7gP7kEOySMPvGjqbqoR5LkkbDYKS
3sqVnKh+0a4DzXlSlV51D4FaUKtPSDo3FPObqjn0HrWJ1num0MTIImOkUqdn6gV0OfDXh2nCG1cW
4zVd+zXYw3sXjA+kwyg4pCF+yfvY5fWoSGCopwGZ/Gqj3guVQ9AosFDy4YTkJ3ez7j3KmBnQZrpW
lQtVwOqcz0B0T4pL5ENtvtIANTpLgkiUCGcSicsrCuNAGoIImToiafVdbZKGGI0iUo2AE77vpKDQ
VwSnhGLoOYnZERWopOq0XIfygax65s4ylu4t9BSYgx60prj3hck7QsdrZHS+LTETks4gHkB7Ewgp
21kKHUA+oXJn9zIes8ppnSNdI/mCaEPI3JeMtAxCT3WVk8h+G4k7xUTCR1G8jBdvQfUfZSfqkq3G
KIYrC9GOEWClZ4dfstYXR+BTlvq2GpKdOpcjq7pLRSU1aepnJv5fhQYlGiOoo+DOIxsIsTiX/Ti9
Pmm7XYZ8ucoBTaBOVL55Cg0Ap9QkZNUF/Jm70qXsdNBXON7HXzWSeVtZwgRqRs1LcFvy5h5683vL
5Hap/ReoDxQuyGWAqDdv0ix6V+9QbRjj1psaCCteucG1ZyM6GCZSo0ZS4typ5PEX4b0i0gpJwJds
Xk/7mZGkgMWEwntFulTIN1MM2QeJI4zNEZiT6gY9BW2cnjcYMX9MiSkvxqsqcSw5ogSV+zRHL/0v
Z0becLIZewLvFr+Aj4Ip9ZVP6gJ9BspLRfZlecVHnGMb5s/QLUND1b9tb1tbYI8Vf1ITRLdmxciZ
t8X1LMUEci8tttW0w5Mtx+n6Sj2sc0xs38nslAxbqJHF67lF3FmyCmU8F0spBCuH/ioZiAo24uCB
jisEKeOaojbwKdia2t7yypULK2hTxAFp44SnVr5YlH2wxrMfzJB6ma7N49aG7DxW9t4Kyy8FGABi
T80U/bLRCrv1R9NoBojy/D5eegKU0P2AC7OXl4ye7l33Z7SIM8ilPJ12m99HHtGxLH7LXi+p+g1o
/4LJUWhdjVP2U+Ygx54YUjG4GT9eQ7R0UHLguRYp1GAdro+M0ytSvz080SVwDqMr4pX6CdEwkfYu
FqTCIxdc+JOqYKhncxLBs9K1SKFZM0aC/sVguEQTIK10BCEd88PHLoU3GSpsST5dhMvjpFE4q1Ev
Yj/aAkxDKhO+athqLmBgOC02bHOmEDXWRvXjnLk1M14mfxjCzn4FP7ZHCFKDSMxjoYIVmFD3yNnB
o42+5BWV/y2yGmZkktHRmvo5J53b5prqWXXlOOl1QQZ5cQrkN2WaX2diaqyLJv/ZZ/GNjJyWlBCN
2HabJTGs4oJnh7LKq26QhgngiOYGVtPm8lb3EHA9Eh2uDCQc08Z5IFxOqs9oJS89SQA0pfAnr+Cx
nIJm2pIW3/B1mehRTD/T4olspt5j6izI5RooLDUuU7xyWuYV0UYKpYLZbpivpfIFaSLKO5LhkDe4
0FPw0JAxWZkDHUn+BXSU5G7gHXrDJ5/CDMyWhFsH+UewZAkckHQBjTH8QOxxJx931SemScy/65Ot
qoe4Oqz/zKOkRAimwkw9EkD5nR+ihALR59eJHUUrIYrgSE0T5WbNXcscuJIsELGzZR51q6QKDEmK
j2ayvKUDWSonhlTvT2R5EDhI817lmDBtkPu8lrGX7VEPrcLldhpTBJHjBhSf9zLXbQWM+0UlE1Qe
Q2txoegH80mJYzTZDNo2bUF7wgcaUrpRRHiZQ1veMcrKByviyVkYbFxThNv2ebEZurGcIM8keuga
X7ONAFKqQT2tHecpogKOT9eynzqegaJgYNf9wdiW6b6XMi+5V6JYaqNB4s6fYvylWOoB6tGt4XPN
e3I1gkmqU8XXEUxdIQaGAjQXd/5o1hhnxV8dMyLS8NUqG+jgkWi8niJ6ZyuoGa7jjqICzqY9dbRi
Lavvukf2cSDcncbqtaNLlpmVvCQfY1T7mpmR5wP6Azz8pSbQ3dI+IW34OoyYDJjcnzTN4p3SWAoo
l2hUbcce9/dxipieA74dmWB4bvorrcoD3qqEgC6mBHjhnhP1oMu+zXH+aaI7DpII+YVx0enrgGyZ
HuAMDZJOXG/sCiDXmLmnONBnIHX2Qy4RH9k43NYNRhuzGd/aAgxWg24pGpxUCaqQ4N3hrSQ5uxkY
WsLZta+yhexbTZZ0rfvBWkEuOlcw83TCa5cgZVX79MfB8ssjsAWbA+ul8FC8P1ddl/w9r2FjOA0q
QI3H+abEWfOGAuxK3Y0CD0UuWLo5ZHraBrz9WMK/T44U+6zuW2P4TJDL7DHMW3nNB+KgIBaA5CJw
HX7JmphS3sHalP7Q4aSarX1pto6nKAElt7omKnlT4ipxWt9o5fAkx80aDDqJ+/6EQhU0cjmFT6gO
eQaveRtmP8r+TXWhqj8rko/YZVJgVWAp7bfMj3dBTH7AHTC1nJrmxqP2umWa/6FFzga/t4eo/jWI
/rOqqauLhOJKZhKyxaDqVhOS1JmVXre2BCfR0Si1MoLx6go1P/KvH3J2V4T+XsRYNgDUsQqXJE+4
qzHmGyIpD9CSrwG/vLUr/6ThMpAb6XclypFr9HC5TE3DIUDonpRliHmn3xGBBRYRmJCGrGS/PEQB
FKZjXKLjKOJ3EIck96YrleasKPVgLSF2/uDFeyUMpZBeOGJYIeOAAg7I4l/qAqIVYfoLyBORUdAH
V3ad/lLCQo7LiOKX2GZH1luf2L+SNnuRAkZy2NTLBJJG2fwUZXsDiPKnKteB9tvNbfW2COIgVHcq
tF2kbgNgNIkZGjrQli2V3Ui+fFhCPEPRPKgCsOFRsSNBc2X7/j1agHcBcD8sofgKTgjmvQue5PRp
mgjvSwSZKEmSzBs8qWBFdJhLiF9v5zdu6purpdB+qeSw6Uo68TSQnsIJ1UXerHS470YLEr5oMDhl
cgCCKAQnQ30OUlG/HQC/rdRDSmEUf47BXeWtUcpC/GMfgZ6VV5+HG1wPBci8q65JE15LrBLshb2K
/dTcDcOfOA82i6CmmbmxA2fEg//VAHwEmG0h0AREN95NaMl3iftmmHTJoE2/RxJSGxnNxm9NSqTE
IVYjHgVz2mM8VG+dIeo15Z2V73a3YM0AwkspMTlLm6QkEnw/+8qOv8mc75BnSAdoJD9ler1sn1sb
zLWa3nRSaUyVUfve/OnYiP33zs/MmWAUSjkJObOR2dGYEbBo0WOwJg9aIlO2jN2epM9KKIgNNCQZ
xN3c6zdRuQAVsJif2U59RK2TbrTwPuULkeRA00x4NTKKVgC4tCXS8pb4W32XNEwocvlDIxkBdP2d
tnebvNgEE64+wmgflH5XujBcx2ILbl4wA8T1nT7S3LhAw9vSiniXA21bzBCnTUpWq0qqkJvus8yO
L6X3s9CaT6lo1TEoUvh4gdOyRzT2XmqKlLFzvZD0IIlMzDjZVE/9J2RL32ERwsOkJ6e7o1+5zxf9
WWkfZvLr+9r1pGv6pkbyfd1KNTqURPJdYAHTbU8kMT9VlsWY6DmidmEi2ryU5PkhnsbAAGNrLS/h
vKQVX3l4FBLMU+L4QwEFEAxTLSsrXjNdVdUVhFJOPNWbu0h1PTkHU7knchRHi+gls/Mflsyfyqss
quUmr8TRqyjXLe6PfKyhyQDR1fOvWarFefZPM54e5O2xHDfFQGAzkXygGODyHHI3NJJM1GwQzJ16
7qldP0LhY0CnjCd3m4RoEyyNq1pGVvIyq4hYptPV/HryeOmVWpE8ekYdDrQ4IbOaAXbIK8A8Tk+z
7CjkCA7nKO1Q3uunBJBEhY/NrEneJpltTDSdnPkws4YPeMnfHJSaSVm5BNzo1HAlFhlqC5m+R+vy
zsWRRaE8lx7EdVOLRzWSDKB8kDvSCeWp7ycVkQiP6DcXwcJ8yfGGDtFso4vqb9Ki/yb7GjX2O8Fy
awE82oATteetlGLrgeNcmWH8FaCDceXo8cmo0DaMi+q9K59my3lWClIy6HWt5SMrfNy+mDAWoxVf
LWH41t3qbfSt0qyf1YO9TW1M85qKGyqjCjXYaDhpBfO8BRIpAhmqyuyFedsilnBlD8MhKcYDNKk7
IPqvLfrwV7Drn4vxMcqpJEOJeK5N06KQmNB1pR8qvtUKGz8pHLRa56Vs6vGcjTMMkgGOA7PRDK0z
CvJ/fZH/G0Vjz5V40P/z7//3LIC7/uw+/+0shXz7mSOFvCqzsvn8Wf4paHz+zG9jZBNBY0v4vmO5
4AIFiLn/MEaWnskuEAk8Ak1kjaXU8d+Cxrbxl25YrssndXj0pm5dBI3dv+C8oVLreg46tIbu/08E
jfka/4oO00EkCs/3fbSTLfA99j/QYXoeVXqgARDIZEbXA8F3HJldHp3frfO2aqJPTOa4QolFtdVR
/9++KcAeoZln0unyLJfzqVW1KA2zPjLXGLfh6N93aW8jzTFmD9GA1Ech9VRSJaWCVMO0ykMm2mpj
LOVI1KKapUTL+aCmSNJlpTarozL5+cuhf5zucsxlt2rh4IcNUT/CFYzwevr9b/7xX0dbqqVcdqvW
P445f7NW8wiRfDwQLscURvumJwg3aFmHaHpD7T4oGjyOx+aooxeGw08akItRW9XCc9t/WU9Lpzmq
PUtEYYWSxUF9Wm3KBkx1jWfVvhyoVtXicuT5cPlv//gH/9nuf2wLYUZv29S9kSZWvatXh8uZVMvy
vRtPh6mOWSuASorQy0o11SKRGy+r5hSwGyHdvzf2lg6dxW+986283MV/3FS1Wqj7L0JzgQfsVRQF
K4SUG1vgmyofOpQmkPuZvHgDdp+nVj2EYJkjCMLIvagD1TbVOn9OPdJMB62t0Rm36jmd1Ta1OzeM
Uw0/d6fWMrI/TIE69+qPz6qmOdr3bu+NW7V2efjV6vmk8gta0dVkaLej3WDvFpuQ0FVTLeLRGA49
Iupx0h/nEEc58nNuxzvBQgE51KrtiQ5aCs4pSO63R6/MogY/OJrdTCUxrCkiRXkBJwpRXKW2oxZ9
C2xF5+5jz9HHe0+AXZFSPLFcqJaeBjuzaPSdkk8KpBt24qcJEa6UYlLrVgP5LHOLb+aEmpJauNK0
VrWsDJS6IRdqFaeYN0JNsRHyCBEyzvuFvZ+U9FBA/i9FLA0ki994e106miqH1BAc2N9urOemFeNV
RPW1naeafFHGXrAX+TFXTSGlgzCKGA5Ofo+BkrOtHf1G/ZxCuaOrJk6todRoy8dV6SOeWJiemd9p
HnDhJHH3iY1B6Oby9QEGeWtTRiNKjqqSP7+TCkYXdSr7t1hVmtc3oo2IaC/6V+Ziw3/T5TWiToZD
3dxCMeQqwAyoQdzQUv9Np+a0nyRiyGimI46g0zFZkMqLihk7ldGLIZX0CCCFcU3TcTogHynUoiw1
yYYvtYdXI7S7OWk7TAblV7INabQcJTyhAPYw7ZRfSt0TW4OdjjTQXm1Sd+hyrwIy7kNxzPD4ZT6R
5a9VW4Tb8ypyhvVxTkpt1QRMSlpyC3kcYEMjH7nAc179SWLe7OWQ1OWwWzDXO6p9qoVQ/MYkkbDn
jkPo12H1q5Y/YVF6RYauOdaR1m4Mq//JpLgBDwC1/milWs2DJ5tqvViSJ4h+1dYZYGtpg4WqmGoG
ScSIJTeKNo95mMJr5hnlUbk0o62Nz/3F7zlkrgoJlEfa8cN3XYvQ75cL1bqsisWvQElCxZQ7+z78
JobJ3UQlXHfS+YCsBCXurRUuN72EUqlNUdiZu9gt91Mq3io7o7///WMF1Bl+7O91xJHgkU6U6y+/
8PwzrajlqWvn+lghtHvQ8+sQ3evj5VeqVfV7K7uqj4SRWzh3wQ5o3Ix2AiD7i5W1p1ysnYuXdVmj
wOiN5j6Rl6ifZKBuAnX743lVT0eZtv7aclHgtPAgJihXb7Bc+L22yyPL2F022XZ+W0e8eWaj0QNb
DPGXBVraMXoqMdgU+S9LQcha68N9giM50Qa2QLYcttVqopdkVdS6Y6B5US4QkP9QQFOSZ7rISdAg
hLTNEKRauYPlw/fskGGUz7yLcuKRWgauUPkwUuorpqPaFhTzh1d2ydbsneSkFi6K+VDcAMwCsbHX
1uJ0V73B6DiFZXNULQ+EP5OitJkOjfdkjDPzrUK4yO6BtqtAOPM46HV79OVimCag8PqUb0LdYPxO
TVTu1AN+XrdrhI+grPF6h8barRpeNXX7G3kj1WKZBRvreQTmIE0kwsXDzNL0BvqLokBdT9NBipcJ
tPUyZsTj8qmHW7Uuq13jGptSx9RNGPEVkqyA9eQiDI03Z4hBEENUPuqy61QLL6Y/vWxTq+VS+HC8
5R51jNp9WVXbrCREdX92T2rNZoRGGlme+txUW/84z7kp0EtyyYPt3XnQtk1bXytLZuW2bLaTc9Db
h9J0Scuj87ZGgctaD1oYkvHxyc8CR1ubFc9ZJkPJTgZSFO3oNWy58dxU++lU7nCHRIEww8GK3AfD
hBxkGuXTrZpqo1pUcrdqaUTNBJhSA/DyGbU6IGfmxOeTqF1qqzrR7MoxKzUXKTrsVoQmcj2WJ7mc
KQqSGsq0Q/2TAAWpALm7VPGMakYq+pQbcYgqjmo1Vc7hl3V14GX1vDtXcbM6Un0IaSFi5Ms51fGX
1fPuf/y35PIZx09gifTIK/z+Qn98y/OB53N4NZgT0prmqkkZ9NE9YNBrRwY9tR6YNlYSQQfQRm5T
i/53S63Cj/z7YNW6fFat9ksdHTNUOeRRdughLKmaOmpfpGHkqYD2s1U1z1sv57n8K0ZEWAQZuDO1
V325y79XrcvBf5zxci71kcvqPz5y2YGpBtJe8d6ULysIob8Xy++W2nZZteYcO89pROFdHgK0qTrW
Mtq4LGwHrmjgzD/VJr2PGd59GZpdDvnHqtrxX24rwY2vY7AaVBr5R5aKF/5xrvN/+U/394MTrGq3
tv/+xr9/qPru6le0qpO6/Hp1MdRuDHXpvi4/9XKMA+rvMNR7vxqt/SjVleWJ1UJdrVHruOWeMeZb
yAVPCIIg6Jv1w7pUQR46ZzdRmHvbVkZpjgyEPBXyqfXL4ryxKSD4+DUO6v88yJKfPJ9SnUStq4+f
N6p1fUYV26DsOwoI6pHQRhjvusZEtvGPXTaTY9bQgq2bGEkhNOg3ttNYEC0qDylqZJauBjXs4WM8
PuHrt/Yo4+0H7DfBUoC20WUAbcuwrVdaqouKtKOI3y+aBq0bFDY3Qe/bR3/RbbQxaUV17pxbdjx4
O6b6aFIw+rQyfvJVVJUUuM/7SHGs5iyM9ZV2Mkz6/1xFfFPM3B9/bUKuWI7foVyoja7WaqvBbG0p
ovpoRn6zRUd4AvAfiaM+dfNu6JHgRAnTOfZ2WR3I8KP6UXXHRM5aVCsf2gPVXsRi9EI/dnIxgmU6
to1lgKJAyqzX++Mgp0SXhdrmEiGsLQN7+1G0QOqXetyULcqeZguCFflMB5Ga5H1p8O/N1XAMzZPo
TC6ojw0HxIx0umC6CHklHBlXqQujWmqhdmRVCNBhCAq4hu54PC/MLNq3i9gGqm/sVM+sxFMhtNBJ
q6baii72LS6v/nYeowFeieEz14j5vWEzA6X/14MN2Vurj6k9quXgx2RxM6AUYWj7e0EZ+89VtUNt
A/eKR6aP9kxR1ANstnk4uoldSPPcEWEGtl12qNYkL5U/+T5C70Tz6v6q1mUxyGdA3XO1Ta12hkz6
XNbPraV/iJa5RxtAzRbkCdUO9WH1uTj0boGuGttFDrm9HF2JDaHZ/F7V1BAZqcleK/fXhhx4L4dG
MSwICqb+6o+DMgvJ67jbRANTVdzkAwRepJCv8DIuvOkJgiOjYtbrxsCoqiFCpAPlYcQ24f3JRV+j
7tf1Al6hNEkIpciYWvQ5eagr24ZVq/fVuQOvh5nB5dxdye4oN/QJXSG4HX0h5mNm1aBSyvFoySma
IReX1X6RNZrLumqpY9TRahWGVLZXKcj/Tdb+N8laSNcG6dX/Olt7y9sR/dvqE1+duPj8M2f790cv
JnQ2eHQPUUbYzKbrkJn9O2kr7L8s0wBwjfiMawsyu7+Ttpb7FzLtBtlcAUeLj/Gp/3Chs/7iUEP4
Ju51Ogou/yMXOgsbtX/N2mKBZpsWGTWMmoWhWx754T+tyrx0qtGPgx4U646N6XD14gh0M8gwborK
7B8S+DcPYTIei9zIdnrHXAMMrvWIvRwC5vnSH528AqxbuI+EzLgttWaxjZERhKiHG/242M498uoi
rAYSWuE2DIvkCR9hIF/xiGxRX1VvVnPjG+kqjfXlI+gpOhb+WN+aXVGd0qUA5JdgTIsUhPdQ+1Ak
ZifIn7wUCbzQDVezEViPwtQgWZsIGDpl7J8oOPeUSdxgbSK6CRAN+GU5t9OPztduEFTR+Oawku3C
zfbLFCAMbMzju94066CNp2+xkHPCztlUTQZ1InfLt3mWslwRUuVWRk4yD/uXaUZjNdLm6qaHLfzS
AnK5KqvOWeOYy9RRN6IX/IDX1IBBsC/5ianv7bw8zEFkHwZRf/qeX6CpnO6MesrQ+nTEdeIu0Q6C
yhaTiKokfWhZ8ZtfoT3p4Q5SL/lw7ecIbabzqQ3MdcDFetVhKWagTg6JvzyXLigf/JabNWjvX9oo
NgRoNnMgzEKBEVJqzqYR04p1EVXRnsTsI8h8f+OZT8j6YqVj51vUN9utZrcl2n3XOD/4ryjFPEDI
LO7DfnoPxpzSmHLxzpORCl5f7lH4HUNkx0bIpz6YxwkS2709DUhuDMYt9Hl0SBDj2SH5uJjutSaI
wiusrLoS+FzX6Pl+7oR5bD0K/b3dJK8BgFec0Yt7zBgioAdGua/sn7xH9T5Ncnvvza5+F/tBBpPJ
em5TLWg2HpVKEbV3wsxlJBZUB7/CUrhxTKTezA5oNTdn2/kRosPzsHV9HQbPVGtS/lO7KvKZ6mpS
9/suhe+sVQ6c11H7grj9vdL0eT+HtfWga8dwCKyDYRb+tdP71WHipPC2YmvT6W54hGSB00BcZwwS
sbbVoBki7ywgYwy+dW9hq4Y1T96uAiv7aCw9peTPwlu6E3yJeB8VfXXS04znPgIM1VoEVCQ2PP9x
yTzzRiAVeGNZDmraGRAQMMhPaVxhukbkLTBDQp5pPgo7APxsaUh4CfdhsuYZ8BtESretY8CLlK75
GtnGR8UNKisOBRV0xXs48UjKaZ5HMkzn9uc9nHzUuiKybuuunPH+MrX1wCXHqg8nsSSQ9xRmQxIk
y87MrfLKmpHT9eCGGxWGz8/jVPQnOF3fLaoRh6aGceYAnC4oZa5LvRErUWu7xWua/bw8ou9zAuHp
oaeaFyCx5c9HIhgUQ9lIatcCHF90u04+rGhLx+uycO11a1TIKQ6pOMVj+qZHdnPvl+YTEjvHOLCs
GxO+ZKQF5SkbpbcOdJ3BDcv3vDR2XtMWiA8J54Z3583pwpieC7FBI1selsmcDxLNNzdxckJ7OgLx
ZkWbqJAua9Aydz2SwjiJRB4+4MOC2RMOLdjA8KLhbyWNd9w10vPmrRXH9U1iRYhRFB/Uyus14mTJ
UYdxPr1oPnrDdtzfAJ4xrlDDE4DekTnQre4YCaijjr+8FlNR3SFQz2SlRM8AstlRX/x34UPZXQoP
3IaTo66LPYJrB9taaOW3OEFsTPe2fW1hB593qED70wRF3MhXmVdF1968YFyDtt0KZ0BQ7oUDNkvL
+ztIbeYD2rV3JqL5d/CyHpYlJU8LhIMO3AVghlpQLmrv+zhEeI5BJ6uSV/zFULAFVbAp1uWQJIe5
DRxSX2l8GICHr9vc8zdZExNrRWjaxqaWIKeqfUc5anzCbf2uRNvLRkbkxtVdH83SptwwDkm5A+uh
mPs3fabnN37pXmTeVTz90opcp+ztoAEo50zhNPS70F/MVdg32M0OdnCEmL6ya+8zjAP/1UIG5NaG
L9LgM0UgF6Abm4A8QJN0unZzzdzOuuPjcImOGZHc/RKJ8iNxRvvOs7QXKB6nvHH7l9LbtGZgQ/Tw
pFJNgjpi138hG9RvNd2E5NOW0TVaZwweuhTySe35VIv0PYuNpzCetBPYe2CTWfrczD+qAQPuyBQv
iaa9515/qiovWS+pi0q5CWvBjMDZwztemIlQmaLzbm6BZh3DeWBlnD+ApnzMzGggGOTIpja1f4Dq
Btc1nBGFgee+93ni1x2c0gf4iZZt/QxBqL/WITLUix7exwIDnT4VAI1nSCLjHD9OelrjXc9fkWg3
JGah0FrB2qj84WS3JjyFungPIrygxjQvj1UaQdYUS76bFg2Ya1D1W7cBbO5GJnMdp3zus95a4bE0
7aBp+HfCGvY68lJbr4Ea5wyOfu3XUPNLrRPwTdxx4035cghRG1+LCIxvgzrE7YhY4E1auih16UBz
XfNlNMrpGCfG/RKj0QIL3Xm0eYZCUBtuaQwk8jAy6qmV7xipq7WZaf56rM0vc54/ERkwXmfjpA+F
/4rK8SOB0edSRMWqnlvk8NP2JRx8oJqd3rfXS61tKohusP3HY6mN71V71AySxC5u1Cv4nSkkH+N0
Hki8OTlEaBSs5sQzNnbd6PumZUzse3L5Wd4ZqJKAwIwkltzPkA5ezE/qQs5DOurGIdNr69pMLdgx
El4TSUcpFCHFvumAcjVGVD7jtLZsfMGwDpkcjlk5Y2ZmteWpMa0EERnQ+X06H9F9EJTw4GEH4w83
e6TwEpxAaSc7cGLoM9ep8Zhm4drrBv9k1eVukLmG1pGlXOsu7G39seugPFThyTbiYzOX5aFKO1yO
SrSUQHtvFZwaLZv2ofWDk08HhGcctthRmqe7Fs+h66GIjm6NsliCPcIVybZf9VITFWiIevQjWiA8
2QhgTI940j51reY8NwZ0hw7VlsKo9a3owp1Giv06Tz4ySy8O8Jt+NrpTbgo/YMrWYUIZi+QGyaz+
qmslUgaLgQJ6DIDdQWRIv6VIV6YhumaoC21NfSGvEqJsmZr6bYzuGKq5TbGPZtyzuNPWBkME8HSI
69Rl325giYWHcUkMsnz+eihFfze4PcFjMl4Hc42E6QjJpm0cksqihlk6mNG165S/+mbCbwruohvJ
qrttY2I/iube0rS3sYykBsBT52nlU7JTYUSKS/tqMR6TvDC2el3DWEj74n3A6XOia9OWe8NJf3gJ
YYdttuvarrwbQVy4rsKqQcQbkpfnfyucRy2yxzvUvT9hXPa7fNnrogbmaCTtA5C3qwnC+UlkGcQN
17im9N5B+Dplw/xlORbC7UHoXRXhwqDgoUbpxwhDJKTHT51Rrfs4mDeFQd27a5LuPifUmuwx3IRJ
f0/Mml/nXEVKQWCsbDvM9iAQkdiURNHBCo0tOKTX3GxhaaQgmvPSkUWIFK2NQe9O0nZxsECp4vgY
7mcxv9hQEHZgLZ89iFD7rgYX5yTjXUTsBjxzORRVH6yWjne+4xu5pvZMgdsMRPMORIwzrCH/1HeV
XWyscHzwzbg+pKRO+6REptsOkKCY9aODHLyMsOvENUBJ92BNKO9grzJMjznUjQiqSdo7FdYKOWNn
tTymQNv0OJpvyhiHsHCa7kvpUGLFxqGdELfUJn8D43RYW5qE2o/o8YEB1bdRVvyED+GiHGrFGCNQ
fI5nyHJR59m3HUrQjHbusmPWhSCKZtVMMzRSj2Kh6iRHFNR83/ImsQ8qGOL7ols34YDRVU9t3Fdy
FmDeQb5HbXHxr70UuCSCcTFl9+rJmwCwxUacbDEoeUilKiL7j5krKBlR/V5pqYlTgbM0G+gQEGrt
GTq9DMpGb5yuJeqBS2LWV8jn+id9zD+SssuvGq3IrrESqQ9DoRdrT4vTawebJ7ydED32Zih2bj1v
fNO3YL1C2ncHBDBgVqziCW3HxgKt6kJ3RmWX/tCZgw0kxXJEcn82bgGTS+dNf4MBRsTXQuMqr+Zd
gSPi5Dv5Y+hDGi/pjiNX7w5liHfDPKAzXRNso/1GJjU264yo0j9oFoFvHxNTa421giNBOTXnqayR
md1FlrknYXRT+M2ImIPTrg192IhZFJuy/xhMIixUzBHedPRNYk9fyrGw9RlTsw7ZWaBWB9uqhiuv
gvOK9K+2KmwXv53WkpruCLQCn8f5FNFWxT/O/AH7jTkBLt6Zt2VlJGgt1BGmOJrJIxCZ9ToLk/ck
FeEmaGGXqG6AW7dpsel16+WuXUxn3S2iOYDdW6GBlDCDGkdgsYa9Ns3w1h+L4tmoine/IQKGlr4P
CRhRlaavD+YpOtnT9JTr7rArOx24LP4uTK4Y6cBbr/Wswpimj58XfMGQ+0bbDRdF3E985LW8p8pF
VNisSBtXaZ8zgLuIbrtBs/M0bdhlyfzmJ7VxG3TQOLI2kEbgPJaNWV4ZEMKOyD7cVHP1Fkc4YYL4
6BF1Rj+oKuZvbT5gXm7P5QlNEXcrWhxBxiXghsbpe++jYDL4brxO+6XdDsK9cUytODpjyYsSlGh0
ukl4tKf0VJh2fTBq5yd64AOed5CboUIBVo0zbT+Fwci42lprbBJwkmzXasIdC+TCgy5/wviYKz4Y
XyXxy2ZIomQThcOP2am43Rk2HbUtUAmQIGxM/9Z+XguAwSgH6COvWpzjhTnOWrhtak+XoAq8JFLU
CMsIX9TZxIYpasS+bSs41AYWl7Gne3tcOgnsDPcGdw6oLrZ1dD2iFRtix9YA0QR71/kRI50S6HW5
MbHE2M0Bppjuzjda/BtShvuOfnsb2PWn68w/2uXQMe/cL+2EyvmQxquyQDC9DrRDNaXtvpkSa917
1vRomJPLPZzH04xeKPxaOuEKqEBhLsHNFAwfzFw5IBsQDxDdm/AG91BhSXeP1CTa/TtG8e4uYDza
gQMRODlIcLrwd/BdrAXZ0mUc/h9jZ9LcNpZm0b/S0etGBPDwMC16wwkcRJGiZm8QtmVjnvEw/fo+
YFZEdmdWVPUilXamZIsU+Yb73XuuA22A9yIuk2ynNykpk3D0NnE7/3KT2diM9ZhwFOcSlkzuAzkK
48UO4WFAFM782FmgI9xN2T2KG8WOB9MSNHhnbrnqKcf0bYIlnpu3h6Z4HEshHwS54ENcQKGAFwZ8
HAY2qZNpxgnisfmVi5kjDxIc1pI0RNpCTJqswnjUu2qH9L3p8ih4i4zWV3pFBXZC/Z1hctopixal
e36YsXDHaZU+ciPofNCdRO6zUN+6MfGibgJTbJt09xnLFjg2Qn8IvOTVbrrxoaIJuZ/gbE/NdQL+
dMozCv6SoH2xqRxoQS84uB0wvI1+0hXutRv12x+N2x4kVQ5duu3aB/r1Ss5EOYtqRJ+LR2XJewnB
1KDdi+1y9uvAouCmxcsdN2QYCYIcITQOB212nwyiCtfS/QZjhAvrUF4rI4eC2nnbcobGRFmQezCo
i2gU2C5SEvsJx/w6F/a4SzFZbRxJUY0BDXwyzorr8DlOhw/qvdo3cF8IBsWPTtPiZ5nFH0HS56cw
iL7dd6yE5F3QFhTKGHVBLzMkSoQYCFXNc5SyvpiNeWbODdCT7IbPIicOLCsc2Z+IZ2ZvEQ0BsFCQ
xT0eWzN1FR21fh734jLoEvMVsSKf4qqiA5eArcUu273rGcbLjNWEi4i+J8lPXWA4Porl0Y5ksrg1
y/jgJVSemAxxDvHkOyPnvXAwmK4EnbWSIce5OoHLkhrhb3t2pmuW2Xvd1NobwduzmG45CLzPZGmI
7RK0I0CSOxesRprI8mQVye9ENvrZIjRk5RGtNUi8B0BXVCOMAhGj1aNHmtg85R7qcYLfkKzboMYH
M2iHNp7TUzyaBaRdr9uFY+2cC6oP97Wrnktv4Ptnenzo82ZvCbPw+4jsVpIm5UZOUXzOBkv4Vcbg
PJzGiRGNlD9UH65qeaisof0wWqI0BqrmipX8IvMxAroVcMRvnY0LNeSsl1/u2PkjWMx1Qz50E+ne
Z7QUxLjoM2sOeyGdxnNzbXPjpi8JMlNxm+FkM1zrb66cwSWZhC8aXIAyCGD4E9a5RVG0SVr9Peo7
8xvJ2iDQ1Ck2LUpt7OBgCyc8JW525MEMF7uVB4TcxpeJq+/hCBBOKugj0jQNMSbXn7RkGXDFTv+4
GBxJYaHmmm76XJBH8GZKyVurGrfkPkiXLGKtObQ3K24QMwlJc6aNnO2cwPsvJVhyAJ1vbfo02tOM
lGL/FIy8jr3mFBcpocSo4YV+cecih0OIhv7gsS8LYwj2VjuCKQbdwuEbdv1sazkX8ZH+MtcNfIRz
VCzSclCFM3UcA4a64ZCOa5wn2j7WOFsXagqXEgF3XdFjSMClDWk/BnR8Vyz6GV42rIPc12JMckA6
u20favmubhoiaXHp+Q5v9ZnKCkSg6Fpq0424C2kPWz6qUfVvE4n/A/sz3lD3Z2+V3nOaGN4zjdHg
ctAmXHmFWzWtDfo9F8k52bW5fdCUHkJ8D+rnCPuSxuHuPITpe5tx7WW5jMnC1t4T+gggljLdDvOY
H0bOesj6GKzKydwXYG40BgTHySA7qpmw8GOa99xBgJ8I0QuVDcy9i99tp9q7afNWWz/7foEGzktd
tK7/JquVIFkif7ghJ+do9A5kbepjWdWPdyID0l1GNUv5bM+d43P6Gg/ZJB856uAi1NNo79H4vYr6
sn0IMk1bZ6VAca2Ffeg1gUFCGXjSywYtuGEm2CfNXutXjesUnI/YKxLBLKIt2h99RaBqqDT2HNBn
Y04W3dWK765GT8Schn6MA40dh+YWjSVZ3CexozPts4Y+mIz9yKZTuA6dwU8YYN6dXX2zHhV0mDZB
Nk6zmzabKzP1xqOxfNC/RrwK1LFN+7tJixz8s46EsusCGs/rUaPhg2VSMa7lcI8TsUFx1fgkrUj0
o6ui/ZS72JLrgYhzr184gZg4KRmE01RMaETh2Wxbrdxbqt7aHdsXTRERiSU8mDADOPnb6qLIhh/G
xYCaeBOyETD/ZSqpwnA4joBAXJ42tNulsaOJrlwrNk1tab6Zy0d9McySiHtsyd35w1w/SejhJy52
uBXzEFzn8n2mvT3zeAEnmllH5tfk+ffKV0eVsFpDYz3W9ibrXQrEI43FtQRgY8RWuQl1M1r/vPsa
745GjEiDn0/p4Q6a+4M2x3E9LR3qw2vEQYCTLRGybV91AUbP9L1ssq+qpPc1acOHu/n57o02Sek5
pZq3KlSglYh4odPACIg6EBrp5PjDWP8cLTZrBkellj4kjfc5Bx9337CYIYaVkpayxch5t26GKaYN
0kBic3fZ6RqhIiQwtbl7Ee8fkHw7OLf0/GrLtF0CoPMD1T/cTX7TKPAlRMOPbvFHhCJ9djgHrTnu
QX6blrmELA9Sd9dhAeg2C3tuhIbBT7pIb8WEiYpiJWvTkqe3lY1jOCp3+Fia47yQC9zR9DnqmrgS
jwWebS5Zq1GkwzYGp77TCu9HWGdfpZxpfXJe5iT7FejaTi+ppapnBhnskjavFUoi8LIaZhjtyCu/
BbrTH4VsytXUT9+sCJGy8jacAjO/HbVrO7rGYaJWktwjFNIo146Tjn88CCncqvG3HesCptYsN0rX
4TfbUsH9uPLKZQssrfPdqknXfL6TbXAqBwoTjaSaffQJXjxh+EZcWbyWcwedInX2FovAAX6c2oVV
uXiRp1dqOMzNfUYy0+R5okSWv+vxwQDMRnupSj/dkjpujdOH5bTasTKsl0gbBbg1xzzqxfQmBiy7
etxpq9G1JGOM0E+1gTVbhfJjskXE7ZHZf4DzM0XlRrGadOqRZo27DCZ/GXkdL4Iq3BoWlk5Vwoyo
0ekXl8SwfCAf29Agpd/+eF0KOIsTOiO5Z6iGMUSeyXnJvS+re2vi6EYKL1jNqv7u0BeJcuGpVVHY
FzcHjQJs6/eoTxvpddPG1kB3aySGVoI2U2RhcuhtR06AjAhzHWnuq8IRR40vjgRWcQmaiIkA2UE2
47UZlxyKeFHiZUBD3NmKe/tPjimebWKlJToea/JhyOQNxXF9d3Zr0vvuiuqbHgM8LYpTn3IAtknp
Xudw/MY4mqXAqbjgDP2HVlTv7U+X2iDDVlsteNBbsGm9Wi7V4rXR22fp2EdtQJaZ+htpug21iZSP
R1yJ0IJsRUe1oQBQ5N5r2kRA3d3XiE89OpGxHcwk/cOcPgYVlQozQbcRCnptQsemEjiHlnic7AXA
RUqT2itOvDMKWQ0Go0DRZsiMsTSmzfxh6LgO1gZRJHgpT/CmDTAQNsFTS+TehgsrIR2ikoT40O6i
FPU9vKWiRo0owAsQtnuUVI/MbOFT/BwiP3F8CSXUQGDJJky8iOIi7MmevkgaOl6zgh41O9+2avy6
W5mLfRV1YKgbJAOt4NFT71dNZn5oZrmPGsvzQy5Ehk0hnjkBbYpCub/7tu8uaYr/jqqGxmIlQts7
mrkORbazE6/Y9wP7NmyVxTDvfeWLc16EM2fmXOCNc5C+0AfWmp1wqfS8M9ivDw7E4YbQzeVenk3h
Mg7C0TL2YRPq/j03kgXTJ5MJrhgJkStrCnlvBHpyYoYSbtuSfss+H/CbVXVOlEF/6APgAZwn0fCU
7odmibEHoi6J63BHrJ7OjHF8zw2ak013equWLwvClg2v5qfTak+cEMA8ZMFFZ/35M/9SLbkXGSfF
NrHca61Hp1EQZxUBoL67PZrA6DMgCpbYwORAXEbGhsqaLWtdzV1FcC/EBlQyoV6+2zrgeY9Caszp
+brgWqjJTXLoK1X4qOv8EV54rKS6VB0MXzvljZ6WC7ai2oa0KNJd0nBpXnbp5Tu//2rIvvcxgVen
pQBuLOHNRMz5aDh/G5/IIxDAgBRTtVQxcvCtOM4gz7pgiYvWzyBBV7IHP+zc2K+GbdMtOdxE7riU
zkdLVwwBDMzac+6cvREObp/078LJv6vQHklGDfNayzj+5kJIbsjmj7vl3Np6JsszBVCQY6W30Tie
HtPScMll9MWhGby1hD4MS2h4A+4yLDF2KOBBih7vARtsyBqDUK/lNqPTYm1lSbjJvICtKyOIHMHb
W3zWv2tpHaSFjjnOpn/ftxGw1EFrv5u69iLj8RItrxTXDE5haO9rQ95afDi+0zpUp4FqRC1jiuD0
00W1FMUGyW7UbYaTle1Ls36beppB7aR5TLvxZKIInagZ3k5mI29mk9dMJAKWYnt84CfZYQQYXsJ+
uHCyfeK25m5cq2m2uWdraxkXv4kOoCbgG/T0hdw2Z+8u76RaQe0IqCMcZLXv3lNdicPc0ohFmpef
XNgXW6n/aiEub8cybtesdGQqesS8IQieG66ARKna5oIi2gQYO9ulgg3j+srLqvE4qNGnj5NVcBHm
oB2Rgn6pE3haRRQ9sU4EyIrIGBaTbUIURkU1KOnq9qAol9u2pP/vAFDE2/xa5jruTFvzG7MOfCtt
Ia0bkHtR7KCWAPdUuaUfdLeFCtYiF+TuJyX16UE3OMQ406VnJHJqYhc1AceNiodLF2ICWIybjfoe
JMUPnR8x9enTtLYMRclpw/x56OtvhS2+aYDszM466ZVJ+UryozCwsJQTsRkToytlw3SDcmGnPJyb
NelMer/6WwkjnBuPwS65Sjy930lcpODSme166aixGTj9hpPzmzfIaW+oL93Q9q0hAuiAeGFqMtWe
YV2ThCePMoLGN+CMrSgle3EY2O7bSe3TPjDw3v8KygDPLZxEi7vkurGzDrTF76YMsg8PBGvV5gfR
Ruk3z6+9LFwnnCD3gyyoCTOtXx7ufNrs6OPqJkCgeXCKowRY6Ty6IGyrgwkgYssDCHe6jUAmqSVF
XBawHp103XlOsZK0CK0Cab/xIljLGUEoaqul7ApjAFw4a5nMB15+iYcs3IvupvdYd2AArKc05oAn
Q95U60IPv5scWJdxyk/bS72Nzm+GBDIDnRF+1sFL6AOF1Kg39k4LB97gOfXv9sCECOtyMA0hStNz
g7n4gAVrWuNkaB9V0l9Dp91VKQEtz/hCvreurnJyrlLnbja6TR9Wmj/EyHWKfixGaheDC7ZFdfmm
DUOfBSrZu2UFGkliulCHKtO/ggZfZAhi1I89D0+SXlY+Bfd+gDDEasUpBeNyNp9dauRosum3zjyd
xnFJZDjQbpqmXY8S15YpsY0JuaD/gmJjucQ2O8vp9sJ0fvXneTvG6H9NHtBsLyE3lHbCsHzejFud
AdouSOQ30byYjtkc1IBHIR4TucyvcP7g/tjqrQ0yCpGrNLG5pMUT5go6jtKsYaCMhSF396nU2I7S
LeIjNyhrpsOrJITVKYaOHegxQWE2zbfyNOrLbQ2HTkkniZOFJ1svP5zR3uQ2/CNWQaeGNsWZOuLW
QT6/NFk0NMmwCa7VD29owAMt3xhVvpR7ThP5FhpJ47auMU2LLxc9uNZPmjUW2zBKX7KqNk5TCfSz
BkLh9NR41hqHZLY5B8sMdrAGfHS0TpJGbYqwvnHLY5PWs5rw37w15LTJYjUdZIYPqGmNraUNqyin
Miye86ccoYDqULCLDcCkjvYAZP5NVSWH4GK7JuQsk7ERuuM689RBb6KdK8fmWFITYE96uu9UAX06
E7skGJgeWtUqk2a7G1Oeu9AYbloT4tDl1VGl1pHBKI08QeUnUjP8wCgOAA+qNT5L8DcORTxha/xk
9GsuwEBz0yY5QowYr3qS5Jvxds9dLVExPCbxTrrztzqGB1oGFBFlyfhhUyfotQ3zG0nHOu5bd3D0
nYp5n+dl/4n5J19mdBQxZd6JQbDmZ02+dfmSXeaOt6YYFSe9ERvS8qcMRPB3dQlxTeJy6srMQQo6
JKZWPdl5cU2yDmaVsOyNDKbfpR4tSET7TNy/WHGFaDk4tnDmIzbelN55EUaXFCxPEHRyr7Dn5Vn/
EBausTIpJFgVvFqrGuyKrpUMmplbbEIKPBuElFU1kBjTws9GPBU0HrxSPDzzipIDR+tBCGMXJyX4
S4e9yMp1tF5n0Fej7j3gGzM3zMTHbT6LVV/YH0U2qbXbKowuwOPzhMu9JaL12MZMd/Pl1UDMOooz
QdcUTjs4iFtdT16Ubby7jI+IqqKvYBN1jTLiPfea4UPcYdEIWRMyDxOZ2T6ZkRudGFOdB4yHwCft
eOcJ4+TawXtEFwklz4B9wzE+2bI5prkV7RcVv2ttjDEqpFuR8/+sUdRADHmVT0PJ+hBRoaP317rK
LoEztjvD4GXjyibA3FdruzqPj3kzRI9NNX0mj6OSP4nPMhCoiteqq5ny9iBFpCd2kVev8iijx3mm
J5tl85TBzt8Wfcd7AjdYD206Vvjfab+tTx2j+FiwL3uMwjjPx2+BZSccPES4cGEPtm51x6FY3okk
tpa1j3xivOQYa131HbUar67jdAd9cYc7XMf/+PDHbxcKsT3Rt3BPkmhTnSJyEPfOc6LI5qI93T/c
8wB//vb/8d/oAMhXHRdPYCRyE7kIt8ESuusTKjn0kXvmZKuladx91rkSpmUw4Tbq/KBJh2OSdMPx
/isywv/41f23/+y/3T/lz6/4Z58iJch81B61aYnqsdLUdPq1TXSh8cvdhsZMIXjZ4cybgnmjtcgz
0UyrbNS8ykF+hSpsLjHNv9vABgIua/cEqxB1xNaLncSOvLb5LEKtQFqBrnBWwkNUHV3RIwhOjF1V
h1o49MkDrzyfJVbsxokzifIgTw30fnZLspMyTFitomNSicxhMapdSRWfQv7/FOE7xseyVvMesS34
BvTL8M4SimbcU0ahs8ypdrK2dt35lvQAGxnfw8RUmyloww1ZPkszElZJ0+EIpVaI78aRbotPl6Xj
ENibYjS/VSK4TmHg+A5X+GWIranhh6hs4wTTbmN0DEEJ5W4oaoLWGl0aLzHRDE3Mjz2OIgGNTSwn
SjvQ3lT+W2+9/HkwPjtj+gXuNtrMevAa1oRfQfP6ZtuRxEth3ym6KmhqExLCqQ8EVu6CgZv9MJZf
85ScObuwDertG35odOmZpWBys0eOC0BNMV5GhpNuY0Pd8gBWqXbDRWRueFCvQ2P7hIRjPkNv1kLE
P1sEioUPMu5Gj/IICnZeCg28cjcM0wYEXrfmvnyhS+TTVcPzmHNw0K2YE08OTaesJGILZQ1upEw/
nmfraJq1dbzHimTpvmSaoTjzcqMbcxj2yEXjxhkndwfw7TGDcHWsPQc8oLIHBsNfQOwDxu1L+8MS
FCrHBCHrKUSBrR2qPMrxIphVr1g0VbPN2Giof0qj1VR6xTYa8yeCLc+R57aM10VPG5YzrzRjdI52
XhPnmnLKMq0FMc24JY2RUwcv82lbsPnu0NLzfCH3gr73PHFwwcueJoj1HUHNvVzueH1Z0XbdEwQO
G7wSXslzQRGrOElnfueiCGzXIxPlDdG+CppjVaV4vkdjf3/8RnMxbQcJZdQfmZYfxTzZ3LzzdydN
r9ZoXpMB31v0JgNcQK5e6dgSEJYRpW8q4bwjkJ/uf5BnPZg2j0kbkJwjW9t1aAZ91Nh7fBsTnEG0
WM+h7bWB60RYaSmw94Z9HfX9vp8s37T0iaGVYKpenlKYaGb2mBTJscxpYNF7NH04w6FDS5gVHJ1a
44XDeRiPK7f/1NtxyPtsIu6CEnRt7gJGmiqOb1k6UgJOvZjx3o10AJhe8L2tjAcgdn6XOZ9zAY2Q
erKl+GnvDMGnGURA7I1EPfdgNfRZj44qAlhpMTKTpsTyDCKvVcEHReb6zjETxP14+kyramLijx7V
g3XZBgnFWK4e6c+lVYMNdfwGqP5NYWRYwTRZJ0PmU48U34qIyZaaszcHqs5Zyzivc33YOkykGE27
ySVPk72ugWuG8RidiaN7h7GIdd8jAlUN8qEcPW2v4oaJY+MhCdUWHu/oYiiD68x3W2TQV+fv1CnR
fObcRqSckIljhalj107RU7bcomisK1Gm8C24TB6YO1IgkA0vbobOkdGAum6XqUNZeT8S0ge4uShz
MtxsOorl5ddZSPWgVlowzHO7VFicIkHCK0xRt3ROpAsUG6hi0T5SP8ncqkrek6oyV95A4yVpivo4
Ox27WD6FM6ufYP0zbGjwIT5gZTN1AGCcEV5ZzxNZsyGxAFnimWG2A2NnwVuYS0zq/sGrCGcPAt2g
iptzYfS9bzCJcE1MQVl9KLI5OQad0BkjVE+9YR26ZaBx/6CWeidL12B1u8HbmI72itwBrE4rBvHb
j185zZNr18PqXKv5xJGpXDDfZtptpAhfipyDIskJqI4I1kd7SR/K5QPZdSTCjsniPYdmiPhtrvjc
vO2XplqhTgKkypw3INfAJd+/EAcAF6tlTbN18dtzYbMMsXyTzbiKeWnsvdpk5tk3Zxd/02dVMcGr
MJoVwfjeLBPs0k0pyhzSL+xS0aF3K/3SAx7dOEoeCWpqb/gV8zmIr5iMu/WoAQTWnVTuhtZu2TVH
5gA6LPTKLdQGOS46zdrvCb2em4Q82W1sX7yOkTZFQs0vl1bSdWb14VoONPII82NQDIp1HTOWBXzy
ksr6Af0883FkFJzL1Dnnu2+8orwB+vgxtuZzKKP5UyvLk+cM46/cjM/edbDm6LPJmWnPmhUzwalw
J7uQzJnavYloWiezNez6BAV/IjIw0wm59kQVfwjlfZqD1XxN7bsTleus0K9hJ21uSwOlU4X5O3Aw
oyZlqNF84ibboBfcDQsMWyZZlI1BrRyad/ArnSU+aiAo0YQNkLKA4kyfBKY+Y/aencUCDuPS/WYM
h65qr51u3ew6VhurCdMDdcU7N69f0agYXGVLWgCyHM6471ZylWMcvRSNgYweU/PGUJ93BiubUyff
RdaEJ8By+UPXmWrHKbs6WCGmkrQsn0s8cgT8WvzFrc51tr4N2EalZ/Y/3Y7GSZd570sVgYThZLuy
ips9qe4hMOZtPRnES2MjwCuAsWuqq5AEjEEoip+jHTnVIXTRYMX0yzMptg4Tv6R64beoo4PbYPnm
8m7v4oEnylOmdVGuYRxYCpUvcVg8k/ninkum6ZcV7uk8rvYzJ9yNE87qFEYWiRllXBsLq/bYMFZ0
bPtBqNKfyqE+95E5XxXV3X4qIiRg5Laza+tPHXZp7MttcQ7rlOlqgpjaN5A6WJKMz1bM8S5OIdY4
y5ji/iHnTnhM34eoq85FmlTnvIntrVuhrv7xW4R8v+3ktDY5q0xEpa9uF31EExmv3GXCQ5v1LXED
a2N6PX6qGv5+ptVLTMSD6xt1axoAHNa7Md1aIzX3aWB3h85pPxxnTh9Ca3nOK5QbmRryoU61V0vR
BI4OUGy76Lfh2MsWOb0xDqJoY57xQ0rc0hbjYBg6Gj8eXI5tlWJyzQgyR1bw2OMHMDPCw9GUXt3n
wU6xEFlFsXZL+j2FN4KaLwxS4tgxCW9wJBYSLakiNFOyGO+1vACVtKDh/1fO8fpH2+d/EN67lnHR
tf/9n5b+98CgRZ5REBukT0eKv2DeVBRkcdXFyd4WLSGeuRXnvtOPsei8J56unUKbOqbShNmLbrO1
5US7g87kfy4IpXCUwsyeTXGGoyV561uXAy5A0mOcxtoe+0pOQYydp6DhzH9EocwsEuuygX4ZVu3e
HuPkOHGExzGQ2S9d5rVkP5RxMlN8+BDhwEsa+rxFT4r2ogo+s8IczhCSk4NQ5qUK5vD85wc3L9p9
FqoXEOjMtSTnpB4HHO0aoJlnBZC30o2bcrzg3zyN8i+0PAZddOIZy78c1+SplP83d0kxisGMAYp7
NzhfVR8an6pJ+nVqJlQkpIC+Q6ePP2ZqAFs8PxRpbZDxzRtuRws7SFYelMzMG/PX9uJI4KEYCHa2
hNMVI3Y/88YljKOcF31qtUNKUxn+kvA6pom94blvt6Vt/8yMpj1iDo6egPakWC6ib1mT4Ska5/zN
oPpkI0vw2yzRgKHsNnh0DHVwx6k+YQm9doKcnmzrQ8fcmfNZa7y5kvn5v365mX/rAeY5Ml2OgMIm
Jus4fynNBmMblBG+gL0SASXZeb+1g9avhpKHm4iJo6S1FJ/W3anXsbJGPTVAQvcHU1FMJ6fHoPD0
h4gJhTNlzf4eYEusrt5boeUB+E7C9ZdV5eHF3VIsNr3m41Ltno+bIMXLqAX5J+1C/bM2yBMenn/9
2Ph7//5e4sHZyz/YhQ25/P+f328xUvt//6fxXwUdMqroZ2zvNBMesJcin+6G0oy/RcBCNzIsycJL
fhBMr+TOrNtxVWmxRtO1wd5VcghusmovqXffFi7DVuanPYBepb82HvRZp8mRunlZrdq5xLzCxPYS
mnQB/fmr1IoeHWF2j5Oi10cTafezZ4m09al4tynS2bk+5p/xSCrXeJzLliKrUHc+gyo/5JJpHGVX
b3qXfMaij1853Sg/IwGzl44StwwjOJTYHiPmMNlY1DUY27X9TFSCaH5CbRS8ciqdSs9Y18xN9nQQ
HGxzwzvHOIno2rgC+HdouM9sekes5QoEfhY9VJ4dPXKZZUEIyFLSJhuc2rp471u7/9Uz7Apk961U
Ey1BNlZQYd26Hh8DtQn1yrA6+Vyh5ftVPhZHmHb8lA2CpHmNnc9Rvf1Rj+XFaGbrF0vrHvUzONn2
SKA2DoJVp9zwJQlktlWGZT8SsyNxoeV7Qpcx+wQaZLRj325ozCaiMuzauWo/ib25xA8PvHfJ7w5e
9yASUi6yZzsamuqjcGwPCMv0ihdLHpPIyved2Uy+1WHF7BNB4VHZwcnjmBEFpfH5r1+F5t9XIstx
DMsxPQFC1PjrO4wBT6yZZHL3HiaRvY512UTaPDv9e9aLa+xA/5FhY28RE8Upg2KO5JeGeyz03Pjd
ods2y8wx1sWP3ELnpa859B2dObk+ASfJp2kze8Q7REtSQC2u+pnaCadr83VOc6jVNu7WLD30+yD6
xNiGaQN1dE2T41nv+MzMHax9zqzy3zzsZZ/6Y3s7fLGtsfLipiD1ZpvSMQ3d+MvColm1NivhUC7p
lBf6wMRFTHG4tjMtfgwtRaG1yPdFWLyUwsMmD8fhhRvNRRvUwi1u1bWlBEX1jmD6Y4VnLcjsRaw0
scmQWa563N9h3uMcXIyQ8/jdIP23MjUSgGGSvPImqjYeM7G0aR9tMzouhGTkaIowxoD5tFNbwOXz
hT/ot8y/NjPjrH/zFPCA/8lzYEvLs8l7oD4acAb+9/rj9HpFIriO9r2o+suUhe5ZNSbzMvFhO133
NId2dKzD+Kcj8W7IuHof4oA23XDcLfXg2zD3qs8svXS98ZxNKS7mXJgvuRPKFdUx6L7xeLLqpn/3
4s8Am8K1H/of9ajre1FP5NwA+r+ZwBFxpPBOaxPyKlN56cwA+z5j7KjM3goGb5c5bt41WqjW9L0k
x1Zr1LPnHIOgqF4UitCmho2/V6q8ZpU+XBpGyBTOTrSEtz0203zXVhPucMt+a6fEunRCygvr5Qd1
UfrGFgYv0y7ubviHzAdYA4+iVhZXw5x4yKCdFami9Uxv1zYe5urSMqrZ0OF7RrUCoZYmhzbjyt/r
o4s9pJ5vlWVA7a7Kk6qbm2l27gMFwXiGuQxW3ozjGL+kz6z1pJUVmZOuAO+sLNIUs0vZlHfqqIc8
zoMes+S5T5ahUh+8ib6OulBuBw1DKjHFsJI40J3KfRBWq2Fawv4yYi3boX98OQt/kjQ17W1uXawH
lQXXLDcuKA6Zn/RZs61cnMQwGZttzPV9qxs5DYYu/RejoaW7WKS0KMVqj+UU+17MvTyYEbvBKkFk
i4bkhKcbULaGaG5FbrA1akP4sktZCt44XHH+oxd2pUUEn9sfFjUom2aesHLN/afumK0/R5hQSEZy
9oN9ggUJkkKfcG9ooCTWmbji2zwbWLZo3EQclSRMXYw5q5prF3XoytvCNDa344TgEtN6wmi9wAvo
4LaYYv2FnHn5lEVjvB5svjIKbM7qs/uGU2xlOtz7cJjaD7maGPBU1FT/65UFhPLf31aOcCQ1tNKQ
Nnik//u2igwNYah3NJ9p6kiLR2JcMicI1ji6xWqa5VfPJfpWVEmwmYw221YU/lLpbHzrCyeEnoBw
pyVwJUrPG6+tJqKD8tjW8sh7sTx4YA3Igl3vDMbeNO33rtDXYzXlZ4sWg0s3aVj36r5dmVHWPVLb
tvYst+SCdx2jNLou474nDqRkKwzhbOMC12/AcN7VBXXNfdet8q7n60LklNEpMnYhMz3bJeaH3hrU
ZiAqfbZkzti8NOgz9MrvjM1Rql3anKOowt3P6zG2DOdRZF29NmHn7KKhSSBNEd3Op+49H4RzpQx8
a5I2W3J6uzw65nA+fzpTe4g93LeGdhXiB/JFv9dKpuVlsps5RDw6nHDZSYZhDzwE/4mdbAYW5O3Q
87eEAiqRDoJqb9rh9X/YO68duZVs234RBbqIIIGL+5DelFUZmReiZIree379GaS0u6SSWjp9gfvW
G9iJdKXMZDLDrDXnmE0WIblhC0ZrbjzCvRCbxQcv1NmSlPUSr5gOKRUbchh69xEb7WU8ltAp7Nts
ArrAwts6BcLFDtgoMlpDOtKp71pbGxs2cPnMuo4zluYIky7QYa4N8h1mmeupSlDG9FiTzjIjEx4Z
+yxqm5UQiKvRu4j7COcNlS8n3XQeWswozqeD68TlVYgeZAJbsbV9zHioJCM/Sj+7McIAl7w5o/LM
s6nwKi5n7H8xP3/D/BjgYn/4cf8CZb8Ms+xrnTc/E36+/dV3wo/jvmEjZynBisIywPm8EH5c9cak
gTv7c3RLsB7ktf7BsrtvLDg+bKRxabimUAwR3wk/tvWGMBNLuIalO8LlX/5PsOy8zM+DER0ixW+X
IjJmS4J6jFd7DItIwrSxM52Ucy0PSD4qVFdZ59ymBLEda6dhfVs01ldvoJUGu0YljrWqKP0pJEdI
9p8VPX3xhRzQXHuwPVk6j32BgunZHxF2P03K6rQvHcWTikQJ8LuTNaEGGUgpioFMOJLGKYBKZANQ
MZL6rhIKYbQu6voxNLPZFloXQXsYSjyNh8CvjHyHyaLzPougHeibStM3Z/Vbch1rjoXblexatesg
BlD30NshuGhdt8zPZRaGBvNdMBY42EvP2svEwQxjtp2H4TMimWGDlj77qDsOsvJG+bHcVImQOZkp
wp0XLD7LgX2iNcZXc8QuxwSljcN6gATIvrIcGrlGqdjWCPNaDO5jAjonuG4z26RE3s+FiJpXi2hL
HANIDNR5o0SExpMKqtg/ljLHB6vXia5WZU9H7Qgmtq/20IDe2j02xciaaAnlcPEaqlRmAcyUxKpP
DHYtoQ22mwSXjd/NtWbmEpOFum0nmKGmYBhWRHW43ocsBX220z02Haua5DxrPYbGeHL7uaxPBonQ
V7ZkbXDTToHqH6zeKa07nugWX2QwBA/0iZLPzFhTva/jso43EZbocNcIW/BPCav5SKpZ620tt/eu
UpixtOs86z4zRIDHWGT+towIb1m3mZ5Tke0HanK2yXAqE5B7BiZGNCZGTiRuXXrqAR4hnsysK5rh
1m3NBF04e+0IJ+uog+ogszyFJ4yTHCtebdozQrmRxc001BSFQzkSgluVNagVGuwtUok6ysdd0Abo
8FYhdTYQC6XmPAvVz/mALllO7EabGMEF+c/pAIyWhSw9jZD9zznFezgiLybhcG0XxeQUm0wSI0Dv
t+7VqmO6d/aR05eQi5JEE1tqsal/5RftCP44rFNzJwlw0q8KPDx3kV0wm/YkwJSXyVx5udQwoanH
TGiueRhL6vonjxHFstcIMtuJVQxFc1ZW4Bvq/koiANySRh5tJdvqExk32vvCTse7TlnWW6o2PmLp
UKxR+vU3uhp9KBpz0GAjxDVceiw3Q5OEXxLbjO+1qu73fWYGe2H24acS3fJ+0ExxTnWnOOS17QGU
SLO9WQzUSDQO8+RIZCyTnlVbVhDW2aZcfRn6pU6AEpMeHn5t44bacA8J10T/5eTnVJWKbDU93rvw
oTY+Bc+TV9rok0lpupOlz6ahEeM6jehu+60FidrzxaM+luyJAjcUV/VkfaWFMj6h6KyQS3f2bd72
3m3fgXXJDCO7LbLO53jUQPiCDv557refusQojq0eWtgJdYiOcTtHdScDT0xKifWgN95T4QsPVhnF
RznyU0naIN5ZbpgfYidK54Zh5h1qTF6YUKpxW2nSv/BzL8QCmBvR24QR8rqaouxjNtiIwFvXv5Gy
Unuqdd5WCYImwix0ttM4VIe6MuuD3RbZrWsxuoR0iC/BQHX7TkP4QhiluOkoFzyZIX2tss2LR2SC
DaK6CNVABsEsUVF3PUU+1qFITxgbkBIJEdo3KEco7IoANnaMB2kTRJH+nOpRdleBGrwyIF+5K0mB
SWLwTM2jXU/aO72Y6sumU3PG7wiciVTXuLgJrETdup2X7sZx8DemlaqNT9l7mxK1vo3Qs9Gi7izc
OXrXrMyIn3lrNMPbSZbQXTzLQEThoYBoxmI8eD5Jg2bSQwBLHRAatdBW7CUs0i9a+KR0crLPrWFG
nCE6w63eBnddXsmrahD1FZ080KNzBdYMC+QNaTwczYJ0ZjuOtF0RWNapDA18QJSFNw7S/0stMhNm
qzHbO43f8reu2mSeUJ+rnlhEHGThhW5F4y6tCjpWplXseyeXyEjwNjlKVldO1ZgsYYvgwauT8TJo
iS0wTR08wjQMJG5pEMLz1DoJJ4VcgkV8TVXSxAFuk6Aa2OoySUfn0anbaD84kTg3wYAYMu70vTn1
w62X6tUVx0AxJGcEP8Z9nu9dXcdxVBhyhneaWxfC8X7ERrfKzanY6WkUbrLKps2L1/lYmjkiB+k1
VxTPaKOhwDoFMQk9QULPq2HcJI+JIgMideMwkW4FMh702miBb2NCcPYDv2hIOJO3LwsINZ6tx5fN
WJlfEr+vrgQuTBYAooeclLM10oMQPz+dNC2lgQu6ZjhqMYU5+vvRuo2scmuplm98HLsjLlCBJKHN
dpZlGReajs8Ktpv7TqlU4r9wzGvNQ0/AhIllyo1g2jUNRFmNjiQ/bwbRhiZW0jBbQFcbdyVIxOfA
1v2zEepElKHieus4o0TN0RrbqK/tjdHRKfPTyQJe5yDLG6VcpakbndppqjZR1/bXjkbYq9am3RU7
qWo/efDn4Y0ACMEOiHLQojQaqmyb6qS4CS1gLU59dTiEPlltFGKjU1cX9SUlwRANNZvNIAyTzeAi
T7FytEVu22F1m5J+OvvoEecJl721wjKeyo6Ma0NOxzZCSiQntmiqSaKNcqNqOxj8MlI7G3d05KCH
Zi7ncFjhOowQDsisR7gR6e0+6NN5AunzM9mP/sbwcfAMhcFZms7qeWQy6zgi1W7ViybaRhS510Wl
E800tu1bLLHaWqQTMcNGziZ3DJsdSlC+9nKaNSEMM7WFSkC5NV5k1xvY78l2D2UKMp49xvVTXhXl
JtI7e5/lg0Uo5IAedq2VRXDbyaQ4IuRHAeahVX9XtPm0w65SXNkJKgYSqmxTbSKgS+aujusacEBo
wzjSQx/LYmBIRxzoWfTTBcWnKcHXN8nmHk4xPDXWlxXd86roL5nUk3xtGQGLOJpFCab4EoreLqKC
h/oLhCC8xwIIMOEW+kWrHPsTdQTbnLL/P7ug/dd8Tmyq/8+8vfqcF+hA/aD5vz/frL/d9r/m857i
pxvbjFrSeNt+rca3X+s24U9fIqH+tw9+j476y/7GkIb5R4zp+Smrn+of8aXf/+T75sa1AZG6Sgl2
IjaCR4NKx78yp8w3urBNdjeU422WgC+bG/2NPv+nJFsOl0d4D//gS+fMKVTl7EisueZoG//J5sbQ
9blN9kMVV+cFLJ0OGrVNywGU+mp3U3qNg8tkkGcQVEcrSvSLHu3FBYW7AXLFRLBdKPfZWOyNsS0p
BrbQhW14iSQtCKwTnE7oOafZgYHd5rjct8CHl2sLfPjlZg4qp2sqcVgezLyPoWcXRwb1jEgUBJjL
tUVxWbWtNfPHX+5+eWy5jzAbyuovDzd5He8LKz5XykyQHTjkWiDv34oyIe0y/NDBLNyBIem8Ujsu
2ONYj9knkIiIQHcG9C8Sk4zlInrnPKAyAgqpcqF/r1P9PoNWdDBsjWgKLTgnJPxtpZRz8Ga5V0YX
2BdVCjqhrewNQAgdpygXtYdDARHfOyPV7dVoDZJ6Iseb4GCI7xxH5WU7wG3a3liY4jNofKGNv7o5
FNbHqcZsXE/DNQL4iHVMEyALay+TGuunUXsn1Is1ExbxGstFQvQkM1TqoLxqLhLEIivlCtiAM4V8
udAwIGDmn2+LmbCc8Jnhn9Ubj0CKb9Dz5W0sFwvz/OUm76PZ1Xp/+2+p9k1OObRPmkMWld6hbMCY
hKDcIzFCJkJNBEVMJMHW1hgxLQdiCbVQ3L/LhQ5i0MijjlhjJNnNbPmcmkTbTV1wN8yapXwg92HS
d+Ec0iPDGSSOYJBFLQVtyFJmWRibdmLeAm0WrmyMy3v6dRd61LenEJxMrywwRtf+bKdyS8p0FijC
bTZrRq3cyzcUvdHF6rRkSmyyaQjWa7YWzlsSgEPoEjMvtE+9ISgFlMYnN4c7+y/V7yL9NdtUxxvS
rZdbYU5el9MiQcvnRA5/TktaLrw5zWO5lo/A0Y3krTfZ79Q4amTDGhiKA6SxJfPA0ZJH/AA7ppLw
kCnOTDdqWQhhxIsk6uqR2t+pL9wc87ZNP063agiYTKKN6T67JRvZiDkFeyahI8RhzM+mZQtHa3mm
XX8d6g8eAqlat+iXQX+c9PbWbj17h9VG3xqd+VmrLURrSTVsckNBIZjVyqU08LWnE/K9OQAgLaJi
k2JQWS0iaDnCdlmXOKe/6aFFbLBaK4q3rz571hscBU8Fe9qlsAJmKdSCYV8Q5cu15bcplkiN5arH
KllvM4Gyf40iyj3aofal6krWgOmFrNGTmo3jrvuavj1ROO4GFR4xoqOeEVZP3kmi9QCFurLBAhuI
Dd6eezmw7J069l0kwj2Ash93MbLlXZCV+zimZJwjpzW99FA3/XdePouZGkXi8SUWQS7RPqafg14g
/2w+yVFeDXazdjJqE1A0yY5oLQNYQFBtSurBB6Wnm2pOuWExgHY6Y6Ro5pt0V43tmPpPLNu/c/vN
yk127IM/gbCkJtS5E4tBGR66EDdNF2IamlW8WlcL9JnD3uD4naz5AvfX92vLfQ5WrW0so8/Lr98p
58inMmY0mHI/3XYSoWkAq31DVLDknEBwU1oE5+qGDd2rKiO8rfNboiJ8KLtms4xBy13KxQaK1aTa
dAlZ2/8oC2PKUSfyWLCfT+usqFGL0pxjZ0OgzXIufLsKbXSdt7I7uHMQzhz27GZggWPwt6fYvRlH
3zy25mTilsW3tmkEVRpzpj5EfncVQPzZmbOmEpf/JrScG9dATrQcShvl9mib5z6cEL0K/0GatxOK
vDBHHAW3CL9XgknInMffZZDLAv082DL6Ni47gYZ8CQo1vIYwO+gGpq0YLp5GJakP8N/ZRXEZ5njw
6N7bmFoxd7AkoDdd5UgJ8ZBtqkGVGxFVF5op+730sDxo+ix1nK9ZJAevldbADnOJj8/5OgzYyqdA
Z2xebnpm+6UEy7ilPVCsx/mlmhBcDy3pr2NMaEMepsm5p3xwLnb4aYncoIJ3GqI5QGK5ulwsIXjf
rpk12j3JsFlBB1gPsnFXwThnC9gWy94EPAIdjvQ86Ul6Ho02Pbe9LLa5llP7aUS/xeAOgWVkmBmg
2LHzxLMBN5WwMC+IcGOsJyt1Tzo+kJPPWcSGNH2b1S2cLCvfUtS8zfrqUE0JSuacUAULTt9RKZJU
zHkuWO4bZYGgGaYnGBfG+dpR497QxVFl+nASZYfmoeEXv/fc4jpLenUMZXLZ4Qc89P0wnVq84f2I
jYSSI4AfSFYEfQtMsbFxdEwEsZ5NL4FnnaPC7M4u28lyoK+Fu3AoMOr7uQaQcf5+Unbd376p5WbA
QmhvqeEECCZtIGjUfvt2ILg5ghzThB1Cm9KmwYEGMTnh0EtKfgfLReYU0Q529GNr0x5ZAimXdMXl
YolTdIo0OqJRW5HaTRzftwdcybCAhzr5Wg24bFXRX5gGlljamevYpIhXV8Av896k3dQ9mUG8gkaD
8znp3oV+TlgyizdkEvG61yiE6qO+H2xj64zqLi1cY2/0lr7BeQvxuSAbun9MRGDALGT/GvfvoLrV
W5DNF5UGVKAIKvxbfJ5YY3wJLO1QifJd2sn72BvwKFCloVs4fhJsKeuCnwc/xtU0hpeNJ5K9GRDo
5VAIAK5YrUXoPqZGeNH0E0QMy9rhx3+uTXmVj5M4EmS8HTon3xB5MT1Wrk/MsY1/He4XA3T5KDtK
CyHa72ZIr1LWeNYILSFM4pWIsDoAIrgCHXmhA/Hbsf2Ys8aI8I1ckClQ/7oJ/TGduwPl1m4jBz2b
V4yHpKTVndC33+QDjO06n+eBJ+TBIH2KEsVzbuI7LbcGmXKNCbpFPqTZSGTdSgVpce2FPQzVZp59
XKaWCawIsmId45QrdyxX262KO/Jl+p76op3eh6ZLfiA98d2Ap4DEYQoIHfgelBvYmLXPjW7JXZfA
gqpwOXo4RLCKs/ob5BcDDcQqdJt7w0BT30Co2vvkbDQZRrZoYpHhDpPEhhaCr2/2flfzozP881Ac
vaiiAD5j/UI9/YiC+P049sZtF6RUFUxcKqD7kb7753H4WIo8OJuiOtLy7BnTagjkSl2btZUdbfqY
FzqWACcXJ7uJgKiqKF7lKZt/60ZS13gbh5QHTSspsIuoI+gBtrBCb7YDEeZSOKtigD4rSRbwWDiw
7cbMODb+gwlNYcVJkMAQKsNV40RHmM875D6oGDNpIfDAZjWhiw+D7AONjF0YRkx5hElnqgJ5rARq
pEBPNlRBPzptY+9cCCu9cCFUybc9arUDRpYP8ZhCPRD2VRa4AIUuKRW3a9uKsRAMeX/ZynKTkWik
ipG2iOU0O7TLHxDTXGou77S7b/1bck3OlBiBDuidIDyuMoG4Bw/0u9YAn/TDxFZ2FYb5TWOBREL0
Pq7snqcPuGXxodUfFf/3M8porLaiCBCzR+qBCLligxr/AqggS1LaO5uC7qfVW9MhN7tbeBDUSEY6
HpUJA1a4X2q/YiDEobi2afbuqWrpe03HIpv3h8GT112Uu/yK257MTew9YAno35ThvmiHetXSL/YM
Qfg73H7dU5j1fO/G7/GO9zge0+4uT8UXTSv2QF0KOjAOutoIU0z+zh+yTz5tptXUO+26nCCGtXwx
+KOCT7mC6qG69oOh28kno5FPXUmfme3yzjHa9xUN+VmEEK3pM+9GX6gNOT00n9KjAdxnRYMhPRWl
ZM80ijmMFArqzmbaYIslCs/bLU94uVie9HIzW/4yn5eWy52vHv5/vC/FGQE8NRxGQL5zTq4/72qs
ecY1lhjd5fZyEc6PvNzsrTmEd7ktWTPuyAK9xHhd0Ztgsbdcg9yMlByucBXLS4KQHYo8PGG5SOdn
vTz15b7lmpRzPvG/ffjln4nm4OLl5ngXdxybl39I10gxHgM42fOLvjxxufntBZarywVxP/Ny0ZaE
JS9vbbk3Z+W89whVnghr2E5F+e4l6g6VNgTSipj3H+LwlhC8l+csN5eLHwLufvcc1XnhKtOaDwgC
c1pVJBm9XLz8ez+k9b08HMzVhpfnkBcRTetvz/ztO2tdC2EiMsfvT1r+NHH0Zhf30W1hz1Fiea9u
jDlFOzNYaHdzrvDLhZyXYstNvOdkcc+p3OGy1uqWVOOXx7/d/v1jWI++/yvL84H1pOtmgBVIJqPH
mpx3J/VV2Om5sV62wglp3P31cnWyFZuKgaSOYU46E7Mxdrn2crGYaF9u6lASEgbTw8tdy7VM8+O1
pCsESwvX7cujy9//7j5+MVBYXv75l+forntLgX2CEGUZpyDtuKiyrxrSkm1baM7+vxKNpRD6lxKm
Q2nvTwqNzdfkqX+qvv5Yw/z2N99LmEq80VFmUCCc5Z6IMRBhfC9h8hCyCKZqiQqfB1BOfJdnWO4b
x+IOdny2UCiz+aN/KpjOG4ARBqt+KUyU+/p/FMBkK/VzAdN2dSENhGI6eNxZK/KqgBlHXRAxM5eH
joSDjUNs42TAH3KkA58EClKIqHbr2yPcoZXtojjUOrkl0jA7GF1PEwIbKhwEdrXCIAoh0kDERTYW
AaPNN2OsyrMgJHq1Izyj2RZ1458B828Ra7Eajju6DLnZnOu0gvmBkqJmNaL5Hx2JMLERCB5qKQF1
OuSlgr0lfKEMnnQY5/tayatejOkxxJsFrk2c6Xey77RXgkYNmrz8a5yn096uRbRz+IjrObmly+r3
9iCAX/OxDFQmbfLRnvnByCpm5GizoU2JciBQj6OlQ1AKPAx8FQbELkNbaOpq61UBYkxPj1eZ2LOr
FXcQNs+6T9VGa0WDQiOYznL09wDe9oUifqUyhIcX2V056XB0Wn2iZtGUgOTiG9P3P0ovMe6cENRM
7Fx49GpOFIQM0mfu25yakqaSANt3hfufgOy1HdHVHErUbJOvf5hwoDpZ7q4nU9zRBimQYMbxHST9
D8TyVMmlVUkKxE0dbCvb+Dplql9HqrgyktlNRRYdaXP1xkzpplZ1+LHNt6GvmdsopuOUp7ST6Oc0
W1IxEFsUOxIJIfo1O86h57mxuLYKQdhM1NyRBGDR/eW73+lm85iaxE4hk3AoUvgs8NCtOP4XoeFL
zjzEAUZg3ladeStixCyui2wdoF7H6JuvdtdBbF7h7Act4cfPxBBuEnWaOt3yV0aeXrYh5RNb3iO9
ZcVcS2iV1XgWkEN2blR+MXIhQGWD7I0l+ZAiSm8CXkharKXohl9SVyVEwoRMAZWOnuWF17WXhock
Ixiyu47QEhS+gA2rBm9iX0SYeDMILpCNoKLfmk4KOyi9EPqnqkhvijI+EQ2UkRnrISOK+FLi0f/o
QpTFAHxVaOBR4yMi0tt4jNkMQFnB7XrXxulWOVnyCANoPdsvm2FdWABqvVivNqnCU0s+1DoMs3Xh
zVKiayJQtp5iD4Pr6553jG2Odvy6bttVkRrGLu2gYJFRVNB799v1CJ3G14ptCtaroslPzwCKfspv
fFV0wwFiu72TpTq0BbZdV6Pl2ukATdKcau0A0hf2F5CTEoZPoY/HMPLvEZoOq6xhCxjo6XPkvEU+
eq6R72yxToDh1hArwzFqIedfjs5di+Tjms7ABaj3vZqKOzivzVsE6jt3ZocYVfBoFZSX+/CZPqOX
ptmRDvvBcyaHaO6mROLsHqIRJjoqgGQwGmxtzj0FYJVITO4xXPUBvH2TFJhH3TkGJY0upBerrW8R
BBul7EdVWZKRUpPvHjPUxFUXHotPyK28G3GFoas5uZZ2pRh0dsU8tmkkxkFmgXnkGe9GoAKYALq3
1K61jUkRuVNRukJpQ2X1VGcWmO05qg2ZCnukvt72srwtiVG9sKaB1XsDarFs4DkEFhqWLCxsyjR+
toK7J6YueeuUrn1ICS3V47HeeTFaWEWEGxlE+rXbTe4OmEmPPGPthcEdkjnqlEF2V8++16hJnwEm
G/tm8rPdGBifVXiidw5M6g4BEnZ2ShSAngGFwvm7USVgWHfsr7rx1rSic5OB9QFqLddF6oGj1D9H
QMGQHYnHyczuQp/0sM601XpOmaIbmqlzRJbaMZPjtnNS0vMKqJkJKIZzYU7pDs3wZ6uEQxC2ZnU2
e3rfjTZ96WIoiWA6rHF4jAy2qtJgb9sJZw9WuzmMbXgLFmUAI58TeevRWUeRKs8mcUPHoiUXJn2s
5oHfNIaWMO6B0lkyF8h1vTlMeYgiHLFWTNzCmrOF5IckWRv+GNAsJlkg7sW+RUjAoMM4OrrhtHHz
rFpnntmtUqt+NlWdrlCJa2fyU7UzbjTBFt+80TIhzhmKmHWsEdsQJGV6DtDM0v/m5TSpokPWT1cN
JO2DVuWX1jDqZ8cAYM6h2PQ+jKSgdElTy6x3bjtFe8tW7plac3GwXHmZR7qA/ozlJKjAqIT4gr+9
i2p+K8v7KafnQEXqtNxIaSEeONG+vcssiIdz3M42Up/fcmGeOhizaPyWq2Uoyad5FG4+nRCS3efE
Om60mcdrSHNX2SY5bBSFk36FB9cC84+0eLmWgdM72RrltyYSOvHD3XMqSn+Xj6jdzeh9l3CvR6U+
wXm+hr7BBna0b/zMJvjMnRCXjSb4mSyj++Kv21YN+16bLrFYWKv/LkD/NwtQ2EAWq79/HwW6S/Iq
/PKTQvj733xfgTq0w0ns/EcDzCrznwRQ9YZQAClclzY9nWyUvv9agBq00NEOz75AjDm2pPH+fQFq
0pOneY5EUJd02KX7H+mDF5/pDw10anfWrDM0BDpPaf1ig/L7QUfsmLcHEScNRpoqvNaiHIdHUV43
jD0bmWDjCFOwx0zNxro1S4j7pBRFxY1dTBTY2vZKa8CMOQU5KkpU2cU8O5YJ+RVum9XHxugua0Fe
BnnNENoDjFE/HO/fWJJf2S2whmJHJi7V1B0lpPnakVyW/sSwPUAe4KtiWg53sZaaK81j4ZuZZree
0JG0rvqici35y2sv8ukfjt+3F3cdgdzBtvlKXnk9KivqDMagZo+NipVuvi8Ta4J0EmxZ5KHn9Pzr
QhYg6jHieFbY/s3DNe8PXr8+X5sLqoVzzLZeWbgQHcUFiLtmnzr1jWX3YGB7WoR1hlJK+YT3wccO
Wc1RzNw6Igu/DQvfFCm/OfbGKwHG8vlx5+o2EnfTIraW9/eDhXVAQxAneOL3QjRQ5arurV+xNrRG
QdnRDhymu4YZxQk/V6RyzUJEmxUkyrNtxmSwsopK+8sh+f07YnCff1wGHMOf3xG+b8+ziqYhv5Qh
3ogGCqsGJIo/n3SvdfV8cGHyc1GOgwLQYh/588vUvmPRaPfYuKC92ozkOm4rSsP4nygvyMY/6X7m
XUGbXjsmWr221/obVVUDGYylSe6nHeyTQcozPtjvxYJ/+6XMx/znc0KYBuODycaVU9Kej9AP3wnd
JWIMjKbd1+UX5UGallrw2QYmDTbrHn/43BmKir+cCb8edkGOBV6GWQ5k/LKR9aDc9I6Vt3vmWcFs
D4yp0KEV/fmwMyT+8tFADxCdpPRZWjQ//sNHg1NKWCaScKZhYokmh49R5bJeJXBe/3Ie/e4o/vhS
r75grB4+yEtAF84IMKxNuo3fRl+KCBm5pWz22YSTQGe4/PMHtF4VBJbzylHkRc/GcE5gJp8fP+EY
xNJhi9DsTUWoEM3b7OCm+rkJFbTkwpzTkK6DaGwvi6K/bxSi5LHsDgwN7qrQVEzvGmdcH2l7rZcm
2lnl8b7NXScZd522A3M3xBelYEfWtah+PS18rnxr2mueeUlIVLfOKv+5RrF3ADxROflIEgkAJ2M0
wwvcuH5za7TaR7sU4eEvn3w+oK9OW0u3lY6WC7fKL6etU/vSpJ3a7BOziXfGgE+tyawVctJ4owXd
baMjh+i7mUXj3pOAi/7HHm/6rFObYRCAAbK7pGaTpGsuOYjKWBVO3m8gftQbPyTbrONkMbtOp+PI
Vj4R+ZWjpgMclFVZUtuYTOtCmDZNnfpzmLIC9TFJHrz3o6wj1mIt3e/o3Z8/sjEL6H79zMxd82Al
+P/VTzVyExlPgpTpvASV1oIX6svo65AD3637hykiq2pqHQ0ltRgO2cjh0MTz6NYEF4U7miwaYvUv
ME60C13/YIYy31SF8SHwJvQ3Fq5rV8CHbAXFgkbufKTf927rHVz9U6Q5AbSDhjazYp7UyjlulNGs
wbG9tj1dX+lNek5dWGytxmOoH27paN66efHQtBcGSDjEreXKsdSl2ejsUeC8DudoAuBJsA6BEn0J
yLi79Yv+wenO8UBsBEQvonvtO10XD45I7qpIiAOk5QJBbLttwC/RIjux6Q/WlU0I3qQKkJTmnGhn
h4/EFzsGNMk5QsjxH6wovGlVd02NhSxxdvfO2H8eCxNeObFiW8MvMdOxW1LxyXRu1AaiOnb6or23
UdPTTW6u/T48xzWZ10PxUIag2XA0AWDtkpOt0wGNpmbu3tAVSyDWGblCsu1+DirxmVbBjbDvyRsi
FaIUBJPKe3uy3xPFMtP2h2NKOXLlKUvS/+Mfqbr2QfpEA0aCjXOeUq5hvKIJUBFqFYx/Oat+Hbgc
Qa2T7RqaTfkLMmOofdGKnt9Razc7hDh7pyPFFy/2vTdQbPMDfe0ldOn/fC7/9lUFs67QhZongp/H
Lbfi7CAcj2lXf6yt/rbNk+cWqf9A6lNlx+9iV77/8yv+Zu3lUKLFluwarivRov78krXvdpClWtZe
NlaFLE4Z26K7SmvqbfUkVEdWqn7Wm1lNIKabP7/4rz9cRyA4ZXmOoBWb7asfrt9ST+o7utOElL4v
Koi2BGQf8XjgXGjMEztlpX3RehKa//y6BrraVyMGL2xLh3UuOnsO9c8fOtXhTTQ9x9luFYl/mF+t
NCX4h8CnY5yFTyl7BshCGHmTYLqqGTzxIiRPsnuM0NX/7d38OuvzbkA+ORTLQUeIV+8GaA9pXgUM
nmFgFYQoeKX7hHK7Pm6c1IH/kfS1cVUrnagDO7+OSapGFkJMUtDf59LM9iLRN38+Qq/t18ygs29S
Utgw0B5T2v/5CJUl6SVhp3DjWWjwcWttC4TIO4Shj4U/PsNDk6u6JD2NzbnPvJe8I7787Yho5aJO
jA/EO/irQ23PKdwaCM3WsFdKUozke900un9vROZlE+oYnCOj2w+Y4xsvvSyxrgc2EnsBIvUvh/k1
o+PbR1Jq3hFasMtfr2l9m/QrL8A5D+vH3Webxm+vDOWloGhbJuUZytFFEPw6CwJ/lAywomq7XCVi
/uETpLCpdflkTixdJEX4NazhviiajXRBCUyphaiDYFhdZPomJgwBtpBzr5vkXcN/AJqNU2BVuRfu
AGBb5Hxg3z7CvMXVkECT5xjlIf28P3+LKMF/Pc/ZGZM7p2jCsIP++Vv0jMrFa9PXexDW6yYIDgEC
KxVo42EqjYsOa7mPH+oY9CCu2gyQXh48R6G2EVgZt11rg4TvSpDhHjoCNoCUXiycTVM3ImmM4JGj
/EI/zGa2CeSuST5pTv9QBYlzSjKj3rb9vP4BRpMWlbUyEeGuhFlAmu7iE61SKIPYLFdBOD5NdSqo
U9u0UDziJU29vutz+eXPR2NZ9f28NuKc/uFovPqdYS/toQGNsK4IVqfEPMJKhcG3yhURQARUp1vG
hWLdowSXRhetXZMAdKXEQxc1139+L+J3Iz0LcCZpRiGsfK+GPmfsUM+Itt67qer25IuNZ5yG71oP
LAMpKRehIPwRMSFYVGBBiLGN65S0sGvlFkfXTg7IeKsLL6eHA9O8Yas6npWb0g6atAkUJGucCNwL
rZRPwuQfCcv8qTHa7uj6lL+8UjobDsY9/+x9hXVuMynyCIjHoMDrxBh9nPA5yZpx7SnzuqHivINI
/z4tIGw4JOKsrMkb9nGQsH7Xj4HJEOVYOPGxQLgAZ9sUYdE7y/aeDJU/oCJjbscW9z+Encdy3Egb
ZZ8IEfBmW96TJUqipA2CFCkgYRMJl8DTzwEVMz3dv6J7U1EsSSRVJvGZe8+FUvncd+3aaVJxEY2z
dlXyFlpZcfqP5/Z/3/QkvGCnoAb2TUYaf3/Ts3EMlrlquw/d/CWJu5qcAxOi20xN/+8/6Q/XL58W
ltWoG/BdzeVF/v8aqbbI/UohxdzLpPqVSaJAyGPj6HwM8SUjoGVXVLrpmqyDz//+g/9Q8jILs0PC
f13sxrhE/v6TmzjpZRB7HM+Vt+2HDAlPqN1j3rWk7+Gcm8N4E9g94uYq99F/miAgAV+v0BSCny7q
jQzCN9cjI3qW2l9PqcpQkO5iH0DDv/+qf3ijQ223fVy1FBc0tn//TbsE/HScme2+SpNlJQADOHsZ
zOJRG966FOJXG9T/Ncz6KFr+8Uln4mdHoWUzmmPJ/PcfGuEV1QKH+d4a+puJuJGzfxMEYjP7wYUA
mG6Nz3gJLXUOTBk+kXt9tNsKlGuELMqp3UftYK1K025AgEOhOYvps7DGM4uB/yiB/rdf44X0uHTi
pAxc85/ll+i7wUsHziRMlt3GlIHPORiQy2SSPOul2a9/fzX++I6lRQoji3Ebk76/PzE+madJieKL
Bdl17Oyr6/JT7cq/cTg7KMMCSVArwkfjv96w/9uRQylgSsrblRfEDf9x3mWtldSWK1u8f93zOLl3
i4hZgLtwSVKtHmhXWH/Qf+aaNA4/6UgM8NpNOhj04TFED3Jq/bVDjokZ5qd5ZjH670/MH0ZR/IIB
zSM8qyD0/nlqjFMPMRUL3t423BdOlSX0osvIbm2v9I3vqaA6HtwQhzr9WjA9SZc8aHx42wAAGxMy
8OTosP/jw+P+6fWiQuaVorsNAV38/fUCVhDbTmWq/dQnGT5XFkSseI5FC2aCxTcK1y7C0iNgpCSD
mbBwlkew6uDWs7AkKndf2Z54crR+77N0fMLnek/jtr0l1TkynPncEBw2c9JcmqjpN/6SIgLMyLxV
XBeizLp2Ics2EaXRdZZcJgANoDk1CShP/Wh4bptrBetxSyB5vz+2XfcCIebb3ENWNEBSfbWb5G3J
TUBnluKfT/W1sLisOWqWF/aObUMN8O8v4x+erxASl89hDI8t+CeMKzVCMXmV3+yHhPSOmXyG3p2R
HFak3dW991mk/d031C+8l5t//8nWH2qtiKtOEMF/g3/xzyG2yCzG/TDH9r4ugkNm9gSMGHG8B++Q
Axz1reOo1GkgtutUxMw3HQekejo5/3Gg/OEZoJfy0OIs24j/uTLISs6dDF0cK2KC4lUOqyY3TbBb
VU1IsvWiQyCEU11dMtf+L9Dkn5pJfjjTXJqYgFn+Pz7lBF8nGWjVZt8FcOtI397bYf0Ke5aoyKSx
t8KICOWdZ+jLCeZ0vFX//iL84ZTBGQktyrcw6sNk+/vHhUqp6qLUa/ZFP5drGR2xMmRhSxpiVtob
Zf7n/5hW6A+9JDUlUrUgWjyU/+wlw9yt+4Roi30xlNFrbQcZeaed/6gZ2uxEp56KaihwFDTRZ8ML
4Q738ZsTpOk5QC66T3QcPWbGC7Fm6baH4b0ahUiR3TvJI6C/S2s1LvDk3lh3QSoQkjjGlzDGZzIp
b0WdnF+MXAdfF9x/a8byyU6LZyIVcJO0KnvpdMQCuy3ubQFa23FqjyugSdtbafGl6iSkakxgB5w7
zjNW5NfBJ295tIFlLj3RNbGWb+Ra8UsOiAuyKnRO8xPTHBLGsBPHweh9BTUFhiXo42tM6gvsFdd4
9MxB3Wc7Lsj+de4sNpov3S+nDvuV0IP/HDpf+9nK3gfm+grPgurF54AO4l6PnnEdFXHckuDffIXX
LfqUBUimMZac0148zuiKvsI8A5s4OdE35AJoPYKaEZG98Ogi8q5V1h9JYZpv2jZR1fTWqeuiHzRB
+VVaOrvgLjFXXCGrr3rKPpt4ojfliGAhsrrpe0rdBl5Lv7g1PNCeknzTzQZQDJPA8Wnq66dMBD/t
VM4/zdy6V2HxvSuFsatsV4C37sW1190b2KtxnfZjMSOYwrNTou2h38MCJeqKDqwrcN6LHMNRZpVE
Yi65FtBpW2jnkqq+L547I+v31vLVx0NBOoeLXaXcYOQVN67s4tYh6z9NjEk+HrJCCW4PKkJBtPwl
W25q0x1+3/t4LEbQ0A6KTA4d7rLc8S6MHv3Lx72/bsYyGbZyZCYXIpLfTSiOUFPU4hqPeDgSVzPr
TKZmm8R5fU41OCSibzvQQYH6oX0k5ijXu5NI8Fl+3CMvtdgWBUThfEjmB6NW80Ofr2wShIjW5RE2
f9ODKDL3EM75Aa7FpYNGAXns/940Vb8W1Cq3oGzTjdfmGi8yzXk7VaRO2NL9onMnPXRBuR+7fibi
ArfPCvx2eEKq83XiFdilQZBsC0RsT25Y76ypsp6NFGB6m9LLGJTJeBKNT520jE+6bu4DBhC0DpXx
aOGZARxAUosmMgHebfyZgKjmlLYYQj6+LCnxrzgVNn2rj2owgLrpIB8fKRPUOBVQkjLRPwICCkhv
hLwS35si8ohc1MVxkE28tqAa7TLTz+4EE2d3BkwDUD4UH0RJMH73h/TsEAR6jmdCQTonALM2ZcVe
1jIAJ2rHX/2sJcDM7RaQEapCX89fJ9dihJEM87Uy4vmrnZcn0rCiO2gN9bX8USwPum1aHDWcIfaH
wb6hfflCAOP05HcwgQKr+dIA2Ni0ORodORPO49eLGpKW+AGEvfPwcY/SdcmjXQUh0CRr7KiRMjIC
L0EzB7ugyX/g5PZOQdj5RIUSyDGTw+12cX0bNEJL1mtq71nppuT/8mWZUWLmC4NV6kHjyCrHejIJ
zMPN+IgCrN1GBOnuga5EX4a08jcmrMW9k/ODsZhDm7BGeTUme8bh0u5a+2wprEdsz+N7Nwz9j0S7
34Z+PFsAeB780XZuC7cHfkioN4Yqu2uL28H1ZfqWIj9e2W6CHJGczV2dgNwbWvQ2WdWVT3PZ3wkA
9r+XWVhtWwTbR0Mb7TdPE+eI6MeB/OFIg8FxlSGFL5vwe5+eGnvyf7D/xUCq5u7QIqL+5vks2pfH
fYcqtyD0ck2iC4uxsG6/+Aha1rayp0NPEq6EnvO1msQPDpLiR4WWrpD5U2ZDcgyt3P+aYipLBKGX
/djfnVBc0+mrdBvrc6iimkRb/SXpVfyFIK/8lnXGz4+vCleIa9UW+PniGhVrZfBqMHu9c5GBRe3H
T9FyM3WYJ+t0ds8FK9CNzGx1cKq+28wMlw7StggGjklFE0I67Nvq6UtBSh/8EPNVj7pcQ1Vqn2CM
WdeIxA7VDu1Tt9xYmvmBrkOblABs+PXgMXauopF0J5sd1fJl1nfZk6jkxh/NH1GJtaAJdXAY/egb
Ir+cfm3JNLfhbhtucACsKV7bd17o8TAYY8/FJ3QfYz+gH4eKiUTqxlquXFU6D/dh07GmGFVDNMLg
XzyDIAYPR+VGk/f3kITN9PBxb0gpZGoAg95MvPukHfZ5GtmrLmX64BdfI2JtEC+SbzI4iX02B8dC
VsbEBprTDDrZt0++xbUXcyF8wqkEnMh8LZcQo6egPidWLs+uLDH2t1m0x6247nOvIhbJbu82SJeN
o93g3NihPJe+y7s0mNPf8NUaKg0Mo5FGPzbn28eNx94AiLm5N1uVXNyo2YaJBckojl9m0Z39tCu3
WfNeG8NPn0hRqEZP45LLEw3kXhapAhtnRRtsO1vhInO2TNJ4vcrKSBAvT/Y0HxRtxMojzxzj/N5x
5JvI8095HqNILSbYpOLdmNRe4UMD+uxuq9blt6DuGzS49CA8zPbM8jXOLm3aPncorqGwvWXDxeU6
TgOz1p37HRvzJ9OYCnxx/Z1ynsAmJCkB+QYEY3tEaFNDGqV7wdb1bE/dIwnZbGcleFBiGdOezVLs
oiQJMKrlz6EdH9zZ+2kD73Jbsdf2KR4wg+fGL2RyN+SQb3OnUYY69dpIYorWIBzXCrGcNjsi3jo2
TJi5yVDsZ7UmMuxEM5Sd4M5/7Sf/sfGHeWPBeMnVfHSm4o5T2u1pmdB1HnF4YdDS1o6k7H0rjO00
2NiGiR8rWDkG0zsd510SDL+ZAoVrGDzZlhbP4WmjZPX4b8mKWhlL79AN48WXX/K8GdZ+5n3KXHNe
9y1eGgsK1cbxmNcCTiLPMvwZLn5AIRApz0V3r6KYHIu52Rh6svZtRmVimOUyZAQtxTSuqcOHIuuh
b82EmVRReeza6lQ6oK7cyngQWr+I2d959QyVRi2OM8f6UUnzxqhkgHa0r0x7E8z0nlE7v6WjQIM6
2MeOcNA116RhDSK6WCmlQjJ4m6udk02JIqReN9J5NJWB7Y6M2/Vgwfa0SR8Jb7hVGT57vFXzEhOp
nWdYF9PmNgZGRYiepRADDsMqxmi/wWZ/8wz6iGqh7JEJg1jR50hwg3ejG+SmDp1fRuVgwPRqB3tU
dMuH+W62ER2y5dl4XP0tpvt6neNmPmBpIrJH42hK0iaBameQ+xOwtPDna5AO/UmnsJ5mB9fwWC8O
3C/dPHckhXgnJoG/KkbJxMmv2r58D7Psl9PWZDDMFRFFVBYY4dQuL3mN3aHFvOr8aCyJwEARl/7J
fRAGy+gkwoo6YkkgS1CRg2fwBEsTAYNnQDrqzlG4q/NWEk7TY3SOk91s+y+oOJJV13j5Tvlesmr6
gcuu5W+sbATANnUXJ3ML+ET6m2cZxh7v6YOSg0PIAXIHqxnPfc11SQ7BsbQFMEWg005izse26X9W
XAAzOYk7+CsshOj4e5HCC2skSs5x0uePey0IaEIn++PQcunRyt2PcyLPUjv1WWD0PzFn9Cwpz0Xo
GkhB0nO0sBAaM1DbSESkLJjMjEPyjIYyUeeQCDpUBm0yrGuPEfzHgwtI6yy75OLoMdyzu2nOlqGY
KEqz2ZhR3pxt+hu5KkcJZszsr8HyAxt3kufADzg9Le3xKQ1X6K4ZjNd4ID9+9xSE/c4Jsp+sBsT5
d0oivTtGYrzqAxJ/jqvE3BRm3oLhxrMJJxvZh9LEY4jwRq7bwU6wV7Rx+TokstoCxcSvPvSwq5cn
Ic9YLkQVdhIjNsh2At15APWxT1m2o24fj2WIYltzzVz9zrZW+HIdvzU2YdQfJolsZBxjcw2crD1/
3LAX3AWtHR0UCEXdluKoOs9FolbiESc5IF43KqzOwjOelQEdsl2++niIFvwiqiDbzqo8i7qpznOZ
VudQzz9Cj2LJ6RGWMYiS2973G7TkMyHD2fIsN21bbyw5VwSQI5SdYz7zXekcs5ALPz7bc5eo4pwv
96wx3c/QaQ551X8Lh7je8RU4keWmJqoKB6f1tSpIfjeVR77u8jjpoByVH3dHD/MtqSmHpppwIOd5
CpaUe1E6Hwzh0wUh/W9dC3qxHMiWaVy44ap5TmWrd7+/NJaQN95Si5XXm1FS0OWBFgJKn50/biYi
kc66fi6AXfx+OOzccFWRd70ZZ1lUu45EVXqNGAFgT5ydavJXiBwAypirYfYcCJiDOOEs6Ik0aK/4
aMNKhQu1c2TjyXXNCnj7QH40DqQGkFVfipxon9jd2iPS9LkwNiI0w2vBxOpaaJmvyDiWu8aQNh/y
HMFGG5Cpnr7PpAufGfItngGliKs5Zn5j7jzM9HA9Q4znUP/HPITyw+7BaOhVi9z8OfYkbUD3ydaT
Gb1NBC3qMIVtgGlyHLtqjfU2ndftYpsMP5gqH3dn4dbtmQ9xdfI/Ho0SAyP5sPglPx7tl3/gNVa2
dWJGFQb50rNppuQ08riTVkQlffw90+9DHAEfD3/cfHz7j3vmCLAzi/Lw95/+/jm/bz/+aW1Y1bok
+HH9+8GPfwSkgF/3r28ncWlskOrjavh/vxvgNH75j7/z+zfxpuLZs+fg96/0119MQUJutXafMVJD
p/n4qbnhHVpPc5lOZHeqFrjJx71iuffXlx/3Ph77x99DylHs+r768vH4x82YKDglf/1b0l1IItDp
w8dDsyjmrSrr17araJVD6PeAGMnBXb7862bOaKTrueHV/rjLmU4wWgSHOyycE0k96pA2rQcotgEP
WjeXwTTcKxpKH/e41+7yLiuJW7bijdQB4XnLLhDKjbtGHPdLZ2BydWJBUSj9n1yIEMZzOO9xlh6R
2s8kUPXOYwdefVfElb76GLwBhMAkLBnOqBZyhCsxAY8IrOx8fC9IQQRLT/CQH+Kz91Dvs+0V5mtI
6/KQMuqgz34qg+9UbOlGcZCvGigNWF9gXZouZ4+fF++t7m7Ks+8IVpB9algCZAo+10zsV4Y/Gztz
Dn5EwaNnmbtaN6+xTopTPDWQFWyL7j/uvhBMzI/GzZYNvsC2Io6pmv29GXlPVYe4qJqbA63V4zw5
OxEN06rF/bQaGZ44FqQsRYB5iH9pHaH2c3zir3NSoZyRJTDRGhs1YMQYAux+ZdG8iqdxaO7CJSVL
Og71U/Lo1PrRzupfHWkHZYlJi+vn+zAQHpZ2NB6hQzhdS0bJTMi6B58w1igsaOwYFjFjYSKmqJA6
mlJj2Fpwoy6lI7/r/qE3q09x3ox7lYThhmFk9BgM9etQQT3Iw+ZNJv1no2uwzpqjBMuoz0mWvpQZ
QCQV8MoussTe3dgwCrZl0++DuorOiUKbIKiNrGrEtWW/+1VsHdLhC1DJ5hM0TWwmIr4Y6FPO1nSc
hho1kmNeItx0SwQAZrO+hgrdkJrUQ4/m8nzL5FvtJmATaYF3lkdgQO7VxXoWlr8azCHYR4nCCYPN
qZiSem212DRalTPWsvKbQXz1oY3ndzSO+S1wsdC7KjyXA64kCFnj3UF4Jkr5DLOyPQdur9l19FQ7
blNfSdU6eINrHsnPOjB6+mrwK5w9Rh/YVAbWgHGot7NbuLs6yEDW2vKF7hbAg7LrfRLYw4MAndlT
8lUGa3nZw1epdADMiPUmgvSGjWIJSK2u6d0ZgZVbxXSAPxCfaWgmaBSA0zL2sud4uKNjAisUURsg
NTj7yv8y2GGLv241GQUSF3OT9SUkOgT1pEYSYFr6lbxgteJKVErq4JyRbewQQMokEVVU+h3/HFf4
2REbJ1Pq0jEfamF3rtwyVGvpJajTx/CbtmRxCl/zulcPTbzPYkWYrGff+iWMr9WGOORmfTMt1B+D
Z+WrNiUqJpuGcud7bbRH+xpt0tz9MRbmsG5dcs5TQb3fs8ClrVjPlnh2YEDD7O29TVbTOKU1RapK
qmINbWhnGEXL9EPITYBPjzFWNe1r2T96oMPAFzGTYc517Im5cs125F1ThNupqukgQ/tW2KyFc9Ol
tMc8DDyNg7kwXxYNmDSgoxs8O/R1TPSL+VfFKtmoBdmH8lc/avfUk56HyS/x96WPXAtj0S7xopKP
Ef8+0p29Naz0Zyrina68ZkvJXcMqhcOQjik0PaKSQZgj5/QUO2nmfhd0TiGJI7bHpXNhwio9gQGr
533WiXwT2+MbaI/pzgmIEGbAzKgaDWEuz5rdNA75Ws1EQxh0cx95THBPHxIfRqc1UIA5pv3VNcp4
V+JrOWI29iiBjOgwDfG5AYe6SaIsfeq08xZ711re2ow9jjHAEaeOyB7nmlTktHagL3jUZqrko718
ikhhH4+Nth4CAoeGFfG/7CiDve9MyDIplK/NcoOJNnUZzS3xf10QuXujUZc2kjkxb8uNzdnYOdGv
uEkpsFhCbE3S4gT9JrPUfdCkl7pCpuKJbB2wDgxYATIcxEjqjXl/bhHOn2koNc5D9hdlEqsaBd2S
28lJtVST9t5TyTGCILa2RYkewagwJiYj/Jbg4E8V5HZBLBqI05WuXlwrszCYSsGaPLU3XwGS+Tvs
dKyFdbzu0zDdkbuUIHPltDYmAi18wnFds3+Zqjk9BvHA9yrXRhy1W64r9pZHt6EkoVD2BIuHbSTW
JtzZs3DyelWlYueLpP05lsNP29RrgSd2VZlQDJSuLOrE6b22nePkO/spJ5VrMVVq6Ehw57L9QAX7
aNkJHs5EAdPhHUloHuoaNX8TduLuMlE9z112TWOWGgmIWkjGnsHbDaNH2dewvdk7o7xS0+c25pTF
6eltWTd/Z9jorSlu0e6AfDL0bLPNidS5Ahmu7H3V2YsdnE9mxPd0OB4fGp6+KX2gTB13EmPtCjdU
ti5zK9i12RdG3piPSBuESB7NYYSyloDAwBbFOpDjbUxgC5qILLZjufRYS2QtTCI4Zb1+TNtzh/ka
53v4kFMBJoWh7sqRP0VO0lPkDvkV/P+3vCFofmL4ApNs2HlMzbbUybAvYfRv1STDXZNb19SlC6kT
ombqMT8HLNO30CstYtJI5RvVgM9P22TAG8Q9on5+aKOFyTt8smZglTojzJaMZOZK5Itsp+9YOspP
AwukTZZX7jqoCHysGXntaoJaByA+F41G/Dgk+dtoJXIN9sDFg5uz4Cmc16KIiOEZFWcss64DIWbx
tgug4LBQOzKXmY5er/JzqwI8yTI+YlwFURnqVwM95bnpsuiioyjZFWgqUWPZLNs0UEbS6rsbowDz
khfN2urj7LFx6WFjMrOsqCb3yOjr7PFuCj2vctarh8QDa8BpawLO9LV9wLmlHp3406Cc8kkWcI2z
xH5Eo1A9oY3PdyHm5o3Vf1d9LD97WdZfdSq+83FrPndhT1nvpdUqin/ZQ1Z+E/3QnE1pEAW/fIky
rtx0vp2fnKHWx7RgxtAEyW7Uo/XLEMU5lESUwWseGi/4Vk74NxEBMiWBbupMBHjj4FfYGyDCGYyS
vDjLDrbdjJvAGucHh6cZJhco+6KihJz4RvvIKHZTk/7w9HAssnC4Sz9NbuxMb52WcLGKngCawUKO
VvyCojCsnV4lO7fEtt894ECtLs34ykCiveYZNi2SIy5RWkVEt8Lf83oHAoDQR9Nqez5dJvYNowfz
xjILf2+yLxH1sNui7JwaE+TcMLIkoXmpEuCajvQ52ilTPN64J9P+KcJ+602EyZhFYm1dEdPgxt0P
26lvvl3WN89iXBjjgT967XwklnmnBWalfJp3hkz9xwE0lTvB72Rpexi68RNhEIQFZgpbqm0NO1lP
9iopubqCYT+i3Uv3jmlGl6Khhh2rbwRRaiokwW7Pig6ltF+DznSOZNJftcMYwdEOgINe7c2pH04F
+yaIUSlNfOheSp28Y61jIBoE4xYKtr8tiHkqzAV1nYpqlxRdj8SfXEASx7jgxqR8qU67B6feAdmB
dKDG7GHg1LXIp7gL4XkQokgABvXp7uxq4Z6zAkNoMm194Tprc2z7w6yK+IiU5zinZJIXYYGsipNi
VP7OYVS18WpARypfWLAxka6N5ZE9iuWthMC4SXUZ7apQwQprhXyyinLb+oyUa9Qte7nQwlhUCczh
JecW43Fwr+20CVi8WeSGcCJppB/+wOBjSD+FLkQrZNWtF71bbjwcBxivXut4q24SFH2gt/A+h1xe
iGbbJSGXUbMEhG+7UBVy8gTKviE8nv6TGGeub5kdsyTwxA+bEevRDaMfyRgPV+VtrTRLHxONWaTo
Q+okH6xnKuDuOJLujo5WHUzE2o5uqss4nRBO0/hlLbmfqaf2jhB7RJgozn19jHOF+7MNpt0IIXMz
5o8k1wU3RfY54hP9xWzXQNyMZ0uzlQnUPSMEYmc4+udErXipahpPhmuXMIvnLezles8LEx+U+xzX
gDwMERs//PENNrH/bGU/5VQSYOHp6eKGQ3hU1cweLiGZQeTpNa1wwFhuBeZOt9e4y61Pw/hZ5mQq
x8gSrmkW5rey4yRhlL/PEZzcy7RnPFQI/zoUN48AmXsSoprGe99S2bbdHbB8/Iso0eBmCEJNBg/x
qu+gGg0N3r+S8cLgEYUTAK2/eMtN6ybdTgVzsKJsjG6ReWftdYH5cUgAbB7UPJPb3GUXVhTTJ+XO
a0D49Bp9xvrJc7817RzeP24Y2x2y3H6XtcPyziwCRKiBWFO7YwZKps+g7/WV68HwibDCU2qnP2D8
2kytBzY0Kaq0wIja69zHJX2BoTaogXhanepeOzn++qAfGQ337NjnwlnXBdrnUI7hwh6QTOVi9WjP
m97bRWgXt27lTNvAN6tdnwJ/cNJ22+XhfK4YFG+FbTorHOic0mRfmC2p7V7jpXtrisd7jm5kZEnZ
ZDq84B3VpyhBvC3k+C6asWFnNLvbDwi0R8NaC9FuBtDw+6YEjNqndrKzQsaK1jkvEvlUeYJnae1g
WiKQB/+HUwGXB7C2sgUBqHOcRuvOiJOLCKvHPHXEAazAMgGd1r4jv7F85xRxK7EDz1ZufMDtD049
kfoy+dnOLuIernKm1unEMsjyXtGiGkcvlcQsWOKE3kCdP24MNUZrqXliJCzTeznVW5hD1ueBT/wp
G9oeF4E5nCYRfq/i5N3AvPkImASpZCWPiKnq1RQ7IyVjRfxKXpabaXT6Ta1sNseNnxzLLtFrVTYE
a8492bVyFIz/mdwR4cHsNV12/ILds0e6AOm43Uh12IjwG0lM1wJs/2p2RnXWgZAsRapvGGM73hKR
2KaG9Tq5sAaniazpjp54n1khiQB+ebfnXt3KQeiHOCadYIIVMpWOR2KPE+zJLzA3gw8HBybQMyHD
FockrE0wQek6DjNKoYzcHMlE4sFLXiL7VxMMcBnqEV2fX3yvDfyh2tXZd+bqch3zFhtd/0hj7XN6
Y/gbU6dBMuCoHTFJn0srU1cAKbNXin3vd/4q5Bw9YoFhOrDPu0Ec8Nh/riDMbuLIdtZjMFJ7dCHR
5XnXH7MclGwXmc0NoEUZvIc9KMy0IfDb9qbPrl+6x77rCcEjMDK2ESGXVcUr2nX0HSE6gR7BG1Kb
zgPX5iesa+c330WFW7Mcp3uUNde4qdmTSrVmP4HwHTMI1Be5i7NCYVgIkKzTFeUdWRgdIjzmWrPN
qx/DFVJ9tcnJiWribWuBmMfpcXA7GcEZtUn0juqDdKcaoUEKsBud6b4g4W6opNxoieg9l5sxTNh+
yr1PXvOv0TziH1nlTPq9WDiPhmUNhPEYh9ostkCPx5Wtmf/4cX9VpfFdl/pnYjMLKXvYNRU5Nis5
u9axNqYHeNLRVRq5ulh1F25QU5UsNFmiNlBvKscWW673y0e3Wue6VDtHf8tqmzIlODVdyXnvAv/0
m4ZLfZBAr8ogcVBOiWmEOVdpUm5xyPuxjeSSkQy1BPo6Oa67mm1uWWfhKs/Sb0BumdQy46dJRc8j
CfRDBXQrSJQ8SRKH8ngKzom3syzSkWeDhOKgYvhle1FHpI8gnrWunH2sYqKeuEadaq97Yx5u7kPy
lFcYpQnrY8lW5PULazJ/PyUOYy0Daw1V0DaxwbEK3zyXHqhkTRr1p4bhEsk547rHvXA2Blj2uuo+
NXkKZSBPkEP0hvvUVS+B7RaQedj3dSVZxE0qIX4vfb3BYI3EUecwLWxmQ+BagO65xnNLEA2x80To
BM+pEYWMF2W1J/xZbxo554gddLBbgjJ4sTS+BkVvYjbOw0CSJva7YsVWdaSWRSSuMEmtMEK56zRt
nQuQnflYjuVjFHT1parg6ahWqVsQUHP6nb5wCJPaFufRQyGYgwhmayIj7QpI3mcqKMWb1UEsk7aQ
UO1s4+LlZ/mZbJNORfvZLJFT6FXY1MHGKBt164P5s8WmbJlIBSfLLsqN2xNtY4c8caOcaP99A4xn
bH1u8rk7ccKd3MnPMd2ML/1oW+ssq4116zDeA7QfR+nWbijfktp6JZWqYMtRvbU07Xstq3ht1O9V
3qYXJHbhLvCyt9FbRl2AsA4ZlnsvHOuNjYtw54bxK9Dhhzj7mNsyyJ5s9mRtivm3510dGaZ/tKoU
qnTE/qWsCU9KOgmrxssoZLEWEgVbuZyz5Tt7XpqskvIlnqEwEjk27UMjY7Ag9ZW0NGYYgHVE/hyM
x6lTwSm3OmtteRmvTgjOUKZls8XAf4pm50UFGZEAJDSdtPQ7hPzW1hZDf2yqrKdB5yihjrxX8S8r
UPXddL0JNUQI3khm2d5P+GSSSbNi5hjRUCNQjbCNJM5yYS0j0i/H712hxDkhmURWAdEwjbwUOAvW
mV+zIZzph8MWGdboOTzH1AOCJJjTlLs/YavWGzfveJWBRNXBOKx8T8PrHKIlJ8l4LTASm3had4wc
uR4MU3jWDv89V4c+/hGobmXsqk3CyvEhmtKDEyDpYkKbbNwlpi9g2ZKn/ikpQ+D5k1UfQwPgTcbY
bze4383JCM+E70UYWEdxDNxbzZDFMThxDOOeWB5MCTviHWC3fJAL9ewE8XjC2Ffv5Wz665r1k3Z9
FvpOI1GRSM59t4vOHzdgr94kszVmf6LZMbwQR3Yyj3Eo3UuqnFdqSvNnody7F5vpLZ2acGelgmjs
MeP6OlhbRkLDDqgan+fe5QVu44Je0z8wb/k/1J3HbuTYmq3fpeds0JtB9yC8UViF7IRIo6TZ9HvT
Pn1/VJ3ug1NAX9w7vKhCQMpMZUoRDO7frPWt5C0NyvPUg5fNGIKl1bweU9FDIWelYMrSg1nk+1rI
7AA1tdkXg3OzCgA+Zs1NaxI1670lR0YcdWRlqOGXolxrG/8tzBqK894S20HYYpkHwKxBdb2kXgGD
Xf4wyRJ5VIyEtqzLUHh0Vn3O2+ZBUTXuBz1HSgD9rKBGGmNl7bugIfOV8LfQE7RpVSy5I/X2shMM
TEcfg31NgGJM/tih0TlFW6KZN1rtYDCXglZgwoVhEKNUAzR4QjK3mYXs62KI/JuMy26pDZVO1Fjw
6SFcW+ou5Gd7wHuAdatdZqXaEXllHQcQuouAXkyljN8EWAQGDb2xaSx6mqnUT8FkcA561TaP2MWM
QoPmRqN7cgOxlWVAq4O/nNc4vJ8zorg3KZGCa3tOIpOVyYQmLsJTDl1dH+zgkFFL77sMl7kL53hB
5sqZhEltN0Qzype+XEvvY+kV6G3G+BxgGYxT/BNmZBAAxZ6SFdQg91Nl0ypr5GJIa+nosPIsY6r2
qiD43cfitfL1cIEdpGOk6b5nvFeuuTE2lArxvkBBdckr7ZyPTbdvXSGJ3I1AH1Rxdup5X8bWYByc
HMxfPYSAENDCxeIcK7tdSmIln0RY8fJ0ytw2RcbdqtDT5feN3yd4mFIfGH6pTIL24uGcjJSKel1d
yyi9WCZD38mGkKql3ZEXkwwKrksSpSt9V4n2xFS+XjZ14z5DUXdXUKGfy4IaJewRH3WCzVCXGD+L
tCoIh5frrqztD59ByxIrEN8S/o51QWbHq97tVPelKmU/aktXVz9Vj0Kin6IfNpfCirJXJ4u/Stft
vsqS+Z4zBoupQQ9LFPjeTKbxqdNcay/NQZx8095OwVB9cAwWaBBNQpzdMj60FjzwoB29cyzQlIRR
mS+HriWCsM72Gqv0MDEfMgnucT5xEel052NpgSbscAii5LTOquH8CFPlXLpq6pYxIIKSUd6lnh9G
Pc9wyzbD1R56k/mAbr9MqMYXcf+KTy6Ye1ywGn12HStr2Mmh+pNXgrC51Ktdmn4ERfY4XPvAiM6N
ruesG+5A1e0joxvv6DDnXPmYGRjfg8g0ddCcWtR6K1prZ1/LJsEEgLdtqqj7G7S0KUUtOrgShoKi
qTN7En2qSHwajnHBnaxtsW3GG5MA9DW3+0/PmBwq8lLtk7KPVippxHoyhYuDKiaoEK/Ts8inPxXX
d+J3xcMOWmtX00cvBO/lSe/0Sz9w+0k96J76BODdSkR5Is8MYYvtt6xWp/BI2B5blil5wtAozqbx
FDUst0tl5QhIgpvKovLSuyUA6I6rDseQPPpuqJ86u5BnU2Z7gkGfLUdj/IwzZ+83DQWNcpamR8Vl
BJH1MozBnWG/OnR+vLKxCCzGMgqf0Qi/2r0PhFDU4lhD8ryZkjd8SbzjyrNAVZIclp6CtGT4Z2LQ
HWIzf2JHS49Vdbs8MMZNmyrzVg7fpmBnVbeZ+zS4kTy3un4yuGesZFua62w+RbSM0a0bJSjv0Db1
LLCcbCqZC7bqHmmlfgvig3S3mK2yX4Lx1BIwv7zK7lqqLHvKMBfQeArjHWEiBm6jUXjBpv6NfrHr
T2Fl+x8WYYtsfzgUDcY/VIce2yXYq8ws2x/FkCJddCv7kBvyk45AP5oNZ0JAyAjYybPXj+VRoSfn
VeHmJLIuvpL8+ih9aj3biJmQzA8+CyqQG+0t5fy+YoO4GVaygPYHBj+VqIhSIzl2Y+AtVY3fSDo9
0NCo56rlIVL029pE/HbWttuuI4yiDpz0HiKMgwu+9rgvzok2IFgZYOxGN+oZyeSHXsMWWAVW9NqQ
xce8UIZPvOoFDsaaAbQtis8MnCNLVS+55UVrApi121d228j0bkz2XFtczBzBXa4Ole9Vr3k7d8/Q
BZpup2EbOtmR/kKmaP6ntGqOQM+5ui2Tvk7q/K2hb53ZCt1ETzFE4vG4HqFErco2P4PcS6ifaNFL
UeknnVn/IhLts0KgzPNaJG9xzXin9vGL9WOzsY3RoqM1lg5FaJd31akSGdxQVJnsoQJuwimQyyZ3
f/iRW25jt3s2tejSxAhuW1EM29CVNG0h/0xjZzdn9P0je3pCNlP49+R9hbsiA/zT2WN363GX9PgO
3t2GwSc5PjcDtyGLEtNd8J7E5RGSP0YspzTd3y0+BTdci5LZ1PdDOoew25Gtn6AxraKVxj7oPbPr
5kjoEucr8eXvqiE1oMtj/2j1yPtaGXtEIHf5qUpStNuO077EXNwMe8UrYipiL525pZoib1/JyFgE
fVD9HFkRjYmhP8Up6IPKD5yDaU0tjZyLvlOyqrdy65ePVOhFMsKhGnDqpef5DZqKfrgD/S2Pmgq/
BsZB9yRMp01VIFQIvudVBRrTgjBQdjeMr9xG5k/++MfztGFYWRbKTqAyxhLCXbut1ew6SFLrxZl6
MonNziLFrLNeakP/x6duxXkHLW4Ez9u1O71EFp4VQ74f+xGzQB59jq2VvGTVPSCP6rUzw+jeWz2a
izS9BX2sXQAfbKs4fDDVGZ9IV4yR5wXeTRRh/Gp87yLaoTp0YbEM8H0+4mx6UoHjMU4R40PAN9cw
mR2bDBEGbY517D0sUVHQ1O9TyAoLc0F1wJvZbZuGmUOAmg2wQBsQ50QL7SDCLmZ5+eQ0w1bmvY+/
JCvOzogPsrDY5I5IzdcdYEFiJThUa0eWZ7PM/zBq8Lc1COVtYPbWnoqctwTFxmLIWfCHo8Zthkp3
qath2pAcxVTfcMaTS8G/rMq+o77TjF1g2OrSTbS8FSj015Hdg2r99s439mdsmmA1IQ9ZtyLudwUy
tEWjRPiE7Fut2WqyYA0b9yJQFPsEkXRteOwiCt5ctn94ORkQRlJyIbXWpsjFfBQb1pVO177SVrZY
fpxjTrrlGnC8WNtvo5OLRx1pzYP6LVroWhZvnYr6qC/osftJTWcHxi2zcu+ttfT2BYktLa6XjzdW
O8YZjvyqFV56wsLhsIEcPxtXGafvB60zWPbggWR+wa+xJtuR2NptiQQ78lplB9R6xj10Dknbilsl
Q+tIiBD3NIO2xvWsx2Q8q0Az34xfmWzP/hBEr7FmRsSVjm+DG1SrzPFK/G1xf/nG9eb+9IQDNgwO
IG9SezExN9gUIyXqhPGVNXGhb2TdyG+iwVEXE6eyJUkHrhLz2trZjzRAezmklfWGTipGZPesOjqS
lDisTWl1zSmWxcWzO+1Cw4AIKAYrS75pczQi7SArXnmgKW+EmLY7u/NAKHrdB52Fscc4Zh0Z2UW7
YTDyDcks/qLJpmIdoANlcCJsl7BqlLVrMwprEKZmiNuseY2Zii9Zdv8gOzd+mdqrq2LIyyHxS5Ns
v7pK3cfK8FeDTVoJpIpDV1oO8LiIHPJaP7aE1i+cUZtWnBP+tjft7i/D5RzLSe7m9S9PPUGcfP4/
MZ1/+/Q/H2XO//+a3fmvX/GfJ8iEZOX8Uf/HP/X/UyooRkfMrf870ZSfpYmSfyWa/vU1/ySazsD6
AFabifiDnN5/Mk2df3cB83EfYesxIyn5rf+G6sPqk2Wr4v/4N0v/d8hFUE0dSG9wesz/lxRQE14F
3ti/Xt/97//4NyAWXuDyH1B+0Blw1P5GBQxMLpGw9LMd87KvMq1zdEcLfar/QIeEEW7CMAvES5LX
xENH23FWwvuzJj6bjNP4vcXKunUEgI5GGAV9NmvpfVOPdr2WVkSizdz5wFwYs/Ze9sbNb7Uzrsx5
VMI7oEKo34x6tcKd/0Xw5kF3teCYWl2yyWL24GVqIw1D8S9n7b8xuwCG2Q/QYAwgrwfG9uwV6GfX
ANn18drCSJCb7z22AiJ00qVMuSG4pXOtNNT+eGwotixJxsrob5rZocBXdsjxUsg2wHvw8moLMO6/
mShExClZOEZ2sU4EUgPbvSjtT2P2QrizK4Kd6mZM9R92Fl/DDAGKnA0UGCnG2VEhZm9FhcmiY+yV
CNdjg1cQvdXDefUcg80cA940jp+pg251SP6OH5R4BzFygCxkBIuzQ589Hmp2e7B/n/guMYDMThCn
emlnZ8gkjuXsFLGxjOSzd2SaXSTZ7CdhTmwvg6jtVwjIbkQaftmYT1JMKIljbQU4bJOjJMGk0s9u
lXj2rVgYWPjfxM4iXCbhU4223JhWPFdXHeOLPztgkFwe3NkTA9ihWzezT6afHTM1u/C2QVHmuTHq
adRh2GmHBRrH3+xBwOJrKBDCldIOpY5KBVuOgz0nwKYDTu2tiHyuBxdCj/NLeIw5NVWRYNKtwqm5
ehh+Qow/FQagRIUcErMnCH93Q39P0BF2oWn2DaW5f++V/aHBvbabcmvZT6Zqf1fI+thjwNhJn/AJ
IvHHkOTKOaUdi1LOdsqePUtYG0hpbLYaqk2Fqcn3YptLQdxN7E54h7Y2nWFXY6+xMESVGKNUYZPI
NSDJQDAQHftgXIP7ClZqdlT5WKu62WPlYrZyZlOMPv6ynK+ReLPVEOvEkU3JwqDCRGLGs54JfCCe
gdOrsqv9iHtqEfbZCQwjy7Q2hJRfMNSTjksYQzne0zjNN4kM41Orp3tbjC38xhW8vHrHjSW/AVxR
aJhBXw4PwryznZaSSigZmTOkCffkWb/PyapLf8QNMyD0rRHo+almH32y4rvOQhysQfZJZQQkCGGO
FSGGZaWo4c7G76YB513wYtagPLbQ/IO13nL5jqF8SL+N93Fcj6ui7T/BmIdRsRaq9pdpzZQ1dsuT
FPonMQbBns3YSzpYpGJ6LvMqJmH9ND2lWvJUlly7A2N9WC7TR9yh5ou75qlQ9riR4bB0tX5cKszf
pUAEibllDj5rd8TAauuQu9Sm9eSt8xN9Z/zWRpAASkQODqTBxcpSdzgb2X1DqToWav6hq+HqF2mP
R7jrlvyBXcRseqcR18GcJdj2hqGt9Fb6SzPuo6Ut6mpJhTU9GEZyGcU/E8R+bDHr52H0xQVOEWO/
IDsQSFZRMXUEjw84C1J2eyzCtAW1fr1xvXcBbvOMWX1FnNGG1tt5apzol1QCC2lpviJHcgk94ImN
2xr9XIRBhXcFlEibjaKPSHGTs+obSYxaoOzpUdKRmzeY1UfWes7G1uz2mLHrakpzOQ2/7ClPHs4g
VkCkMPb2XY50gjbYHtx6DRFulmR7T70GtQvFNT/PbNDUxFHzjpDg800+oR1omnVtuJjFu+CUqs7j
q8ns+t7VMeEhq4R2oRHuK1YKb5Vzo+nmPZ80xWYgC+ReRsY+Qpi21qtM0gK5ZMa53lHWqEhRzdSE
Lxg7GRUvSFnCDb301nKH8gi+a2/HyScHKEaqKbwnfb4AsDXcoE0SCWcFzLSG5qm3Jd6SCTmvNhX5
qypYJenDKcUcejEIU1n6QfgrTzX+/UasMG/EjCp+aimawk4yWXWdxln6hvFCTOZrjk1tI4vkSB2N
8ixBihPoPYmDenXxuQxMgHDQPWDnWI6xc5KO/LSuMNdyTjozxxaHTYQ9IAxJlq/1apHEHxpswuuI
mSQedcLpOkBqzJ3ybSSHj9hrS8h00Ws3qkMfED6MyoGA3dSPl47hJytlandnkilbUx31WH3Hdtcu
A1f277YppzOahntXOsVhUHyrRhyyWPb6eGX4s0tRJtNLqelXHyfTES8sUtuhzrdVMK3KdIoZcXXD
e1wZJw40SdNmJYexuhbllK3ZZRiYTEJ5dGkw5KxLEhPLcgZf8hKXezMkY4Y2HrweJu8sdX60xNBj
caLLtlTz4aBtn1sSHaIsr18x9k9tJOMLSsizGVXTWjnMHaVT/uSscd8mz34ZzUemuuHI5oXUZTN4
JsaGTbHfvIkp+9VZVPvoeb0V19KOsPKNi9sKPQ/c9NzZNrr3W5akgNiu+57GJn63Kj33WG0O7DfU
1G1jC7rEaENmj6S9JKl+Olbt2uq17g7rlm1VFlx8onBXVjCkhD2wUfA5jLO8FWemjifWTwGlv01C
QYyGZJ5kovTRHjpvaEp49UHYjdjYtV5sUapAePJHiycWXy2uVFpTbNLraIJ55AkLtWiFltapimCV
uw2D2TRGL672Y4oGZWiIjS21bchVtW8mzsBOy5KzCz6w7pp9Pc3CCY4TE8z2cUhCqpOP7323KKsP
Pcjaszk/jHr9w2c6YKCBhiHAUE/gfGbBXiEsW7p2E2M71wjvga3B6qJCd1PmPDOBOSynKidFwUg/
hUYQ40SMN+cSiIPBb0njCDyxtkRMchymSggD3C1hWW75GeK3qHlt4z9SfY4BPDY9kLTmXv2IPBPA
B77G2GLD1IBwKMvZcBsb0boRkwR1ToB45UbiYufb0fWQ0hQRhdxggR+hFNF1xowdZJJ8HLQDYrwT
kClCHjzyPETp/YgjFiRGPL/GIsMOiJ28yY5hhPfANhFamRGXpqdXxtqtsi/KoYBlc826RPgwJBqe
jCk1ODQn860xi26tLEetLE1rN0rxVrGByjSA+lXl7FGtHIDzd39Mu1gZ3q6TRfxuE+G8dfPEJrZm
osYqXUQnYYf7y+mGNXVluEts6mwz7InINKtmJQr5iyjxaGdVTrUzEQuh9Nkl6EDq1ulPWX/2DXc8
IsHzb/Mlw+TMASp872vW7fUkmpXmonN3MbmsEfMdgAVyTrWJewhMEphGsltay1UI8QXXbBSdBo9S
3xzCbV+5UCANSC+jKFHC+N6mGovi2hTpSvjyxjZMXnOzKS8KUxhNrrNDm/XwrfZBCCaZhWPFYteo
66Ude8POyGahXZBOizJTwZqVq4WMyFVb10W0LlvX4xKofqLwEEe6efaWCX8Mm4++tmOxrkgduATu
Zx4rbxVWZrbzcvD/sRze0YQ8jbn54cxibdXHxTLtBC4dFN6+HpFtOXJId+1kLP2wsNdVxVHAzu5A
AtClzOFzdqP3yXh2aVS52E5TeolUtuoMdthO01rLoNgPlC5anhJ8E9xF0f2AUrzX4hB3/hieQCN/
oRHc1fVrbQQ/vYbtV9FuWzZFovd/hn35FSsc8MlH4LeXMYG22dFuvDaBg6P1B7G1e4011RBZ+8QJ
ID+3F02392FIyFSoLsPQ75pYX0UekhgltJNFEdESiOAzDGhI22HgsVWJv6w1udWmZqM0tVXu9OqQ
5KmVqbnSkWShaA7gcU8723LulkQk43veT6edVn6kngZZgY9Y4TzpSA8yq5ufuw9OWoXD46uj8Maa
I99gcW6aNla46sPj7DxCW+nxjGMVLVrjREKpU7/Of8hkKgl7czeM5UGl/b22wyc/d5JVYRvPpdEc
pYkMMyFoABIlJ60VHLMR3s/oH7iy/7ROsI4i0nwFC/B5noYeZNnp7abKkkU92Ru/qZ5VGb31zS0K
WOTU+UNFV4dtPzIwnOvRsbbsL9e+SssCVsE/WFuScDf6jgAgCL/vdCwN8UG/1jaUGf5dGuqFMIC7
eZzx2oh3wH5uRvCfnVFsei0210A+EEb1ZBh7VrjQ/HCd99h+0HDPbxCWpvmskFq5Y3L0kmRfkmHm
x1GxHKtkB5dnReuxRz1AjtKcyDjZwdZBczWZySm3pfoFCiXx0ZcUInjtkLeTa/QxSPneNxKB+mYw
6h8IWF80bP7i7oWGSRpXtRmd4ZcWjPvJ/yQn7y2MY4bF+aNokzvijU9pD2eN6jrJJ5bv1dYe4l0l
y5/WqF8702T0S8GCKcB3Y3jsYOyKwX9gt7C2WmS+Y10+uaO1S412n3fPuZq9ZNWFgn5NxC+4DGtc
Voa3dors4XTZLr5UDYcrWbV4zKwRyxreca3Y05Fly0hjvZyWWFtxNPFuSNUG/aNm5lcZcqVUJuWh
XtE8eE69kENwyQ8ONaVXMoOn0zvakREs0R44vbbQ7l01vyHNa93OQA19AYVn3ZYC0Mm0roxsgRTi
ziiXJ0MNz0CTH/6UP3kyObii3bCf2jitc+4LNY+FLzp0j8b0clbn2k759bn26oVBG+YmCcwO54nR
wFuHORl8B1tKB9WvbR1ymXy0Qr+lZHOPs1bEVYfUse+u1r5Lgbocv0/XyS8Ag0dbK06BmyzTaTjz
kz7ZnNIDWeu6kX+OnnXWRv/s2PWXGB6NkV9rFAV4Yg7R9KJ0uW0YvFPfLWzfx9WHntMyroEbvWie
3CdeugoIVi9brjQE8tRumzQHtYXsbpvl+bUZ/F3Exj8qhL8M7fGD5MDvW2aB7U1m8kNq+t31CSGE
XRySf+20v/BerHXXes5x0I59+VNHojhq7arp5ANbZCyyS4A+TvfCBatDgsjzvW8nt7IQc8PIpkD+
Aa50c9vwk7D2wB8+PVW/RtzgJuGuS+U+msz9rWIcKJPpv3S5/YI0/3egtJ+oaQ6FxzY2JLopCJ5S
tNpuj5wu3+opqNn5YsEK8VGmePV8irfYRm7MNimP36ExFRIHmwUgsens/VBHJ7sEPND1BJ32IBQm
h7f9mEv0uT7pe+Mfs+ct59X6WzEwnxLOXAHPNFTjXSn/JRfOWmrBeaCYKCrnvbfqFfe0ZVR151ZY
6yr7aLX0R8FrEgbiuS3jNb7tp9Eu4VEExbbVSDvU6dGd9pkbRrSINGOlVcM6qIqD5g5XVyAbzOOt
tOqdrsZtSmNhpXCPgvA5TeN9ahvbyBxPrcOlzUzYaa8DM3+8uBVofS+lJTKBo2fJzuvqNSQqZgia
PGr2p3dm0HjxTaoRhmNY2BIixkeA/zWOuSqDcSXa+HeD9rfuoE1gZ6NtJ0cZYiOR29wws25n+Fgp
7Fbca+6uOUrtpROYy1EbfudZ+krye7qNIIsiKURtjA55hL2/qIX2aDg2F2FencbGPNS6tSkN73Wq
uKrHCq1qom8I88Hi5p4Via9pfRMOiw1ZFR+I0zZe2tC0TdfJtmcAFAIm/d4HDJ2sepO4zVswlLfa
gtrgpAWdqQ2zK8OrjBwvXWjsUSNtx0SO5IE5g47phJ4yIhyqHq68kp9G6d7APU9gDwmHv+Qq37ua
vjVUfynmSb6TL3E4rw1BazTUK0e82H35UrjVcfS6p9ZKVyPLg1QW78E4PdLceLYr7Dr1eKomjXx7
ZO8LC5vTIk9piUqHtShEubnQq8NpW9IG2u5OcTNx03Blss5knIOzaWmZ3lOdq/fYgvuOtGuw747V
XxuveI/zi5YUx9TmxKX706EMjD0yd9Q5rfVuANsEs4eaTlAauJvaAaAQN+84eR7VIoa+EXGP6Abv
xOjxjNGct30pXxXleUPWuO9GJwpgKq1eID+E9OfenCZU6/nvKvTxKWZKUYzusFSJdjNd4hzL31Dy
1qn1feHjhdpROPGqsLLtHftLp6ONwvaPNL1DAb1bTOXaDMY3YfRkylvbloPCKI6D2a19vf6KBFEz
owlX1JnemrpA2Eo44BRS4nRX1yU6HAoCvhDQUWkcLb1heJpfL7IEPzq3ew1M9ZnL7IyLZIsXfUvg
J8aNu1mxoUcrZHIeN6di/J3Z0Z+ExD6lZz9Cz0hQxWAqDawWDzWtsD2lySpE/THXiOybrVVMWvJi
pItybaI6lEVupeY9F314M0x1gOfiwfKpJyqs8lk1z1PI9no0FpmGv89D2mMOcifsItsZyUYyycZV
jrTbAYK+KWAsA6Ai8xLrCm7+DQOVWXPfnkKj19dB0TsrGvTn1P5EK3Chc6VgykoqtvGWTXsvKJ7R
o3G76qb3prNwk5XVFgnE2nGLi665HyzaxWJQ3Wq08t9Cjoeh/YoA53EDf8064FxWpplcstm2t7Dn
DQZzU8Lw4PymrFFD5gqtj7GxoavH9B+sbBe7MG45Q3UsiWR3KrmWD5lDgy4G1s5J5x9sVA0aCZAn
ps5UdeW47mt3501Mt0s8GWVKfQQq9E+mim/p204GkFhbjYSAifuna1AZOYXc2FYcXBUwKwYg3Ork
hEu0poUHvRuFi8DBWd+ORcRdbdzTASz8VacCj85Z+SwT5PNQms0a9Xa8dmS0a10sSzKOHnQEP6fY
Fptaps2+7RiZR3gyvIatrOUjQDRjiPwYWx+pG1xDoza3vW1d3d6+yKbEE2Zpr3WQQeqLosekIV4K
i9fQAZDsKND/1tBqq1jV9i6tIBJmoEQW32FlWRFAG50BIMhtXQMoiOglqoUMLzhLVMCHQAcKUIGc
W43tvjuaRflDq4etLF6ETaSt7fruaHqLCj5VK7PtGsQeiLkjPVs2kn7KN3FLw9RHMOkH27qWPEPJ
uGHMrs6LsPKCVRDXezCa1kuZ/WLJ8KPpzzbZh8grX5qKfMwi8XeFx0uI8Uc3UcqhM6VDxoTkuE+B
51AJzTscloj8WbyxDA0E9FiUKFGZ/oirnHdw3u4dAyiD8irA48AVl2le762sJh1F09dQ/sYnIpY8
Xg2CgQOJxihMw0+npzyNEoR3mmzA4Hj0nAOXkiWQcJVuh2iygy7hDBE5Q25+dErxnLXZV9oRM5QF
chO4fHtslDnU3GvcDH9y3+e4e0PmRwdQTsvMetFS+7WMsSgljvYs5yu5aViLKH/mhhoYmjO4c/jj
1GKIXIYbBSbLBlW44GJrkOguZtt93sYrOlXcaLMmFgeW9SCf4zVG0G5fQRgfvaq4VIW/FgaXrNPB
6JBh/4F6+vdkb10/3xH7B0VHC0eqf3z+2RdcInTC6aI1Ap5Bh0hbMRSvVQ+2SXPGfWvaII7qnxxx
Jx260tLQ6XDtppfEU+PdMPAFWL8M1Af2lcDBn7kpVwQb1ehTuTHBEULIL+/018j0FVIZbx4dVlAx
YJah5rN+z94qnp+ZKAhyMKFIwF0P+a7IvZUea1ubnDNW3ki2BdIucz+wdEDgvO0H74Hw7COUYO2T
cjFVYm+7zh7N9EtIYBKibvDGAVJ3rphz77fGgoXhzgQfFPbDb9qqOSkLR77AplGiJ+gzAJW6KD6M
oNv7U7/qdePep8lvvc+X8EWfo9T6aTbjKYV4sQI+8ksfnJ3w+1croSnxvDXToRe95/QJml9a+WZ1
drwPOXmlcuXS5p3MSBr4JgO7DVdjDN2LHxY7Kd1FLdKDw6mYhmQLpab204v0g0yrO7mLS4Ygi7gb
ziy53lymhYvJHb7iuLklTP16/84OZVXr4UbXGoAUU/McDdnDzNuLAUNET+Nb2WZHR4XVU6/0PRPm
ji4RrgDz6oLtvlpWmnvAMssqxG32DKd/uyrciSFCkwXPNEGZFPSKd4J5qrvsR0R9T5SUc+tFvx0I
NY/0nr/M2A8uwBVXfDihetd156K0pl3HefaMjVq46e+x+IpSBhoFdaNNHrHrOUcvN05a4K5NS1sg
+4kWIMTPDblA/CDjDkHvD0zLw0KOHj7/pF1VepotyTx7liCJ0Q3/QE/LnVGfqGNAGpMXOV+cp6jH
C4yg8RjoBkqUqvrC+nAY2Sk2k3m2y/iWKO8j6IKXOYWVpC5MGGUCbKanGGnkGqPI1dfsZpE36jWq
WSlCzqxf0ChfUq8jy7yJd+6UzbLp8isr6r0xFFeMAuvEUGxlbbzZysCqHiAh1lBcM+2FFBvqHp6d
+QHKQP/XR9+favOnf/u1v336ty/7/oq//r5EbsVosXrKZ2OJ+5ykpQGShqewqUGbhwYRtfAtikPB
roAV83QvUlwzdgaAypwfvj/658P/xa8NLE+yRchYxOsTAVkvKg9jPBF07/FqGEVRHXx0OH89fH8a
eJ7ae9NLo7edgmlmlgcMv/wF0DMBOsYEe8KKziYUqxZ9yfzt2gPqmfX3h1XukYDy/eGk5mhsf9iE
fsJNOciH/PD9gIX0vz+SQFTdEMdZFpAeWtV732n5fr+/zb8+FPO/8v15Nap5YIeNsgKsSwnXHAbA
DXA7+n88fP/a96ffv+H5Ucfr/j+/LeePiLzOlpwX/RKKW6kzs+QXq+IVOLFio5lUBzZo1UHZ8PPw
8qAwEHF9YJ1aH74/+ufD96/lULP2QfvTr7prqPW/swxvsttABgl98eRHjOMQwv6cWN+c8V2MFABo
sZIeBaq9EzA9FznDtwyNZOdLZlVm/yWU39Ol8gBPCVp/CbrOGMdVEACDmbhNWg6y2HyA6CWEEe4j
v7gQ2jweGnsEOaBzcx27s2hIjfYcb1gi3P0YnAqPAIcg3TIQO+dN78bs0NEEYPMoz0iyUD/LblxP
JXL+COxIJv7oXn2wBt8+BG0/IqGa7n7ai4Nph+oYl+RrjvXPJo3rXVeEoEPYpsu+OMu6as/KrgPu
qO6RLUOJe8Zbl0639+o58V0a/DMmunpN8GKWOZChiM0lNanHUeVr8kzG/MrN0RnasJ/3Wq/frP9i
7zyWI0e2bPsrz+4cZXBoDHoSWjCoRZITGJlJAg6t1df3cmR1sW7Za3uv5z2oKIQgMxjCcfycvdce
RHPd2/WFwOwOErBDUAHSX+rw1ROy4/Sio5IO89a87g3TvIYlwLffHE+B5tzMZvnlZonc8iPdNTay
TZZbl1pKRznZb2U7ekdXmMFVYgRUQJjPtPFNIDVce6Xx2RhtdskL6neIT5cuomTh/7E3BnQLJl7V
xKf9G9Ws1H7zPow13lizyG+0Zs5vZvlFcICN7HhGeE13Me51EsId3hX4cJS4eovHOsny68h1s2td
e2S6NF7sOaw3UZkyUqHdlhMxu+sFdn725+4Fybp7oUd6DGV+b4SVSyurmq6cA4FBXyYtgpkR28qp
fAIXjTnEPkDO1MSJiVI1mzf4MCkZDfr9omS7GWXTNUbw1ZT75AapZ8LsSWM6R3kjdKTCget1+0WR
XUAnX/tlVnMm8lNYmMYPznf6gTbdIwXIVldvIhMllCYMVDJmcjwqIu97nVSOuV1u+333cg9KSrzw
HQHo3nmWh7w0U/iL2Yvpe786Z74qcLGtSAR4gJtDC62+hrx2irXgaRxhz43vTmV+6l38OGXhJSHb
gn30eRjFo2zDbNVa4hlXdbXS/PLNNSBwiJmubDXfD3PfnbPU3FiaTk4ylaJwwJ0zgDlo7rqq0lNp
yqsmp86LK8zVUCulCWbTxTYj9d5eF27/YhXGoScvB7KjUeKhwyUcIZB1AupUVLL3VZiOazK5rHXu
9UxQRP/oc67SRu9uABFMs2G6rYh8oKF1YnsLhAGLsNfaz0MwXLwpeR00izKVjafuNLciQzoj6lN6
YLRNWTL628CGWzLEDQo9s7zJ3EvLGBUsZ+/DjqkT+QB3awNJgCrfJUgR3nEL8qD8OVQUYW6mv3Ul
Rh4387cD2sSNJs4e0U2rYDa/bPZ2q0oQymiH430gWfmnsaDTFzZrDAZH4dwGqEYJtpQ7zSjG85DM
3nrM+h+dY95b8/2swB5RHd52mpFexT6ajRTQjmEkq7JHZywlDlftWod5wUKIgWomA6zqtZegZPJq
RDmz3aQ41Pb8HoCfYuNa35N4S6TqvW1fs+I/+m1Od9jNnyaMWNpkXlWVQDptO3eeiI5lC49T3IKJ
m2iSM7MovPYtR/GRFM60m1y2ft34mZeFf0Qdq91qI1DSsmOkphvGWSAKdcLyMEPo2tjs89CAxDfz
rFvYj3kZ0gkFtnGlx1SUjXHsGISNuehWTQtOtMjLtSAkY2WyyTEleUhmgQi2hLcbyeFShGeXKm4j
Gx0UV5ag1x9x4phZ9Qk/48NFm7nqmFXqmGr2dew/4OcZD5Ft4BXNbXGuwvc+EsZLZ9NwsZtTBpn+
KLvR3GDHehHadUV9VhYoUKy6+pVWgmW6PxVl9CUI01q5Om7lOr31Kc56o2dnHKIV06TAyAVupmAD
rUXJOq05A0fNfFKlZGPq58lmZGe4Ek99jdK7JmQZC3HzHnstnXqU4qvAZltG3tQq/OU1Tn4Gm4NU
jc3PKnTM4maknbAyJu/gOtDz2O3m93VTPqGY+uit+DPufhFAZ+96Ywo2zhweWHet24wXC/bIyoDo
vRvZ8TMPGJ/gLk2b1J9cemdtu3snMq/bVbSXW8fCSlr5xMm1442Ixm5bOQwfqwBdYKISC+z3iNSa
nc2Okrf7pkRe/RrY4rOK5htHZgaghdrbxmOzzpnQr+rI17fzoPPdbukVOgZlM02PaCpDJpqdhhMi
sDaRWRJKGlkdz6cZNwQUeSsnrO4It022moH1FbeRsa3daetr5Gv1oKq1dH7U5hi8CZY+KHnXdtHK
faiLh8imZjaAZazR9vRrF9QAhjPqtzT/HLVkWDXxxHaYlY2WrnOJbSQ6BU4Oz8JmUKJ88wGy201t
MTtD+2VH3tY16rcOjufeKes72rL+wfTEjWQoVdvRfaqgniaTCoI6w3tm1gc6Q9516GKQbtpSP8ak
VUCd67KDDyRj69kQ44oUj1czDifT7L6can7OiADmdzsnwuGvumCKn9PuJrKaX+HYP1ZoDyjUwOAN
erCtA33fxcEtXRbwTWFF9xkfGKuNRcwgkLEgFB+1Ng6rTKjdQuV8FnSAVxSlw3ZUJFKIpLpCk/YK
UppAK8VZz58Av9TKLW8lW2UaTmlPKMipVLjTKj8m/GXrusVDNCkkqhZ+5g2IVNY8E3gYvlDJeXeX
KJRqEgFVjTzdu5C/sBEKuKor9GqhIKwEr06MigGz6m6Dx03BWluFbXUVwBXCGCUMvA9aruQnXNN9
Sfe2gr7qCv9awYHFtaOdLIWGbVDnb/qFF5spdKyrILKJoswmCiw7FC9knJGOu9yiLmaFoTWiR1Nh
aXMdQC1sjfTs1BWnqrAEYNtBsv19Fc3JvrbA3AL8sHZsshkuquIPFO6ooLjLkUMT+YCVYTspiq5c
KLrL4VzTcM4UZNdUtN0Z7O5y+3IB1ofECei8XGsPOrzeWIF7G4XwjdSRhOrrtOB9J/qpfAXzo67Q
v6WCAEuFA84XMnDrAAk2XHDBhgIHuwoh7MISnhRUOFJ4YRb3c6SAw7xBV6XiEMMBB0assMQRfOLl
pkQhi1GW5OuqVRzjoQFpXME2xpHjHzxox6iZm/Ny0SsU8lgCRXahI2ODI9atRrQfkJ9zGhREOaUN
skkVWDnswThCWg55x9EDAl/2FIYZSMlAqAtoZswrxRltCXxuBW6GbvAhQnCNOUznDrZzpyDPpcI9
Wwr8nCgENHJHfdMpLHSmANG2jhJPhqM8mwofTfjPT7at+S5DRXoe2J6AiWFwEdcqYBQANf1txlMK
Sk1voTy3cKrToTT2YmFX44qszv0CtFavMo41qNYKd13AvW4VALtTuJTcxjsoFB7bXUjZy40u9Gw+
UjTBJUBtrMv11lOQbRfadqKw29byD0o6bgC5C4Xm7tWLEI4MDDq43ZUCeNeQvJfnHiu493JEKIK7
6RT6u4EBjk9b3tU93zRR/zQUJtxn5psqcHgBQbxVKHEdpnhkARevFGZcm7ubNuMJSJxTBiP4DZb7
qzJvvBXuSDi18MorBS5vFoR5SDk3QTXnhd5h/E4vjLXLjQf4HJ1QqAFCdz26Sc4YbkQQKkw+lMGQ
Obysdbmz7qz7YKDWm/wKGqfzZsJajxV0XdObHQGW+AcVkN1QaHYXRvui8f9fO8TjVH7+x7/ef2Uy
p7Rpa/mz/df/+cxbYD7KPWBYhk8u1n9vh7hJ0veoyP7ND/HnD/3ph/CtPyyTGsY2TOGzAPrYK4bP
pv2Pf2lCN//Qdb4atmv8Nkt8+yFcdQ9Jb46HTYLgbBK//ssfYf7hkPJrew7/kPpZ739kkBD6P5LV
uIFwHYMAWZ6GMBdXxt/TPus+8XKKmOqkSfecKmbbMJUn5H3+JsW3NtQz4t4ZJEUyGogAHxKwfKR9
iRGaKqkjBE6fJx+aQq5ZYHumpFWAF1qGlnX0A0076VbXnCzrREhJbW47g1heJTk196VuJ+CZAqjN
dfsxVmqK3hScX6FXm968sSZMZZGPzNDxvdNsog5o6JvgKmDpMgrHPZWO/Vxi9WJ+4DN2YGR06pvR
BUbA0feFZq1HQzJs1OWG0HDtsNyFYx+35XJI7AGABjheu0JLnn0ckKdyCv+8CIEEnBQjZpPYJMgs
VxPinyDWsl59P3i5Y7mQ6ieWo+W3LEcT4RdMffKtGFnIs/oraga4IMDD1rOeZuflQhdddobM6Bzs
GK2b4vT5+NlPv49QGGZkaK6nGQNcKOiFBQw/4nmGY5j5OtWXr911hNXvKLwsDwtH3xA1j+gOFv5f
F+RSy7XjIKKYiJPNVoHsbTZnUbsybKM8S0deVQHhh8115tjDmilMvGfTI1dxnd0iM/jpIM3DsDEP
W0dPf6RzRuUpyzemFfGK6vcuGKgZ9MgB2UGU0LkpGL7Xoctap712HsMgs8cdW2nJWmAYO+ADvTI9
Zh9DjbvdGivjEraGuIykaaqKho4BeT36Lq7jg85s66h5xPgYpEOsyk5EV9r0RS2QX3o/TRhCZJeh
yQ+da53r2OyugokBb2t8hGyuoRGzPch1nRa0xlVs1sHGtAvzUrKjW2n9QJGW9g8T8tGRBtiVM6L7
r+1GQ+9gRxejr/l0tnO6GxjYHBirHRj1Z9dWhCIjUjE+5hD21kokPSPAepj2VqXtRws8sadHzH2A
e+RuYF2hU1wVw4jXfSzsKx2i3N715uflPr8cePVo7WcB+6DlAU7seEej1vaCP/0CdsO8wF0xL20T
PfeagV1VRrvlvlk9gA3DzWTY7ibS5yeQGvW+tVrGMngrr2pMHFeDI3k9bEKnDO2ni5twN0+VOA1i
jmFDdhc6O3znGyspTgyHQKo6zb/dNtSvNbwJuhkMpZIoO2sGuLhJq/HchO2JaCYo8/zjYGXV4XLj
90WOG1DLqIBZAJUQg46mYGoNeXg6L9eMsS5Pic50dZxdbwOuhaRuSZFK9p4dPo2SBj+fDeNc4E5h
z32yR74slencgrHcYOacTtDctd1fSQadPZcrv2XrofAp6cpBvXf0RphvDMBRnxvb3sveIvrZp8GY
+kPhO2u/NdhZFoOgHbwclkDsmW0Wh98d5p+wH/uT1bHVMNTFkL4zOK43nm+2NLeg62Pw5bXoWxxW
6XhYbsLIywBVWPiKTEHBn7P+sFdwUJIBjocagFOVCntbVwn4eR/IwykxYrorTvwzGft+G5lGdYrV
BU7YP4+W20av38coZveNQLvRBARDzcI5ZK0jDxgZ5q1VQiN3A//drP1014Tln/j/OQvfhazF9vcr
2Q0WULNRW9OMr085RY006RNjU6iwbM0IeoRFtokqwEgaaHFFRZAvWijo1ImEiuNk4411e1rVqn/f
6pVzdOBLS2M+0VnQUVGa2cGUw063w4PMVaKlH+0yDFy7Pm6fTMLhTpVHZx7b3qMT8KLLni5RpgGY
0FEVIILVIRwyjFo5cJw3A0Ia9u+mTzAkWoswvyLZHYur1H7lZu8jRF2LLrcPFFj4/f8KgFgOO5Xu
8J3gMFQeE3RJ8h8ugogAc4YCywdgsu0/j5qiuKe2Bd2m5iHLlIGpLaerZTQSdOrklWId9gOSqzO3
neBktcNpmbOwB4RfyjBqE7bmdIIs9dNwUcnbXWDtzLm5c9M+wB/UmIcOq3bzapP5JQhPhG44EZOg
cRZ114bNNzVHkr4eBW29yHO+pBfX2+WRcCRMwG9ojpdHJ1j5N/D5GgbUxAhkINa8wZAH20T8PkGP
mryjzAaCG1kOse5NGkWt9WKk98yy++M//vblai915iXJHGKNjLzfL0ODTN3Q4c4tL8pysQxZ7NG5
So3pY6AHhdzcMU9WD53SLrHTFLOvI2tnjhsTcpTqfDoS9QEFqA9YfXZXteF326BiphxpvX8i9dI1
i4Ojid0SIoGx5Wqgj7GHq052D9G0245c300gNDKiULqcUBEwJuY7IurxpOu7crTxe/hUAXofPbBP
13ZdVoZbPx4Qm48ufn+731TVzAuuLuaxZgFjgq42gGm0RbMZ++UxIlZhGflkCBbiRGLvczgXlDWi
YWMsTo4E7P99sdzWzN0dFKd2tyxv34Oc76u6WvLI2+wIBHXprxch59auPCzffrovrAbL4XIBQsFX
vlN7ZVstlscYHZxOp9YZFdxKXbSiI++5CX6vQdnMkh5hywdbKOmv9zcawU9bpClvy7+7rLfLc/nH
1TnQNYCMip/vURCiKw9aD4YrHGHO/+yMZy99aWzslcB/9dNy0WgpYR8ZrwhUW7iYblWhrra/iGAa
t2OkRWfDggmOcuhg5I9a4CDHyNUnk3HntvgOLvFxRyUMPGu071Tra119BwcaKseSrS6txh2d89e0
SrYxPyi9ijwgrP7zujITgp8aAFgqQWUZQ2bzxO/6nkgu93zfLbIDBj/zuAwvv29ejuIAs6Krgqew
1rgDndUhYK1T1zz1osRdyiDqr6u/j0wnOZoDSzt4TrFdbiuSEO3N8jqWtlMgqgVbauWujTSFlomR
jxBWUv0q7t35yu58IjQ1j5ZNxjC4zj9l1ouT0ExxqsoCj4vv301Ny/RTjUCXo2UYmssalvtyuNz4
/Zj/220ufbJ1QWIjDBl+1/cFiPH6ICpUV3/d/o+fX+4gB/XPn+pGkG6aZtIyUF+9klSggcQJDiua
GNgVRkMV7Fm8HlnQmXbvaH0iHCYi7m+n0O+ry1E/W4TWLmfY5fpymv2+ii9wk8HqOLUjggWsV+N2
OeUY6uRTM0Ik7Uudggb1PbIt1FVZM9A8Fn7NXIMLTx8b8tPazjv0FdxBs+yulovRRbY7cUZepw6E
2VIo46zhepyRWaJPpOUyf5+LoDnIPglgQjZbmqHWxKvhlOE4r5fD0VenwlQT5Hz8466/PUpCdtG3
Y8YTXR6VI0wvyuPssvpsc1V9NOqktRwtF12mK4aWuqdEW0rTRB2ya6myw3KI+wpHCCbU7LAcTubI
1/X7txiNHa1Ld+zTc1hEyaao2AvAKq5Z13//8r/f8v0rAzUZX37jctvIGO7YIQxQN//jUdEUedPv
e34fLv/67yeyPHS5LiuXRy3Xf/+L379Kj/Nqbfgktp5dd2KBUH/j8m//41n8ftrfd3//9v+P24oM
cHql1/2OjRDRX9OE8nQtQ2uNOLTaNqU500ScHokwwSImByTJorq2YmQi7cBkgYbLcwwbC3l3+ZyU
Jr51fwaBW+vWXgQu2bhj+YOt8Bcl+jsp19WWrjpd/xl7PzEL7D9Ik1lnBkJd2URPo42Dp4uT4OT4
SFuibgLpaWPQb5xpm0q/3bVF+2giMNmUHkgiBrHtyun7x3nwSBtB+u0osXAryL/soZ4SEKNFEnOI
Aa02UX8mXDrGex1maI0Tn+Pu2mFKthX16Xps45rvAmNDBMF4VOqSJN68/QwchUMYh2Ad6f2r0Y5y
6zg/vLh1kTrECSmCPVb0mgBR8WbChlv1O0D7HYX2QgrXzKPbOaeMrwsjqeQUabxuaWOdyXjuWPrk
a+S1TJijX8P0kfqEuph5sOoRF+3CPHppex1PghkdrYoNaV6Mp9A09ybWeVGiOJIhI0eaib8Ys9MZ
9O29QXQNw2S4zTU7t65uXzTX+UUIRY3fl17sxLmVHwXFOt0nY7AjXsCuGVs0ZYakInW2EUkJCaww
n9bEc5996IQWd5RcNxMqrwx4uV5hqzWlfltN9NsLiVCQo3qdEjO7S6yuXIfO28y8e2PlfnMsQG2B
17fCY2wyvWGXvadvyjvrYD4P0QjWKf4Z32vf9Rltz1iHz1hGaLRrSb6mcdJuSraP21z0e81KnNWY
EY1XW+lOltjDhOm9x3zSTzFnasRh/bzTI/k4j6jXXCOgItEus0MBmlGt5rYDWrgNWBHzcBXh1z4M
oXjwBvqkZloccXxa99LyHrwyxUoq2L2HJNC2IrzpiP9oqxFmtqFtfdoZm4CXfC8dn5zHqtyGGQQe
GQe/tL654j8QgSgH1s1Qk6EjWeAaS2Chw+N9kNRWq6ogXyee9zYMXHvWb3x6nMcEWuxJd+Mr9B8T
MFAtOWZael2SszI2fF6FCIq1xSSprxAGwl7dWsPEh7Obzd1ouHC5fdKpY1g1oVURNdZ+GGpv6enu
eBzKF83yWFZhaaUmbsSYDrad4bjM89a+eDNkYpho9E/h950t2FB7VE/3+dqMJ7xYKRlXuZ38qEz7
w27se8vT9R/Yj15KlijcKrguvQoowzDO9d4gBewCIU42FiHzI7tIC1wYj8o4HTBFCurxukBi43Qt
AXfizim65nbKv/RZPuACd5BIeyt9ZNTgPqKk1/3kvi6LY4WQngaW9msWDD5I+kmjiMGXD+kMUsQ6
C3EgJinej4no6HXeN79QVtmbwPIfbLdqDvTYmcnvLasgoNKBbsxwFoWolkJZJgEoJOtT0cUp88hF
0dAHZn1w1aQG/sWgQ5HnKzSnOeAPwfiY9TDd03gvO1dfM7g7ZV407go7vq4C0QLCS96KhKSxgGgN
4rjrtVmw8jHuR6NC38cocyJDST/Lgj6Gsxknaxsx/aA/lK4WnFKiXiIX7xwy5HOC1OdOGy2TTPkh
2RGR9Gto/WYfsEatddS6W9myx8Xiz4CtuYZxcBv2prOD1jwU3uPQAWQEf9RuPEP/JR3jbE+msTYG
+T4P6dryInj/RsgQgM/XLvf7C76HZ7NGuTvpUL+mnhfaeO779KvEHw/EpHYPuGJyW+PjW77TpuBv
6nVeHZG8+sF4wD78SJgQiu8i+dUVbrguCIvYxxa68Mgi4yRzvB2S8A0u/O42deGEZQ6Y0vS+n0S+
CS0HPQHGzW1bymLnT4wBY1JKIvChWzm+d+HwNnrV2p+HpzZMT/Sv4HQ16YMvMdVNnMUzIyE+Mzrj
byGTzyFIbdemLDU4rEiOR+5SET4Ougu8kv41RKW+GUT/5Yn8kEREFQMsgy7FWMyVpbuilTlfk/rD
7sGLcEUhYIlGv115iUXggsh8mDMlcxkzN1CBKUZZJz/KYeulmOvirt8TmwRhBzrVKmTr6XGqwmrt
Mx4ydQ+yRIhkV1rVWs8F0s6wXMXyB+SYnCQNmIhI9D+6BjCy7pd8LxIEL5FoNk0fbow35CMGcPjE
PdCHKqHJNk5nXYeN3AY68Wv6NKH9dtdOW4fg1hzEHFr0atmXOQuuRyVKjYZC7q2ge7XM5FSwG97V
g30GquZcQ3m+1EqTEBL5s0tSD04ab1uMMIQtGoMoBAoGSoPyDi7MgbNwxSge5a0LcNGI55ciistV
FbfOtneMnMn8xBS+J8ZVDsmdIwvk9/TYzWh8twyLwDTekaZJn+sI6SmWhk+juA1t2lDouKCEWDgE
tGeoMOfmvYziJ2vW3ltfVqeRHKm1mPvkyHb1egpy4MBhdGP2QA4Q74A8u8lycevNdbvJfURDPWCI
Gas63Go4FZPFYhxB6uiQ1LdVRJpHxHmZBsK9pZlPbsACmZCRdleG+IDxS5u0ebR7qyBSBqbuqu9L
8GNtRtBEYWG/iOEKIE3Yz21zi8hPCTPUB2K+knp2OxZITWLeMqQhxymcWB0IrMM/7Z61PMRFBWnt
YNUpWPy1H6TJDZVfuw5d96lM6jMpbbfIjZtz0VsfFokqoqxPBUnvEHMmYzsG9AKj2Ns6HTGNgdDz
AySdn2gtHruZ1xE/SAW6ibQuzmMRfckm26D+wT9h3AsbVnUYX88oig3NbLc6oIpt2RBhKGIcNX3+
kcIo2dlVTQ53DHEZmz9KR+89iOFD+gYloOk3NzpTYexZ5lplIBD9sw3tIvxkz0EX3wo7/6XWcsiB
qAGFJSdawuWtTlBEXuyH3E1PcPYpn3RIB4lh7spuuGeXy4mab10tNFY4WznIkDyN4CzXhpge2ew9
FEaTXA3kQw1YijMN/5pjwU9X25A5u0eJnzLf7TfCS+bLZJZ3QuoCnmK/KnO45THKIIFzYq27SKDm
uSrv/L6m1+yB1Q/NAZ55OcL7hU9SbohESKhuXXaK2g8iQbAFsPdaJ+BG10BqdnSb8ttQ+i7WcFgo
hf/GckSGAcX8rmyFD/t+FNdgTs+1rp98nzO4FOHImTYft10qmcAMW3eyyYwzpnuGyeOta+pEh2ui
hnqL67STpcUwoKgPlhPHO3B0RkjrK8+IoGiSL9fG6tpxTtroXf4TstYvqVFrpW6n7RgH0zVO9RFq
LXlBw2NOSbg3itLZOml3LAeoLiS/zQeTpYEFkSiWAfK9ciLeEDBwBCBBNOngI0Vnr2v3iBnZw64z
u7lOrKhm74UwpOhpUPrK3s5UVu7B+G9iadXHARwNmBfMw22KEsMdN05KWmxrSGdXMLnh3PHROVDS
Z5T4G2k0nsrovYqBZlFoRV+yucS5cl/G15SRwcHOynvTeXBVjEhQi80QDvhHQJ+iHt7YVfXa9DTO
u9Z4tgyKe98177LQfimVrEPqd8IDvYmMod2OJI1txsYPNvCv7gsDUT/YYw0dfr1Z8gcYReuruOwO
6XjuOxCStqvTTB7vO2fQIesTr+WOJ7eDUGzhYm4ZdK5bffxp59606b1BrtOOm4iIxkRQg9hy1b4g
MIhVyNGzBzg2Bq156whP2RDD3G7cUqeEYS4mUSJ0Y4Rjj7PN0KaIKVEsuTL7BQhdbIhqddiPeQ3x
TZq+ImuDtt2nEWWt8g2OmzYhrnDyD0Xt2JvaZTqYkOZ4EAHhpLFbkj7nx1t2OdYq7uIds8VL6vAv
p4UN7aaJFUP9RifKkaoLZoOcQUUozRwZVG8daz+xXXLGP+y81m3cseB526AgsUnU3bszto9J599Z
FV31aqbHIOBtkFhUN6gmzWkkvA+lemb4L32GSljHlTCXIKG7uWS7Fk0Zn+wBpLB1dj1ItoyYaOnT
AMo8aP21pv5KCJx2fBOADOj1PcISpHTnXsoPG84Ukl5FqICuFA9fNZSB2B7tnRP2n9Y0X5Oiwhvo
lEfeM7ZtllL71eQx+cWTV3H+mDIfAo3Yl27/2WXjkxGFxyIkR7Fv3oMkmo6hT7Gc+8693uSXSBsf
kzhYOanWnlq72+eFDRcLKVuCSdb2+EIWoyU3vTkiMRxORRAQUu6+GzPmgXII/e1cIguVIYPmEAnY
ij6ZuOqQrjKirMZza10zGoKIBtl7Fc3Zk55gqJyxqvOWoS1MyeSh0thktnZuqUlZhX3aNXrbPc+5
WVyzSzESha6beclKJEervLYATbQ/mdt+Rd2s7qLxGBp8tB3riVXiV8XwbFdmgJZ7/Hz4C/CC+aza
ge0BYhpDyOM9J9HQ28RM1ldwjzUGuz0iuurZCfV+t4m10LsHRTbYJTDSIUC24THQS7EBzRF258x+
LaZ1M82IcJMGz5/8cGubph+fyQbaKbMVQ65k79IfmSUSWJqJmPe+ohm7WhRNh0hOH4JcRLSpMXwN
9QT0Pj+IqEYcSOBKpf3owrHDrOdeUyO8mK35UBv9rZlr6FDljR/zLmVxSCs1G36a/gwel/MTG/mq
M8mFlNFTCJphhRB1Z4aJojkR3+BoBEwTdHoLU1HsI9RQG3ahVABpJ8DKZjkVuEWHmVVtgtE/5h6d
UhA1wqB678hBAUHIKdLCoD+QtEJEM7MbghNwbUxFhyDWElcJHQbMbQmr9vBuVs0rckaSQJ2RGVkT
wXSOnyfxHhniNcxwI7Y4DBFDcXZurbXsUeILb+WmyKUBoV0ME3NQiYlttMiHRk6BG04/033CEIsH
8pA2hP706KGtrnuSAMEv6AFTD/UXTImPosO6k3R9t9PYxnM03E+luwMopm/7JPnyMTWs4F6dyBsL
d40ZhdvIBUrjm8PEX4R8KGsx/U8TAT+Ya3edfT8W2lM3fPkRXW9HPA0Imtep571p9hPMTM5yZp9R
87mHAOwjnywG3YplDb+CWSoBeBgW82NUukq3W61nWGOQb3seRKWKlIvKAf/tWGBCFCReaHoLv99r
biONoWCVWCwP8a1PDFLY6UjCgno/8RRAX7Dy8Zwj0yu2FTNzQTla+zhg2aMivA5WAh8pX0j+pFEf
X7qu1lborXexZhjrMET0VyJ5B+6MY0EHRI4RvPPDcitm/ylp6i+o9F9KU0JAE3E0hVixUwl4j5tK
PkcDaCkD6ksiU6pz7YcpI3/VNfCFXfnTSrNbktIA3mNzRnhJDvtsTiujMi96oz01k2BKjJBv0yMT
Fs9Z0KGig9sIQwlYURv91PpQ7qrkMLK7h+9QPnLSvJjlfOeGfDyzraneJ5HE/nogC2PtpLyAAN0g
LIR8WvRIX2muNLZhVFKb+feYPSA2pP7OR/6ikg9jckcj032IaEADK78kNhIDUsVPMoxu6ccNK5uU
O1AgGwOZRdUMj84UP8p+vh9HeRfK6ShbsiGbbEfgjp0YrwV/AiL2tVv9LMGQhYN229gzHy/tapQl
epvZ3amN6Yz5lC8uBW0obswkfDcC82k2OpBoM8yeuPqKI7deWewSehw7O1t78vzpUNrA9TsfT7QE
JlAE/Ll25bxZcw+E2n8ykZOOlIOR9eARPlcRwnUQrwwVzJQCkV3p2o0JVG4zPjG1lRNkbteIDv2t
1Ou32XXfnKyihSAuAEG+iLR7M7vuI88/hiZwVzkDjkwPnhgj3VVatc6c/Avfyz6dyy+4Jw8Ikx8J
EJvXdCwzDGDuh8/ned8k3WtOgb2aJUtSXGFvNtviPcX+XNc42SUjIiulUTAerSknQ7Z8sO34XDf6
iyuah8HNdtHIqLjwgjucQnSW+/oLPNwd3OXB6m6MRruKWpKb9fRnqTNVql3tnILCQjKCwjaMrF0N
FxNbDGhmQ1QvmrwtZ/mKyeIzC6/NpkbKVJYgS1rvUhhQJDvIbwLBgmYSB2N/2SKD4g3WYe0ZuIB6
owAI5NBFotImzrJ15SloX0yrOUThj3oMNTLdpjstYCvo6ijQ5P0s9/8r6FtUe/8PQZ8wHRsp3X8v
6Du8D+9S/l0D+OeP/CnnE7b1hwdKGDmfxdnjW8vn6H8YtGaEJTyLItgUf2n5DOMPtH8Q32zdtSzH
8BDg/anlE94fPn1pTzdM3RXcI/4nWj5hoiX8G+vY8j2EUpaPlN3RUQ1a3j9Yx7rj48K2Q+NBL2Pt
kE6kzWoo+lbsHi6JxIiR0tih7srPou2sJ28mCMrw6wntW+nvezE/N6T1IfvLB+gTuiDYwxpRcUDp
paY46zBQsRCIet/7DXa5FmsLOXjHoTNZmCobHL6n5Vdm0jzCRtrpNOZcC4jqRK/vpAfpAMNNrGGf
Y/8zIHNAL9cO5Nc3WzYwh0mMzpuHWwlJseuuU1XI0S8y2clDnZjywT0wHYAtDsjyln4HKDCHfKEi
GpMdroe7CmE0WjqYSN2AFbdtYu/SduF2bpynKo82ht88VMXI3jEgSVFr7XMIFmfswsMcM+rxlccv
J5aQaeNZMI3FbGPXa10GIYRnUgcDam06eAqk0A8/m7pcwV0lgJbtEebgodsPmvPR2tMLcuyalGn3
zvhP9s5ju3E17c634uWx0Qs5DDwhCIABJEVSeYKlUpWQc8bV+4FO/13ntHsd23NPVJJKTAhfeN+9
n602FXzkxtxkpD6OdZpfZ6Ih4EjRvAckgdami7XbWJGZVhvdS2sGX1gUCdFKrdydFJ2dmAr+OQZD
CKl4m44p4Eqrx9CGdHFH6IebDGMPcSk8ERg+7OlnbaVMVw9lOX19J9WMPXt12hVtKS+3XCPbsk/b
kEETvJoBCyWq1eo0NKQ1yGyG9kmxlgTV8RhH4ifVAf3cGBme44k02VDsCGRaZwXctnbVRYVXlUaN
G4ZJ5E/33D/p6/+t6POHMi669n/+d13+3y9kXTcNbg4KHkhguZv+rEnNF1XFT9fq96LGoycGPaKV
XnOiKZsxmA0AfiVqorwuzvDkHafNVqtywCKZigU+ktvLYFGxEMD1bPWRAks6SFcD5vW2XQblocbZ
a4WPUkmBc5nN8GBUwzWmTuItUUKzDUwZHJfYG3vpnElptaf4QuJElx8m4AXhWBsexNE1Pt6ItwoR
I/5gjUxNBbWKFo9o3noR1de1soDUksgXo0o/jGFpX1rcNNZiPA8Zq8EIPOOwjO+4akKkmlyqCB3B
omFLSqT51qpmxz4TQircOhnSFJjcQoFDpXe5df/7Ay6LjIJ/HTpUkWoK7GR6F6pKQ/yvR7wydVIz
xaq4G3XaU7DsjEMHEgKrmnJSwpySnAbFOgovmT+lFQKGWXiYquG9EwWBvXFFCuGshEgym0+tLzAl
ZmxIFClvfKRqIOnkUyzFiZuYqH+y9UtY4+iXQjhnbbW2sKZRsxsWP0KfKA9SUrJBbcHoTT+I1EtJ
zx1eiFExcbnFDzXr540YY9JczPy5obYwYlV4kqtSQsBMDLEgK57ZhwZhXiMly3p60MzgOYTk60Hm
AZ5WUahJixGnQYyobTGqN9xUfpaRqJj3C6YC06fwjTm1bDqnBpFqD2b1FoutuZJUDpYOBUNclJ+F
jmigkaWdweA2KxR9UGrUNsF85fMcjr4aKFstFw3UNkK3xQyx6Yk6cakOG/SWqDmpYWmRn5rb/Sim
2zgi0jDLI/WQ4OliHjojjYKiPWvWVumgimD/QDRlS0MJTnoNE20T69VYSWdkLKURTuFKfcrbMr5r
6rBnhQKwnkKmHSqpF5XRrTMFE5YllFNhTFamdSgCxOjpThQQJhBVFWJLdywTzkNEt4NcbTZQ7FTA
bl56daxdka72dkakSxsXFZ8VmemOHF7gaJGRczXPR3GhTSrHvbmtqnpXZ6l67kPcLPNIP9pkJhm4
pZehmo817imlQsGC1YacrLDfqzDsA8sc7YFKnVsbgnkguIRIbKmi4a2p2t00ewSNSDznOQTjreUe
N/rPjto4krFB2PQ0/ciYTT9JsWp3edbIB6wfWdeJJ64rlqvpViZtxceiv40SsTr2DCYyLqDTOK7t
HmIeA6jmLqnK6WWar0qUqw9BT2JTEWjeFIMK6meNOFXKfKfvL0ZRbaoaNebMJ0OAmFa7IgetZ2kd
QNxg3tKffycPFcxc36SuVOk7bgKcOAUl6FlrPQGY56YY5WmXiOgYB9quB6XV7FEOFY+QznaLII7p
KQ39aGR2lM3qodPbT2j04+7vhwE4Nn8ZBjRRNNFVYExQYFUq8rf74c8DrxwOQRBCGLklWaNtxkjS
cTnWFtKXhIA3bdkvltoQ1GzCwaBW2Ri9RQqJHbFL2nOztI6IcBpM76JtloLbKy+G5xBHpS0xve+H
cPq5hKJ2j/MDPKOq7ye/1YJNptUHsxB0T2hwfkPa6A4C8e15pHTn2qxeJwvGVb1M/X4EjuoJIWvp
kbq/b4UZigTDiy7sddeUETrx3I4+zHxEhm3bObksQR5Sil9EZ/XHKOzNDdUD9NdVMBwXWdbtRi5m
G+FoHYEcLJsM+EcU8PxTnDiaKG+JgAPj/4PCaLjLRRWBfouIqZyyHX7wA1ltyMkHxn7YymymFG32
cWxTTuoE2Zm5sXylgvjYidgZkx4lX6lnRBkKRo4SqmMvRcwDUiVBO9aziOYgeh+q+IcOPd6T2Qfi
rAhJEUKjOCAm6zWCblpidyLAqLQra1yUqoYLIS7GQ9PSYKFZuFm4gY+6JVMlHJTBjYOOXFypU09j
AV/YnHOKUTTYDzPOtiMqCgvjNgnEqCgTBgAyExvOqByPO3Y86ambdHDAJT42KngrOCL9WRqS7tXz
LRYQ76oG5iVREdqbnIi9n9X6o1LQ3ClzXyKdpayr3O8XI3z4/sJOvP/DnfSXrJa/rBaw5Pxp7lov
WoXFsyGaui5jjDGMv85dI351IVya4AY4H0jUEFrHQK+s49LJ7U5U5eeqyXeCsEy3QftMFms+qWQC
4xAns26pP0RC1YQiwxQrZqyC5amlBl/KYJPkyc9H/OnCchPmNoE7rgte2phXQcvmN7OAJGgSpnoD
LUJ0gyXSTqS1Qpsqd+CwDnalNZZtmc2AGiSfTnXJWKYYzeIu8ZT5Mk0hlCBjsIoAf+jxKB07LV1o
3qLObJXTMJHpapj+FID+0QuQUwKizZtGyCeLaE6a3ojPFllldK6k3agsyOnVUPdJ0em4cx4SFMzw
JzPDM7R2W8e0Qf5+uFDX/cSfslXWA6+uextJl0XFkLX1xHx+3OIiZFEn/Y9iobojRaFxy/SFbkIi
Tee6YvR8hcoVPBRAaj1RjWDQEv05dt3GQv9ZtnHvV5qk2uDJk1tenknUFZx6zaSYCRIhd6l6FgNR
g8kfCnajDtaZtAwiW8D2l6aknVFYCTSCs6PEymAflGFmmwwZtly29ObljD2BNmCDnJX0UQIhlKXm
W1NE5WEZIhoKwNx97C8YCsX23oVBu8V7ExJrDM8D/+vh748RnaH/cJAM1ZAkWcZnpf77QRrzhsBk
ddRurBGZMZNUvsTStV1ERMo03D1e81WX0UDow9QfxH6Z2K6gqa4HSQVXy1An4Bvy0rYnh1VDszkH
YK10lTSpyqhqbJ2WtO0SCcuntZxEq0BmHuSo4otC32NKHw5Eb5yMOnkBQavuytaP8sEXaVO5bRXB
t5KhApgh6G89R4vUGj9Ab2jIc8FCGpRdGoon+wqz/WK2sT8MOZ0ak2Rzcc1iY8W4lc18osOYzOdM
ZZBL40EEpdDCp0IjXFqliiGsMCn9YCKCJNbvZyq2KAjOSRhHrwJmtx1ReoPQN37cU50nIuxk6EpI
kz1SH0VpXvtai37MkeRtWEgwkBzAKg92Eufsr2QY2dEwwpScgHrRM64xQdgWxg6avdorjSpW8ux1
nGkstE1jEnuiliD1xlwn5KbQpSOAf0mk3mrpwk5g0fQgqSNlTKsBOk4k72lsZlsmGGjblrqP9aC/
xQuyoI6aVt3V+hkxqEGnT4x8yBOvvdIybLQTopf0hwy87sNMCdHsTNgVWmDuctaEI0txWBXKz4FQ
M+SfBJGhYStyfLxSjyDrewZSo+KBULHaJ8f7HFfCJRsl89LUGG3MKIMPKSOkztozxpN9LeJ4K2Hz
l0YpoQuGL4z3XE4M4VBF+l7EfPespLm20eF2X4FVH5oVlRzP4gvVQUrR05oE3bTbYhKoXquQ8mc5
JsGVBAS3E/BxJabx0FVPuZwnF9h851LuiBPVLDACLSNPmHsxuqljOxWbvAZkMqoxusNs/GVIa0e2
1EO3QueFCZZoNrIXoliIfPAIpVu19K6/f8QU7eFT+FTKvNzPE6s4bim2vTLpFaYF6jvlsEPe8Vkt
UYseu7ui0C6LZgDJRhfC+5pC8cTBNTd/fxczmP37XWwpKttRydS074LNv+1IwUiSn5wO9U3TWRxM
uZVACe+NQ0tF5cykdENoB66vKdSLkQp3OQKYIdctjcZxqr05wOYgUSx2tBU6oWjNUUlUtEvBg5AX
V1VOiseVTih3y1WUk2gXEyRBsSGSnyzgSwCtdGVD4HThlXL12CWm5okt8/b3OKs0+C3jrB33UTBz
JsJ+vJhp8HMwh5uYKdYjoaL0mTvzjF4ZPLaUNKSS07pnzjTxY5QVJVFzIttCE7dUZ3ogWRImobFN
t4agBxg7qoiAVB3gnhB0NGEMt4H0fBQW0zwHdQmeMq/p5+l1wQuHxUXrlSM5Q5RALeRiWhH2b0a1
7ImHWR5xmg5OFoqRU0+yZhfVdUCDR0GmjLD/1PUuJTuajsmUPObBXbfWvxYX4TQFZra3VDJh+xiA
RB0wuolGeB2kXDwFK7wtFxU/CQDUjmaTXlgpvrS6lNnRLKe+Dt9pP0QqqstZTByrNz7zFfZBJ0S3
2yiG6IF+lYbXrqB/c5TW5UyY0ODJ8D7BJJnqjcaS6dZJi91RQ/BaosE3scbMFRf9XknZ0NFNZzWP
5sDNssEjmx3fkoHYSK5LC0WAriGiTaDhRDTBuk6ARzWl1DVG4Tke6FkUQSV6zSwxxhFA5fQsOspS
1o6F/CiKUQ0xcgDguFo+gzLRnF6PMGehWVxyHGTU9Ek4hn8JuVfHYx/VNUiMqk93mRXSOg2TlyhB
vFVPogJ9p4V1ENIqKzOLPSxagyHRZzK58ce26SfeQOle6l3qYTMMcdORggIeCTxrR+zYWOefknph
xg0+hLLFYtRxR4bSmO2xiSoUFINjoOYYBM34UMK4fAKi+YOCjXSq15+62jpa4XIDaKTAXtUJQim6
FAeTqrp6/JxjeL20YksALY0VG6Ba5pp4xzaBmJucQvSQpmwQ0FKy/VbTr6AZf+i1qV+TZ/h/4WH1
1brTDqNZecUFFneRaXdNYx6RQwKuNmDCzwOtXEksTZRUWe5RRawdIclKD6SpBh1UfxZg4IFBZa5M
Q0UH1EiyS8T8O7U53ac1ZgiPcGV3U5HsQ614qsKSpstqcKvEx0FpWPKUSvxmDvmubk5QGUrgsJq5
Srh/SkpiHuccdIzRwY1b0tgNSY4nZKWLryj/9pow6G4Iap3htZqf04DLjsVRFHXLaz3BZevSoaDl
LaE9ZRT3QUykIEbeqik3bFU3jJ2caP6gVuWDsdKbhGHKHiq1ufcdNJrMqgWkmlZ2WnpyoqyA8uQQ
T6zJBAC7YZ+8FLGsrWB8gqJMK/fyYhS5WoYITYEUveZ4euxxHIyHRKuoOTQ/qVPI5yisrO0U01ot
0mhxkQLqnjqoLbRlyY1pjTyS+qkp0PytvQA3zDfV6CkJOsGpwl2WdM2unkfwzq2WH3XiYpCvCPBf
BTXY5YLZulIDpwWk+HCTKjcXtdIR8b+SzxrFC4DF4GHSKJwi1sr2eYjrsleV4KCmOfG7GiEepHri
Emlp5aFjHrZdPd7RRmUn2ZwnTxlmJNKo17+XzbP2gUynwQ8UQEOescfMZNsWwiyfwejT0PaqPvnM
kjFzxcwUfblGvyEMqIaMABFRSa9HnwMfZfRyHgfYIVZFc3RQVRazomTuFkl5MwpjB+T3jRRueSfC
H9tbEouEtEt0GqHGeJaS+n2hWOyISr4C+MYbPQSLg2Y9cLOQRSP24zmr0JTXhfKV1SGwtkmaX+iA
XcIGyYJa1YxpatqAztHRmz6DZi1eSW3DvZBpImq5vt3prN3/mCn/Pyri/9RZUk2iKv+ms7QvfsYf
xV9IEeRjro/5r+RM9R+GpSpQGEjEElV9jcf8JynCNP9BJZzuEdeHpv3xXwWlR+IyVekfSKENkVBN
9kw6iZv/6i4pxj8wkJKHolOIsHB8/z+RIhRL/Wt7iZrwiofg6SzSanSCvP6tRtzLTBBLNAnwc5xF
pXGro38RWIVfgjlKN7pFtTHqjXObrD6RZKL9jAZXm6X8SmFe3ioTK9usGHGmc0sKXaEfaNVQcaWJ
3jYfdMEFhkP5BzCZmR2zdG1gYByGNP6oDRLvxhEzSklVHPsIJUVIWIC3mMXtUY9EvxViEJECtB1I
C/tueu0IG/BJw+V2VQbiH5jITJkgIoLvmJfXXVJe+lCpItaPgz/MgCbEEjMo9/QJ7S0pMnKRgt1L
fsxyV9sC9hnQUgGQIAwOVdffhAZSFSsSjKbwXgIGZGJ02JYrCgEVoIPQbgbbWTPeSzhu7kwDJ6xA
EdUA9PiT2qOcQimLFVk/SAQ8tU7TlPjR1eInKaZvSZZTPhMriMDV1/BiobfQWP1gbkzQCKrQOeRI
w76aG94sJImtC0AJUexyiCcdC4+EVxFfd2aNytoywdVc5Xtx+Ih661fKYF7D6c+z1BsK6SKGmezV
OppRarzPGvLrqqJCmXURJHfo22rS+w1KmFUZ9JDjP3HkUv0RqlEHS0sneCLV610ZinfhniNaJbgR
XZmSV5umK/qDGUnOTE//jDxevNb9V9JdKE6FL+NEmh8FFhw1hvwJxds4jHpvK6tPYLJiAt9yWmuL
cZtjMrzmXNUvNdmdCS84SCQPsbtw2rWy1GadQdNcuAmgIGzKLD/1GsLAsCCPxi0LqEgYQy828ls5
ADSPJISeEVngqAnY/kvoI1szxhqiJ4QoVdlnUJJtiEzQQ/KCrmTE+4UuC8OfKTzFBcGKRaNcoyjr
OXX57MYzhI1B500XNe2M53KCAipn861Dib3F5djuQfW30IUrX5rwz2PQ38BH7xHua1tZozQ+Izw4
FxYqWSBlvdOJ+n0k4OylZIvGctjMQsh4+LtdnD64b0MV12hHpWOJKntBi7s11XWz3Y+7Tohxo5V3
0v4KGnewzeWWvXhmtLi0NX2nWzOUpRRRbkxui6bSuVWE/kCdO3OTaDnr2rsxquimB2auVTGNEmbe
JyyOkWKJ21kWvJYWmJOX9cUwSV6eigpsIUhMWzYMXyrxVLWZZos5LZFRzCPU3+1HvOgvfYuXj76D
DePqXU6GSzLDejNXqnzaVTfBDDWqh1dstuY5TaIepBV9XA1zxXYwfqVhnOzHfI1MHQBLqQYIpi78
QbK3m5KMS1st/xTS9BwpwuxBp9oRMZFD8AK8IbClZculbUQi0dE2pTSwNtgvBFthT+ZM6OBpE87l
Uet1rDhitCtVJPoDAS8uEtaxM2A61d1rMtdHsicihGNrI2f5LDKIYnRnT2FSBWydK7LFw+7aa/2v
VAwtG1i4amdgASmRTnZggLHqUIlmuqHe6pPC4VK7EsNbAUt1UcB4dr4st+eQIMGC6MCuxuhQpJor
5ssuNQL0h+WSOgYsB1vVQtORzGU3dMlJUEgdUvQqcmB/HSQ6fJtKKvHk0nqis+SjWZj3U0GHIazi
jRASJogq+wrCbGZjneUbquVTr60JfgztMRkBmw7p+yApN7EyYHEjn0OeeRxREMh97JISiKFKBvEZ
R4MNMrSwl1S9ClZN7pEyh68piVDWVAGv7grGCL18JBH2NRonbfWyVRjJBnN1wn2EtXwe4mhEUVc+
m+jrdu2AXy9Ki10zxr8kmthX4hNolC3mYz4IsCSEzryX8QhsPx89pQwfgqW/TSRDQXQUSweqywgf
sqGQUtTbdEpUBKOUHs2vUIqDQyn3TxXcrqsW/zK7idi2fEQRoeFWESYyxtX+dVn1tov+SgnpVIrZ
TZhEqA/1T9VE/hAPSIwxz/hBxpQXz31HJ+QiQeEyJVzh6OXJzRQqMkFgtxAw5oWLmLqJjI1HPI9t
TOyUZDwV2HlOptTOKH/h0yv1G6CB+JhIAuoJCydhuXxMdVJ5ixT9UpZy8hPjC7G2vs+sPUvRektB
YE9GulMkUn81EMHa9XJRgmS5qQFjKKpXp59ovEp9Mu+ahfSGuo1LLx61S0LbCSH3jE42w/5FEaB1
WtjNoYp6bjLu4TjvZUEULxDc4b9qgI+ynm56LxDDQnK235rwT9UiOaRV+qwb4ni2CAoMsX1vtGqq
bvkU79LUzDzcZqmro5M341A70Xq9jnKk4xgTx01voZMvGiFzWrH6VVmF6DepzOgfwzqWdXTUjQ5t
XUtsM5eTUx0grAtMufe0HutBhu40gQ0Em4DwLimwyqMijj8WRTuLSS08o7Z3etX6QebbhI+MeomR
yJWr5UQaF2XxIGj6ASheeYit5Wc69D+IdFC9VoXbQbFyPjIoAUpUmMfz6FiY2n1O8LIR8lFt1Z6p
ol8kGr5d/SimLHGEnMBYjbyXSgLGD7QVuV+BUKJKBYeWz0OVMxfSQdDBmogBkQWPUUUCEYxttiLV
lJwaakeJLuj7qclTGpMRgWQpdZ8l6XJk7l8ro8EzK/1kEGcb9mjf1zpBtFAXT3Mm6HpnLdK8SxWi
pYtKZ/VFgdGjAhGtiWI42TvzUrDtog332jYhXVhM30lMLprGJipn/XQEjv8QzgpFw2VQz92QzXtj
kD+CmuRz3eiNU0jyLTFZguRpsMFwp7KVDbWJsJ+RsgFda8ItklPyWNYW7b6y+QlUoyQxqXyiVv3e
YZDGA8w0EqqK7nQWYQFddo+7hmgWFYou3cRKyF+iuFZdPPwoaDMa5QO9UTSnjNnVJDiysPzAK11S
SivOTanB6dFwh0mx+ix3kuzKVBg3wKWs5hlzTSB4pZmvvsCISb6SYJh3lLqTAVhIGKDuLJfPaCRM
QGalh/S/PyZyuhbVc0Z4gq3GKq29aibBJV8kUrc7IgrzhoEtDSlfZxlieZkGHV4ebpQaRj7jmoSO
vxQqu+wH8ZLRUMxI6MJrqff7QSNmXUdiP/Vo40nQgn21JM+mUouXJEdKb93jtBP2SkzgjQ6JXK0x
Dy3tMU/M5dDN8bBdYHXna96aNT8vDPSTBofHKkfXzEx3kMhzKoSE+MsyEVyzZBVoTPW+a2p53wUn
OHYVZhXxPVoZJTOr/I2Wj5adqHo8H4NIq71JEA+pUdxlYCuwg81V+NnAhjBWgoEli5XoVBSDnCmP
fuYr2kDPsPhOffAYq9FjHEwDQZx0uzKa1RAb1aZ0upKWtRnE/YG6aX/QKCsd6Aw0//z5+5essSWc
DahrLWTPjQpYo04ZTHls4oQGn1egsERAvArnxRwhKX7/d4EwzNV68VL3anVgFqkP39/9px//0++m
QTZsi+029Q8emzX01apcJ+t9fb7/9IjvvwtqSV5s2GC0nXocM7//WgNSDkznX4/uWMNvIzOjBPr7
f/707e+XCElU2MCPBCL5r0cLggx4bMUqiSaLqT+e9//2U0phxM6rGgkahG0117rk/H61Pz7B91Ol
lAg3WH6sP174+3cEC+vA1SHEfTPAaD7ZdVcqO+37UmiUEOfXCgcr1yvg+7s2qymsBkxnv/+jaRhu
jPUqoyuU21LXdbZOGCEMDkzWnOYVl/P9JUiKY8li3pNWkMo3jub3l+/fWcoUrcF/uGYKfOMd0Vvf
OJdvghN4LdIXohjS1jcBhrDayEU//ySvJxQuG9zlFaLxDXT65sh8f/dvv0NNuROTofdmg3XLUa5p
uakWARJzxgqQOpz9jf35RvvIWlovtrjabKKCGnaUlzbuG+Juy3DAa/pfaRLf3/2mR/3+D+RnbmYs
mveblhQug+AG9Ne/qVK/fz8Mk+XOpex/88l6A8kaeZEa3ivSLaxIv+HzxCaMLBR9dohF74+EC8Xo
twpC5933G67+iib6/aOMMdVd1CNXtP+NAFrfQbaq1IR/0ce+vzO5Zf+AkUUVkFgzImZMb+eaFiaQ
pYZq0+H7xz9+x3W3DfqNl+4fZnc5IAPcPCQNFxq6DtV9Ea2Nl40ssqIbEVdu6kN5OL1MB+y2+9mt
t+1W8wh8oJs79naiuQ/L4WV0vc4BoUO2C3GFmznxrQCDwT64Q2c+5H5m2l5wbxztSq6G61MRt/vt
YHfzxgMutQVB6LytL+YzOEMvw5+6fUlM25/sdP9SGNsXU3D1y/zJL/otLwjZ+q5R5ih/InIV0js3
tpf7L8G9yygf4M5BIoGU6hDvWQVfeW+SxxLg6vHcXNtfNNI2aDEPiw2UdzOM25rQpWZbWfd8wcPD
sZgVm083vsb1SSWTQXWX3EPYWmqfHJ45BfANg1Z7hTozvU/zpbBGZ4m7XYTRDaNT4JQzWT1u29tD
7ljzpV4edGOPVnVa9qKss8g589rBKetCJ2OlPj6MLqcEWfqo2HXiZ+mOAK7hCxcENQuM21JkI/g1
xxfeR+r3psfbULET0QLJNqOrMynsEYngvGo2BNIgXTBDh2/40VJdujvLTI+ICsGmI8H+gjpUHI8W
ATpYFGZqoLZunUw2zJ8KjTHBpQok6zvpfQgcfovrroItEG6b9D529aZWbLUF/OwaBfKA7xebzhId
UuQzr6ulbfXj2Lx6SXSBvo1JbNpisVayrXhZmNdOq5iSgHaf5UaPh9DRa8YnggZaB8DFhTAX85IF
D8xYDv+oLyT7eYx38hWjDV4NerELOIXnebbjZ+WibMTKhuWMyf9WnGTJHk4RtNR4cwCMPT6yw0Tz
R0Ky+CkiVOVYm170Q3zIug0HbPhF66+gmEuW93NwY1TcWPI5iz56Z3Gjx2EbU2H+sWsfRdehqdn6
5T6mZQBoI/9VlVsZN4Ct3GDf/yjyUzLqbp4+Sw0R17RA6pN46zfWNt7CIf8KPlksapyvxT5Xp0g+
dufiKat8Yf9FtPimHt+G/ZRdO3kHITTfa4wYVWDTt+KKHiIEnEiyc0UBlrLRAAt8TV8K73xT+skH
l0CvCa5o7FVp2SZOfx/O+U98Rs2zlOzNzssVuyLAytokzzom4pbzUz1KuRfW17Z44+EdiRnyejyQ
TwPjx03LxcgeO3em6V2A3zJfuB45Zb39shzET4//7F+plbxLyW6waX0RE5dCvK/gru6KL6JNoPK0
dAPsnLiy2UlmLsht9sXpr/CWct9UNiVE5M1cXGG0jSCQcqFxZs17sZyiZz4cT8kNEXFijfZGKnCt
rld0qpAN6nLhL8upUFFjr9pDtip0RI+q4DIYzPKXMLCX7z+4kltsHNLWwkRC2gd+LmOrEKanIiFG
wIBuC/hqe8i+j1KRHlLzqa4eybvolZ9YksAMOnWzL5u92AOaQ97g8pRx4gvND7QoKk+gmXeFmDzZ
H1jcDxkidcmTRvJ0+g8leFhjE7nl8/qazlAhpve6eBMRQWTlg1ydzPsCM6wjtowzMq7Ri+OLBFkz
SfYDe/FI8niKqPz5gl6xRPzvhA0LsS33HrVAxBLck6kLjsTYkx8O6ufTlDakVTT7fnmw3s0LZ1hu
dhzXwf7A3nLpNuc4umne/MkdrEsbhiduE4aFsdmt3VDEppdRdT6UK56ZzZzZDOWpv5D4QujleoYN
bzgMzjp2M8a+cSnxGp506D9X4iSbotnhQcuh+NL4weGt+MXzKr11ZVZjG5VPGlowEmz5LvwCbM/V
w2nDUfwJAdAhuxLrOBSL8jy76l2/GOQsr9dJDIyIggF2sAMXIe8EVvAruI4zx4C6G1UMb1Ffe2mr
4wW44JZFWffIyBn7nDhIUBwto3/iLaj8sWbYgwPz4hWK5exmMy/O6MNQin2Zz5WaTIvBDp6bt84c
KtJvJ7aJaiFb5JnBst+yuacFz/4sYtYKHMTmsa/TWGcm5aoXntTOK76Ed2zwuuAOMPtZn9vyBTUL
KLx8bxmsS0ltfX9T78Lp10QU4ueq+9/yLmaYwCzISLPm6ZMXKikMu1oM/Yo7n7zYLUP198sruYeJ
svTxlH8Y7w5HX3gyrjixX82N9W5cmf44j4bHAYo+xk++8cYtdzWzyBromblQUJmHmdhFTvQ6E6KZ
BDZwEJ4AqxFEgU+teED8uzGJQ9oymS1XbIQOlxbvFSepDRUYfo7H+TA5HQqHi6VkSsatO9ji5wdX
HtMFALJNd6h95i8TCahnXTmbCzNx6y526hvXnOdjPvBejHe2YT4ADjsat/w5g4LiiRfhJDyhl1n7
/JuX5HmyPzkI+h1LKGMJc8GJI863fH4+Fhc/U+hwWO9TdNHQoviQ0pXpRdMBljxnz/Kd01j6TM/B
3TjRvQMWyBjlWQlDFsfKODH7aVfuMhKkwi2Zk8VR5vzZcugIRNWx3/OYyiA6zrzp0eKa4WJhT8oj
GSqps7qMou3rGw9mjYL9hvCyI0NluC+WXexz4hl8smeGQenAnUe/xOeTMQa8Mrlrp7dVgPjOp4G7
whzKkdU2ndMKLi9lvL81rY/mR3jnCxVPGBXhNnzkss/3c+gYVwSEM7cR54UYGdWNPgrEqMyT+84h
WIG1QuDQ8+ENoDjMYFxvlSvjP4+a1otUn1wus+yLt8Xkz0uwFV92fbOryNz45LYODI+zUix7pmyS
6HljvLR1Ghwh3rOKEnweOeu7ybyvV6nqZJKHbZvrRPSCek/ReGKxoLrjQ/ZFLd5ktRfe4OEs3rxM
d+oHGIv0/ol5s2NMrd8bUKGaNtI4ZoqLHxIc2aPXD3a+H7ChO8Ux6PdrTZ+rviM6ljCcdlMl4Euw
c/cn4UZsTbzDl2xr0qGyWp/ix0CtBN05f9f0rjroxyyKd4vCFn7fGS5NrVq0q/aBxI9OfyS8moAB
Yl0kWzt9mHc26ZsKhcdOmtZBTpY2FiJkAk+eHub6tci9DDfn+8iJB6OLYllQCOUoiQKlbUwsXrD4
68EHIbQu0dx4vL+gbSBqmmVTBa7FNoejfJclX88vDFEGZYnxczpIMxWMtQhQgepK3phOR55mjAE6
gDppmNWm2gnc0jpV5bOG5P1QcRJpiEheADCpOFuTow7rZWCWcLTX2rD9FLaYKsxzBBhufmBlLiLO
K08RlysrYlLkt6LiwAyuWLlyfm7hiXa+QqRG/stkr//M1Go8JewouYBDB+SbCAHgUrOmWS8wH90T
L37/5JplOmedzbWb71D+jg+Y+9s3UhtJqOmQ0oleprn169zvxX3gcqL7fpeo7qS6zIEFYR4mcXDu
dJ3MsyQSaLsZLDzYjud5DHJdcxP+F3vntdu8umXZJ2KDOdwyKWfLsnVDODKJOevpe9CnTu+qAgqN
vm9swFsOvyxT5MdvrTXnmNfZEk/CyhvrFWfAKOICBc7ld9YuYzsUunG5A28As2VRQEthFWBZIRaV
Bpi8YihIhcFuZXTEbzNeKCIK45eh3/CCqTg4t/BkuA31DrdX9m5YsGzzJU9wa4CjxJTO7XOJA6m2
2Rs82KewER64QTnKbpxAn7jZtvkam98sZ/h3YrqHvPF5brW1/CLdK5eL0ligsocAEtUbctJNtsYs
yOpagRMINICIsPFY0ZEmLWiJ2baWKPij90rWveQD4MGcJxtblweWqvY1XfAPQ0pUP87OcCc5FOYq
u0Mmg7evai4M4qizo9aBZvjYYJ6IT4LH3tLTOLmWbGzJ7eg3bY0rPt6KbEiUXfPecrmTow6LbbLb
s75kZPHAAYWc3C73pt18cckVicdFnBggDnhuDb4f1yNjBjZylkuEC52v0bZu9Jsm+vGQOegOfbW/
3KaMjZV7CO6FHYsJb26E7D7dFQk5vsuH5KDr3NF8ZNjZnESoJNmd4W61ZtLC9CTyRRqIbF0AA8Ib
F3uYGR7o/ZqgKZBotGv11YTdZLAFByUdCXmmchTfARJyCo1cykTVdt+4Ge0jDHgsxJlAO/bbjI4t
PMvudWDSrZEZ95Zy2tTOqOyEasNXJirvVzDS2h43CkJRlZUfVtv4NqLyl1ungW3jNdaPrrMKvXfQ
rctFQkYm32F6lDhd7osKddupjQ6W+MFAnT9Fj4E5LkN2z7prEJUl+qljvpwtp/EjApS5yYCboDi6
W/s52ukMSTH7Ca/TkRse+j0z3qjiJqGzK1esjEsExSAx1hkC0y7fJgrbkIXgTN8hTfpzR6DMJuc2
aOc3PNQYuYOXYEnRjamui5TCxf6wFjEqMv/HYNCftHNDY1h1k2qRtVxJrQgX4G6w/lT3/omPM6Ry
ily29wJJALWjnYOTntmE/ipO9hrcVQDQ4A1QMSWXcEd/F6F1hxGN3EsGa6uyWmAsEy+kBZMmxzIm
3YOtdW4rpLItcL7a65dJQk7znbcZz1S8MOVt0LK+QJsEUWPTcOGZeK8fyrIyyOXb1wza682EZVA7
hsPL8/EG0b2IpkUUvSuzlprka1hOmVrZio7oYCs1Tn14fD0Vtzvl78O9elDKu9yBWSU3EJvceDu5
E6Hg62bLXVnOHQIE6k/+Hx0eB/naHhnENKhp52xhmJ8Hq98jeyDji6xQvGkhQUS7THZjvGp02hAe
fLBiNIOdECgz2GTYIV3IZa9xtC0RoItpzbEbKtgOd6RyW20bsbp5LRo+VsLeJYU7/DAXO4yxLyms
JGrLKPdCjki/glYC4BL1AqhsD2TTMinZK1PvgXf8aATSAA2uqXIFWvBu+VCaed8dCqtXcCnmTr/S
ZPHkOdEeCwYVBtQru721PSRxP2fSTuOOOarlw9ODdUC3w0ekOBK9Jtj1YxeDBfHTDYg32zoIG0R0
K8YY+incVIvwKnfLCkzPIk1cQqKiA6up+p7uxg1qJ2WZpZ6yVNzsbIlAR7YRyxl4L1vYaAfJpePN
qgBXYDluCwik4YdCoiKnj1O/5auc4Y8bvFcLEXy/uii8Rl+XC3XbrcgBq46XYK+50dY4INBGhnwo
vGIjgqW4xMtO8CJ2ofI2+x0p7w7V6I4vsffw9QHx7Zv+Ht67ayuSlrEGDHtVOeJLXnFDqMdWRI+A
lh2cwK68SWe0i8VuSpFdbwoTlNCFN7pxsMqhfnPg4eSEBJHvSbZJgRKDzdai2A3V35pYOBZr/r4k
4WNleM1bcmMVFd+ZkIULiaOsrOKE9XtTqOgwbPS2XXUv4xc9drmKpXOlHqfSlrDKqitT+mXXZdZL
9ghivYJIkrPrzpCo0Q0V7XdKJ25/7BAEsjPZmxWIPuoRaH/4Nv8f6gtHHENxsjW9fP2EHOo0K/LP
UtbMDbiLB30VXku4yma9M3kwugPYczu8GUgQ2NOat2yLx1IzYYFNi/qGRgFWOrkzvWiHXilsGGZR
VTHSYdRmIgwCpG93J/DP0062SAR0CgA0uk2GwNiu8m4JrqE2Fph3GQxe2W5SoU9vKcJ6fMadjU/d
Oj6lE61+cZXPNTtKEi/mlxBUL/h0M4Td5H9wFsg2S5yRLRjbTMkdXA+sLy/aR8vhm9EfVVNupwZz
Ezu8PiDxXnCE3ix9jcTCjl87A/7mUt2RKv4+r97htWU0ZMM1fUt/41v3CfyooP3uSl8a3RPXWqaT
HVhOMK1wrabTvfl9lKWtoJhgHbd2An8OLJNT+Ks3aOZt1AXsOLZS5TIWZwAlN5A9mfMtc0TY9mPF
mAl9EO0DFEDsEFjlUXSUgpu8lRdSF5vFwARjaa7Y5F+esFWd7AxUR0r8oPwoTjWAmhIxzgb9E80h
ax8dCKYHJ/m4mdyrBkyXIMjs4BsKgQfU1exAXmqKw2HMO3dcx++dK9ApUubqhUQTadHJLkyZ5Cwg
Y6J8tqr38pWW6lebnNhpCQssmZBxQ3VvFWupoSUMRKN4Llk6UgiXdiBg112hobyZ751gL6oF5f2W
S1Lx+0t7098jVlFG4n4Rag53JW1chskx7VCvaaC87O6HI0AV+EtQbPGjoctvyWw5j+wnroZhy/0u
/ZCpe0ELcIpgA/dB7zlB7TEkKBgv38rP8rP4snbauqayp69xQC6AWkCpLg8u6G50gCV6bFV+Emvu
jwzx0dorG84OwhnoYyy0w1ieQvoL63YtSr/Btv2Mr+UN0i67skPwkivLsD2ElR0otjSmrh78VA08
fhT6xMwPL4/Yz+WrGbf2Dwmr2G2X4YbWAAZJw5vdkDYl+vy2UDIu+k80yDYRxR7PGjF02yCeXo5o
EaAmOv2SlSQ8sb3dWfuqsl9Kv9inxtuTNppP8CgmTxvxxuVs7cM786oIiKL4Ll7osb1+MADS59X2
NbqxhUp4l/m1wNWrq3mEoYOfnSxHlv3+BtGocOmLHxRWcgK5aX7aiS9Txy+ynXYbv4ltKe7KubgG
K5LpjFu8Hl84E3+q5NgDC6+SVxUb//kFaGhsf1VOfJVsYw/v69k4wj5dC/uOOzKnQnB8AKxxqwUh
o2Aw7xmSRfuQRste9mTx7bnRHX3N5ozuRiqf2oEM+2HVWi9GIWxbIQRwyPA0zEZq/7+HA1G+T6ee
2EOKhuWHhNYSiNKnzIwAsU+dYCDw6hl9DDDM/75mVfEGij83qjk3PZpjCpBI0JCRa1qSyXOYsM38
+zvZ/OifT9UQS2givrRinjntPIT7+/d/H/5+tIWbwGwh1SLUlhXrwH/996lcS6twwBNNrEwr6NW/
PoTzp39fC8qBLXpkah8WmiFPpxyG7veffvS//cu/59AKkmr+ebaiJofxkTYXbDGI/+oIRK+4DCqm
RX8fwmr+HX8PNQb2EjkffMs00kbyDDHPF80Ybf758f7/vMx/vmaFQvUfT/H3xb+fwe0dL7nV4OD+
96/6+/o/n/7rEeQy0flv3wHiqKCQ4db0zzdMpeWX/H1eDOzLpBKJ+99T/Kdf//dnowgl2xjHiw1c
gw0k1zRAld5DGUXza+7hxjkBN6VFQ6/KVklfLTXNIPcmMcWFrFS7MGPmFSf0rp7Ki5QK7EeHSyNZ
y66k/EsVdSX0rUb6GnUUPpIWE4atR+Y5DoVPM213jSrfLaNdTDk6ylakjSZY6GqVW6TMBARGFpZA
6nak0v+ZIIk7aHkBjFtY+OLEXPSZJNEx7lW/76WlWCMrSAODPFYibO0ovYFdGx290VbtBM0yE1/K
P61P2o885XhVZlq4VCSXYXhusoDtmYgtsZ/cRMKKYHkkBW3DKsWQ+oZvz1fpcgwUbxo8Q6GZKdRJ
RlfuUftWDQ44ig8RPCxVMli7lPD4/CBEdm0QbGZrCRGlWX0tY+FD1J8noNx+EH6C7mIWlFM3s+BY
ADtryFRoVEympBo5al27MzqJBihU4yAw7iNyUYcs5CNSM5xyeM4pjlBHUgEwfeUuolnvuKhwNKk0
dIqhF3YRTPTA+JlaMvDSUv5GSUKwu/EWpkhY5e65wKwmSetweHzlA/6eYQbtNFGDfrX7jXLzkzFy
vulEpV/AwY0WURz7pbB8VkgTNdxgYysj023zm0EoudRK67qa1ohJVlnGnOUZAP+Sz03dHyfy+eKh
Rh2Vw9VhIgQHJxJbP2tJwRt09mIs90GNqlGVr5216M0XnXgtgM8y7vHnQtJN4iavUqvdOUyfDaI/
yXocJDn5VNltPUZrtJ9S6Mmk8pV0PTKOGbaLnzLpPptQDBg2qOz2uMfXiFw4YpNubFsDg7pAau8m
epp20Eqkts+0OKvCPFOOpyos1S+MLgA+tDNwq7esrOmDWh3dVOWBzij/kcIctHQnbAbCWEe1gEYN
ZmXEvm/DE0FLMs+p2VgmiTCtoir5LiDlyYbohtlwLU3urlOrwQLsGzADabIFToRoV4M/DlPAzsRH
uSfb+h3cJCQB2RRAUlJPZvLr2EnFqsmed+I0WFLgbiArA39qjIKLNvCdWp/pU+hIGMSNuE58jII/
nEkA6dvXYDA/2kk/BEylnwZSjac4kgLfb3q4BLVeodztMzjC4m4ywosR5etMIiCssmh/KIN8Hl/r
jIbOw+rlVcIss5RbiHqxelXghGAXlT+qL1GxfkEHgfMoOFwjnp3ImDayBq8cK1YIRGLi5tUHmMfj
HiAh4a6RRgSIsH+KATlbarBH/LqxkvZHGizZDSgeHqV+RU1eI8REfTtV4e7Zax86Lh/wgeyjmYg9
MwtXVC0ytZiK72TKvAmCwiHFNuWkzz3i54NUpew/6sny1TD4DZQh2Q7dmyaxzFXiuNYeuu5JCtPt
aML3MtTWDBv9rY0A+/rAXdw0T3XQsMkA5ZT3v2rzvKB2BvcRUhYGQTxnTScbXW9ucUd1kckD4HEU
vUysGXY8TNJ/yteHlGkLopX3pSC8RlybHF3tLdatEos/HRls3WY4MaucAcJdcp8G6dZHyL/kug0X
okDFHEca5oRJoT00QWrFSKk0+k4zsVTHMmnpk7jPogc71SE8Fj99XX4HLXMejQFktlaip+hWKlSW
CCwSXCun043Gk3vyrkkFnbeETFyCKV5bZncvnkw/NYG2p8Das6wfAR2zMT5Gj+qulQ3O72HPMd8D
UYGdEkDPTpiaCuItNGl6pdZLMFTH7PlcCGV5jFXgkALuSTgcT9EmwvZXHS8KxFU7VPQ5lTw6wt4k
ZFN/0JEXUyexZqAHClNH0HoUXbpIiFRKvFL/+BIKE9LTs/1VZydr9ahWoZp+pnPMW6tEnxCPkhXS
4HFjBJT8rN+PiiyBMlURIyKFM9pL08W/bSxPR6nl7H+GqNVVi3yB+S6I7KHwMxNERvzoEi9pqjfy
UQYH6sxBOSp0QgQirsPsR8uASn7rKuOCKnp/tJ863FdHFWX4yuAvHSl7egj1SQ8DkVfvwxEvMurq
WVVKQ10qJiqboF4Gw4NpTZu9ClH3Cc2tdA15HnXNvTpYzqQxPJyhyAVuz8M11p8Nu1PrgOxThrlM
Qg5zzxL2+iAD4i3XAqFAC7HAnp2ngg033sIBQhPERNsLcBKwKrMvpLg5TOPhJo5QT4nSWNUAFklK
liFdW9pNrIE3BWLOWYu5zdfr9EV8yl9FH3lF0yHmgYhKs7bU2D09EJcYUoqCYNK1rYJjd2qpPiM6
YuR9J+iNgke/ykGxO0PjKMpa6LaGMmdTiYwZwsBCawKhREqBmoa0HK0M0aehTHBv6U6JDS2jjMRj
nIYWI+l9Rla7G2Ei5dUyJ8nzEVtnJdFoL/Nz11SN36vi09YbWgCmDMvtyYIYj6MbB6BAaylxYsRh
XtOVX1Kq/4tK8/8tZf9XS5khQdT4n2GFq2/Ch/8LqxDMBP/i36xCSfpfogqnUJVUhZxhFc/6fxjK
CCQGSqhImgruxzTgevzbTmYRPDx7zUwLM5olS//ACnGaWZhldIyGswcexuH/C6wQvOF/t9TPTzHn
H4MtBJuomDM44+sfekgKjLvTjIC0hSmhBcyeDYNXuOrkJ9VeGT8UZN5zROffhxJVLBDr6KwLBnIK
KW7Y2M0P/z4kDZ2rJmnoC0F2Wv99eApRsx7nD3+fFiBumNdiF2F6FS8Vxn/rvw/dHHUZz6Ga/+lr
AnMJALmb/C+4LZ1j3uL5w98juRkJ3VBrE1WQgfIXT0+5LhOD8e3fw6CSM3iyQAzV4vasaNVHQo3O
Yw6iNzRzqbMuszKOZEZU+9EaYMJFGXoqgqCdxih5GtUiugZG3eC3JtLgJpuvS2K6rCzxlbYjKCpn
6S4tY9VM6aeFhRsnbNWvozl0bRqifi0gB/YruUHpzpf+fFiqYGCKCqvyPIVggQSD1xQm5hXT2spA
MhZXYrFSZIBoaaMh6dbMcj0+Z0nu38OmbngozxpNBfptGguIKebXSZwgIWfzozgu0KCBYH+Ez/Xf
B+lZRQjB4sPYN8UyridaLSSGpTUS3jFcV2HADJU6nw1J70vwStqPJE43EUwP/L0GaK6BtXgoV+Gs
uVbJ8iHe58LShbUDHl87R3iS8p6vpQGivgCTChEYJfM/H0KNKvmfT6e53nbzIaHVLXWExMIf+/tA
4Uns7PypMQfb/T2STTRqyFdta877/Hvlfx+M+dO/rwlP7qcjzrRZVt6RbsPraZOE/Kp0ITNmupAS
Ce+YtkdIVz1xqpPCOMClq11dZe0y53h+14RFjbS5GEjQBPe5+SIFRagBacEPFpEDALt0zOljxi8K
lwqtetedeQS3zZpnIGyfnux1oW6Lh7YfbMIAAh1K1CadHfd2ThNRckFf3xjBxh7oAIVyKcVK7xaj
7DTYRsaLWn4Xmg/MrVaJx4AAOE1UYq7UriMaPE61gTvTiNi8bMxjy6lfPT/Fa1RirXFUxm5nOmoG
ZnL0sOzTjI1OnlPsiBiPsVGyy6QJrm5DMM3dWs09/Sc5WhYdgLnVSL7TbPdDL3LJL0ri6686+WFs
XiS7moXTeBKdjhuNun4MiwRUCqShyFrSR3ukTssQm32y4dThvrQ+y28YdBy+Q/8Sn3Dxwy0LmWu0
lx6ZNvwCN4Qi3C3Im5HnmA2ylBmi2PGmOJW0Oc98vXwfbcP7SFcMIDbCPkMIwgjovWM+zTQUXvuc
yezKKKhUhzL76SCGVtdzD7JfTPGxZM4S2dNPpxNn/UVZa6B1a+B5rgp43V8iW+f2jEaXo9ui49Bt
AnTEjxINH0UBTpj9GC3qOa0csdyaMKfuzH4rP8pX5ZaR9KKxhthgW4gmaU7siEM4nJdg/Vz1tUdL
m5F+Gvo61+a5NEngRK4AF8QG30oG1+Oib0lfa2/5J/6jV+I4Doy99MEzuo1Vv1uxbSxJ8hB4F4lr
DRY0oOG2mKxI/ZeBVyW9mot495gcETmCy6guJ8LoRdkKb2yX+GM4bdUP9Yf5BmqUDROSVbsyn+ii
PUF2e9l9fBeNH3I5kPL2lbEHoQtJEDqQdlaKpfqabuhp0A/sTmlx6bfV63iU72AW6zeaAtgUONn6
rVnueVO7X2aIOCBRYFiNxwmlPXwk+diCKmPDztzUaezVGy9eibpXMMiwYUTPFb/bxbPKS/Lakwo8
8tdaMzlobBnABLPqdK3/Wl/RCxCbH/WbUJiP+Ns6se5MDE4vjBfY86NAf14Dsit7m+2kWGzKY6MQ
q+ZIt4ANsWOtNaCZGW0IGrX5EubIYcq9ktsBo4in3XzIHxkDosfS5HzIIOJ40Te7K/rypfvd7zrF
7Xcl5NCbusXsXGV+v0OSwMjMbTzCPQwq1Lc4sBPvsRuQ1DKu2bRu/VLBmNjEEPrmRO2l+UsCw/RK
0AMZH0r71ijvrB0BAkmUbfo3EJSHcdYijwf1VkxW8sf0dLBCcUlxy+XpRqYBT69+l+bJWfJNnaSz
3bPTZXGWIpdj3nw8Xwhg+Sx+LJZQGy7nhFVy5PfDu3CSt+mqbUPmqVwGC+Yzq8Ef+ftJSLzG7xC4
B79YsFoO957sjVV5TNqlhNgkIBLVw6sTBHtRXJUvwXoOXmuXj6PwVVXz+zsIQFXXXHv5C44AfqEc
w7uxx233GjwxT7l0+dm146Az+TsKplJMYmyBGeBsiYPtsuKCDBB8vWBH72uUAB6jzhRLAnWsRwCS
0i7EZIl5Tj9xeZ/or3xG5BF9hWeS87SDgdv7qfzAb4TNQR1OO+St6K9JtUsReV2Eyh0Fn6cJSidh
7ilsDeHeTIjESEdrtvWXdGnfgh34dWM6MsPB3hm+DuIiQ1rDJLOslwXdPhV17qKVXicCzsRTMx4M
kagK/nw3pDpltc28QN3oDxIlfrJkSbwP5ZN8Gt/wdpqRw59tXJ6XoL/LzU/DIsvVW02ubPgKl1AJ
uNMCVVvaenbkOdTQQtDipZ0/q2BhMkJmReYX2ollNxbvDDToe9TfVJxHyRomefH7WPEfEwwf9TR/
GOu/uGBvto6+GNVL9gsThlP4eEvVnbzHbUt673M3rJzgrV5jEou59W1EjFHEe8EwDr96naE3s+0V
IW0xkkEOLdmlIlY5T4qORQ1LzJPaXT8seHmkW0CcibMVjvmUkeSBFyt1q9atbIb+lM8r0mUpjwQ0
rCcjHSlgNuSyrZV1ctY301LdK4fnIbiaa85oZlgb4c1gas4Sk6IQQJ31xktokBM0ByEmLNLPGZw2
D/eReFKw7ON9joYKNRgNFhiH54c3vJAM5So+oduPlZQTzOjl8Wvc7tNxO6g7unnTJvdS/7VF2ons
8FuKvtTID+TlKNDetIvCpZNmormOgViFoETijQ4qjuS1TSA61WeLLRiqwey9FJYjYq8CvcKCbBnG
ozLihuTlOWdL7KR+2asYxXd64PDzMsOix4laM+yQiTFhtcszC9F1fipSyg8Rukp2tzZot5+icuur
cFQruoN0AHEiApyinWAnP3F6khOHhwxn84kGCS0qFIuoBzwNLSvETvQelYcYIFE2VvpqDEvK9zk4
TbLjL/VW7qz3zLTzE1+d6kWwiTajsDfZaTjmrSpdXtJZ3vRPe9qOC/MTJb4rbh/nCejpvJy2v8xP
KPKtFbxbfD9uvyBnbqF4+b09CYv+xAj5KKAPXjWHYaO8V8uTzkjpp76Pe3IzzUPJc9AP26jLHM6P
G3VuMuwwtL6Jyzh4wRokEk+84RhVOYF/tsH46EJIZBO4MttVXDrDKjcxJ78qR/QSJMl1MsA9l0CW
eiF+Wu8irvZbP3j1tU/d/pQx93Cby7Rhr8SroCsM/mJBFiHWycf6sct1Jzmpm8dpug23+srx55fF
3aY8CYwG9tw4+tFz6Ee+DC86kd6bCU9h6bd0mh77fG28StfnT0TUcbzM8t3zWq8pA4YSPLstklLx
1R3LD+IKUAwR10KjGLkQ7GVUCekyOner8CK8GN+cOPVCuopMoBEvvkrKQpojc2jwu7p4M5+Xlk0J
r+RDop55RXAeM8Rol3V/HiKIUAsNQgO4LGKonZT+e29vQYklaKRY4e0gvyenVoXPhTfFeyw70S86
qLDnWPeIA9QJ3Mn8Aeyp7isfD7rrdBA/vKY6FN/cpy2cPZmvvNYEyS2K76cnLNp915KM48jBlaqq
OrRX8TND+/Vm+jFCptyX2HqOTtPsCHYNnn6GdK459uf6XMs7iTSPs1IsrHSVvuMZ79CFbqojBITO
8qsLPXuSPhVvgBfuTDpXDGLIdXWUkQ+OyDxQnjq9sZdFV4jXHYK0A4F5/Giho2Rc5me1XT0MJ8eU
SB8aAPh9apxgnx6CG6+om5g+IpAID30BZcNNWp+yyfrV2J4LtK+cUj2lw6KOL0b5OWbL7rtiJD28
YVpLUQqtJihKa006DCuOOSICdTsgJXXzdjbgRSaM7Vp5ErZeg8nWusRcKwNjr7KjkSyZ678PNJyt
tSAklJb1PVBIr4af1a2fHRHWf4/+vvb3IVT5riWq7DBMotIesK82Zac7Shskbt3QfRv/Jp0q5TLs
Poagf48GCRff36NMEHhdyfydh0pgLMm3mxEkquj9fXvUlBaNw//0r9Wy7FxNR1jfaksD2WSVCm9V
HfaenLNT1Jo/nDt1Zjf/Qtmci02FQ23FTIilaZ33j3apPie3CfJ6beWM8mBN8lApqfOnRzY48hFN
CYEBbXELf4qfWN6kXP47SjTkWXPwM5iwhVYvMkZCuHIMQmhQFriki7FtpkoZfsxVvqmXDON6Y20y
a/hkPmJCzLWRJAp7oAuxyvBb407hAFeBIEuQmEnbcp3uejLK0MEwPdAXPKmq77sdwT2OfNEvym6S
fBrdAiktBm5nchO97Ce/TUfBa9mLMgvnd7D/vKGODbaRE+66d/n9Tz3GX79nsA7ky2mXWJNPU+Qi
PX7vdqjnUrQAHoSK6InJyM5MNIzYURi3o5NCe7QWj9Jdv7SfAh3DH/CsHGj1vVgYg8+QhPd+Qhyi
eTKT6Z/+OzlSpJaPs/ZJOt1pnGHfBIaeNaxM9viZ+zndThvcXrlttyreGa5Ckq+d9i1dTj/ouO4J
+75344SIhENHNOc++WZTTKWHSTV4b36KexU6Atqnlk76QiKd0K2gftiYR97RBEgoEy1bfq0vPW1x
bkilW7C6bpVPmfvfqcEeb7fsh3eZNyDnd5E9EknU2tNxQpOx1E7tOgTybSv7CV9K4hH1gLoUHbD4
PYDgISWWpN5Di1aVXAhCdVnyXKvwkGHyj3gqgHVu8xb4WKbawm1lw0a9iogZYeLgh1vOSsTh+WcS
zTVVf4s4nOiJb4L3NaKCFRbxNngxnBg9v756ina6C7AY4VOI18qyRrZPVb8gs5i34JtnxT6D/j5f
thuL2OjPHMHspY08ojbTJV84C+cKT/xORfVjcH8/Uz8rG/oo0kZiYbkkh1C1e4TlT7cYvARnzHsD
V/AsDg7nioEG6rtEn1MHVPjsqWx+IpX9Bzfya6GifUHqu1G9EP4wQYHs4atzxNYw9jmNTDAzDJ+Z
Ks+eGRZbayeumNeMy+6aHJBxGLdqLW3gST4OxT26pKggScH6NhzlFPQewk7kTQFnpsP7Ynn9J3I3
NLvRbRooLUEXyN8I2UoqKsTAnMGqzTgVvVWAQB7d2Y13o1pYfnlA3GG+yySUXsFgZDuqFyQepHnE
d7X0LQqBlDW48Mkgl2YHBgJprwGnQsJH4T7gpmkO2g5mynNPf6nijsAK0fjjZOvquaP9xI0TvTHV
A/ovMpkuRYQsGscQFgDzl6m1Iuy0egUt0/pi80d5qi/K1dwsmyeWNqoHNBhD9dcxmJX7DgXZr5kt
+i11pAi06v7cBuCYAkboiICgqPIiFno1K9QohqbG7z60z2xpZA6jZGRX9EaY4QbhJX+8aDdffB1X
5SGmzYS8XFrStY9I8oUAoIAhsnv6YLf8nflQ+Fx0KfAR91l54yeMAmkzwVSg39I4zX0+i+7mD10E
GPQXTgwiv7kM5wiIiFKcroDwRvGtfc5j5rdna4+CU92Vp6t9NtMpe+xJEXzQkHjrfljioveyQgnm
Fg/2apv+2Oxh+BnMWm+lvEwYEe95XTQnVvoJhzBdruQ43IHW0srQw3kMOGm3tKQzSZqMJ/48aq+5
T6XfcdAGIjDtJ7fv0GGQZ/429L+whyK0uANhjxwVwxJtnzBeDzuLYtpwm88AiRKn+g5hXPb6dIk5
OKApSLDz3bK7dZ400hC9oXNn8cPj9EhfAlamG9nBiN76ehEOu2ac2ywsoXpCkB73XppD4TYQfCJ2
NFRHNohOey4caDrQJ5h1v9vnrT8W634ZXCYXbhg/8DzR1iIuBxeqU3+nJy6SULkYGjfO3RNVquln
0yKL1hbaCN1W3OaKVvdk0ElbEtQ9XbMT0ZPVrhxe6XpxJwq0Y4R8avC45dSfhmfs6aDFG+XGtYt8
etqVB/04HaGO4jGwWJW2DZsFonvWiq8g2UJna1enuDzzPlbDarrOKwU5ZhfeeS454UY8s3liFmaz
wppcjJ/cNZppkcCWVwADd6y8m+Ka7oajcZ99Xc4jdMWfUV0ibevSjfDZaW6q+ICUpmhNrqlJJ5RM
WAMtBbyKI8wtLkPWLvqIhfDzd7x5Y1RPPPUsAua7K4pOhK7ULjQG3XawKA8N8BbJYSTM4oOa0GAT
Uizx3deyJ1F8kpKAYEKcFrSwzB9utShjUYgKjzc9QXBKn4jMLUwxO0OaZdTty3CWf5BM9BcuN53h
4eDREqd3lwiuLPsBWK7B4xeqqISxHnB/5UJhEou2el+sntT+Ou4MLms7/4gQijAJeGNynb1N92HH
lcaCzbws6XhW0Pu7R3IFaI7q+rGqV+ijJ4iUnE7FigqVY0XYMruFwfDIn73lghMkC1U4w4YmcY76
ltfO8VYvzbDkutCxdOEU2ih3bfQMAs+w1TxXJAniLKxG38wOHWfjd+xRHpPD6SPmSDNPl0ie84x6
OUH6ATVHyBvJ0qvyMv/NrCwAvXjvdlAo0PTwyVL7fLBPAVUn4abZReUyNI5pTMoFpwJVJbdtUJ+5
LQQOOBx06A/Zi3VnPlFU2ilEjp9aFpiG29owC7dr5OLUyQEEFN/as/wiG9Rfe1Yt9lDyBjkg193w
Q2CbZfoNVvpuL165KdIUhFDRfxenhiDSReIjuudNUW7qNTyFV/VbY/u/R3CBK+Q22g35OXa4tA7M
Li2EF1/JMdzA4u6LVZYuuEYRP3LiFTjGmPPa4rXgwkQxwylxG37Ye6FxbBkOOXgprLMaItyXPics
aKH9/Bw5FGznTu0LAinzdfLiwSVANzg1LCRzOxqpIO8pWUn+cG6u+jr7SM+ip2O4w+3jU9wDXqah
3w0r6QYR/9eq5+xyyUf25yv5Shi/ABA3i3BpfrD8qpyWV26S+N3FCwc26OZrt/lhL07SFXKAGu9z
uRM+uKWnqHLVtbkr3yQssL+6QbXtP80rSjE7IfcEJxSuNt5DJ1inNML4kjo3VkValh09nWxPzX9H
3cq1Iv/InVuXEEHc4Tp44WvGFcAGb+DG52fEjGpOBpXY1n8jVmALkxAcOZse6Wzz5SdteT1u5V9W
XfFhx09HOIQbzrL2kn+rUI5xUruEJwZ2uZ1OreEFP6QAs4LrMADoAyXrJ8OP4Yd013VyrM7hkrP1
ixdJTnnzv+k6z97E3ehNfyJL7uUt2NiUUEIgJG+slBn33v3p9zI/7X9Wq11pNAqhBIz9POecu7UH
hqUlHlrYNO38rUrp5mrJC8TT6NO8V0fVGfeRm26grTUQqGFlkzu87v6yLVvpOn2Tb5ReGlmBDnDC
QTppM4SqNfeKa8WmOIfkS1flydIGlrYAEUlbygxf2gfmAW5sGG2WMPriQGvXf1vfXJxwWvt3Thb5
Vya92Fitmpfh7u/yE1dvcxvfkQ5wQdkcvt/P9G0+1NfmxqIYMz9hfvMWUSY48lb9mL+td+yjp1sS
rLNP9iVNPaXdMUS5jEk25I6D8ulXdqjvzR+qE6jRECXreBu+ZpQPb9qlZKBzhbmOyi3ldDvIbwbn
5HvvdX9S+p5dekJZcBEfWr0qtljSZId8r0JJ98FOVhh0IJRCo8/VJG9Lx3oJzqhEQw9x36nIqcA1
B3/ljeJw7RwipBTWJj9bUIXH1+GBIuBQsyTRLB2ndqkc2hMjcYCKcMO3gS2lTCHlUF1gSiN9QzHv
4ZE7zbJurNJvqV5PvUf5HpB3tsyczWrV0I2x8lFNlk5duZzhOEpGB8213MXg+23Jix5tEUdm01aQ
lswbkwlvty7G/YQ5uZNAfzS3BdbRV0hmSPCVlQ5BUIBLuTYwKMI98zSvTQ8H90m5lSysCbMopg04
kmLbhz7MoUAsneEHKt6u/Rze+maj4VnxgAi5EJmpmDt5g7QkP9H1UZi+QvyVPjVH3xY3Or49gMCW
xsK4ofazXtJjGW5Tcc2cbzHMIPv0Q2TSyqIfeHh/c+4IX743PMa/SxYrauuX6iG0G2SBd19eWYOX
XiqUEKgIsNm6m3vxm8EVocPqu7CrCeN9He8D5ictnOk1bC0qJN4V03ydhkz0WmVHXEwM5wlFG4Mm
VHWRU5I4HToBonhgPFIBUYEdYIqgBzPGTy1ciwfmPtN1mg/KokG/Vg+kxxEQFMW4MUEfIaFi3b6q
yWfPJ0Ki+0Bziu8Bnh8Tpw6z+QOT9B+vEZh5oe6LmAmtMDBg8LbCT9CUcOwgZGClk7+3En7btfFX
uQN64GGSBa4GxCZ50VmZXxCwNpwWa2TBlXmDUlmi7ubMpw3GvyH2YNgbqMMSm9wub0jWImZeuY1x
MxPFH5Qr6+CBj6SImxqTaXk5/hE2sPgJvEqTHfpUGkiMaDtp8aZTemxx8OKCOZs/mBbwYPoCJNRG
6iQvrNop3Q793u+0UbmowRbP1RGjZQRnjrwpdxkXD6UyGwmiVgey/Fd3177bQ9yvMgStXyKjZNLi
MZn4W0yr7G/7YaJeDGywPt1tds0+fAFjDf4qb7FrvTU7HB9o+KdP9e+IMxsqxWjBRtlCQg87ca40
aIGvvnCeafuhwaMf93e1eJ7nI68Ydrvx4ef7ESNtnYtpxWIddwRO7cxkVyx+WgeVcc+M594q7RFv
bAA2o2XPuknfIg6jpidZLqClErgkXAyZLZju3DxIXcHnFKUCMFG9Gkn9Dlx5qSPARM1F8IVkonpV
KcrR4ILRPZR+B2qaBZti4WOiil81o21+URz7R50oEYITtsOOggC8kMbPRo0i/OQf2JnnAkH0u9y6
aJobpXfNq68SfkgooBC7/IRQ7Niy7MTLvpDIBZi/iXYCGpyeADgGi6E06KdH44KGmWvxGG8gg4ov
SBVYx6juHRl6n8e3RwWcEAGIgdvyDmZzlV1kdEVkV69CohgPkGdfwlOsvTQ9GqqaDRGXByYxLkv2
kY9LZRw/qJaz8pCPYESFR41mfRk3bBXye/Ib6FjgsuYma8sxP5gEGIukMPlkzJRdxkOA4R5FKakv
JnHgsHbf6OEBFK2PeuDM4MXfKwz1GUIVfAJH+DP8mB9scrJmLxtS76Elyj5Jamb7ZofDvJ7Ftb8O
R/VPdqkocbbGTwEr00nCzSQTGX5oaQ5c7YH5HtIgdliupAS7PUw2NhGqWdhsE+GSZDcAUrlAh+Gb
XaEqhz/yBSZsSKv2hw0UPdTvdEOQRl4IZVrxgnuheB+c8SSwHMkgUzO1TTWsLAV/zRWerQV9GFca
57WwCm/Rprkm+IsgDGr2Zu6Fnyn2TOfyVhSeQRiLymTbweq3xeKq30rxeRruhKT7BbUzCwXFBm9l
g0CKOY+rM96xgQU51/FxeZle8q22EjxGR5wLVHal3d+Yy06RXVIwXY0zxnLaSUYMuVLvygajkHds
70qBiJx1f5OldR0ztyWTBg01YylMPajFrsF9vkrkmSufEX7+vEFgCKAsz2ROnjlGi2HVOhKKBaky
9G0QbmaMCCCkhJ/6UXeaXcKRitEVRpAN4ht2gaoTfY24H6x9/inepOJ9dQYwBzAauo1u2IwsKTdU
QF/1AHg635lcOMBYjw6Y8iadcQg6VW/pK5u6VYMZINxylV8Ao5h+FEuALYBDhAg7uYrqKd4N+HrC
rl2nf/x38X1aiP9rAmQ+chdSpT07THWUL4bd7Sfz/xKXt3UnreV9/Zk76Pq27S268nFU25dw7uTV
w20EwYDlGiO0l+A0vuQuCk/wlHhB6CIsodiGMKV4q9+4NMc3TjIWPLnaaFflQZCQcBrhbW6tFp3C
oS8+0Ecrd51hTOsOhPbkm3QEk10brQ3cXf7JlX2dOCYzIbAytmiOPeVO5jWTF9JftWAuG0xsNZYX
jD6STZHsYnNrlC9SgAfQtivd0MAa1J1HsIwNLLLM3+gJZ/8KuTf4AxmRJi4+5MyieygpZYx9Lxyl
FzYWgnKBvjh6pH0th1ezRTi5Bnj0Svmo/0TX7HskKPAPgPCFl+eMWR61I7feGFjq1tF7s6//1CKn
CFv6yjjEt1Jdma+muHw6hQgQkCVGW9UKCLCPWZRWwhvfDp8RHcJMGfYu7zvbeNFP0ITW4t58BTvE
UNr41WIH7i5499oAKEQCCW96339NPwkG1DSif8E5tkiXx1VbrcbYHYZ70B0lxVEo0hInvwQP0gsL
JrvGC0xXsBGR2haBMYq4zlY6m3IjA7Mj8wQHoO/onabCz9w6tGFCIE3G+2mncZ1C6fk292WwDi/l
DWPhaCNsWR3EjRK7NXbrxWYevCpcSQ6XASJi4kLe1HPwR3rFhaz5MZFNrqFF3NI/2FuUBWMJW37n
7/UbPjszq5fmXfSUG5CiYBdX4UN/HT8CMsq3MiTwtfzTUKL8djY7BYO4mxBs27Xlgi3eDEyhwfWu
9S4cV+p7cGVR0HG7ZH9X4eMuTcrRfBk8cIYSW9ElJmeNRfZZcoef5IyT1k44d0jTYd3dlA8VkCe6
ptj93JB24CfC8GffvQGezNVyPGs8e1bTG6/RXuqL+K3ukxP6G7leo26gwoOPMt7nz9pVggVqbRg0
MBe9AjIji/Ad2G/yQ7aza/jJaRdcRYbNuCsB+UDuzQ5fX7TVCRMGb3QTarA/xrBqbxVDoXXIH+I9
RleVBe8a3+Yr3ICcqpYVHLvdDh0RRuqr6tviOdbhb8oBtQ6pS0QoCyfcBbDRa+bbwMoAt/CmnPTP
dNU34aXZLxXyyMYLEWAFheTGwBKLseykHwXs7UC/Si6sfbSpX3EA22pnhBbn0VW/FQDDYQUtZC97
2tlE4v+I3rl0w11k5xeENTbo4jTuxciB98JYnrLzYkvb3CXjS96gkJkMDx4eYxYG868EgxG9wofo
3tvP/qjzaYFvf5eRbcBXDUo52+Fe0FbIsSLadejMN9VLX/FuOmh/q3DP9aV7mFtE1Zbv+ZdZDFJO
oXE7bQW9A6Ibpy/EG6YOgIjGbr4o8havKAbK1Zu1E/cZyydbT3XgvCx36a2IbONL/+Z3Ha5Gf1gi
OFGkjxg6DZX9e/2CWQoVW0RFhPTkPLRODFIzrXCC6wjWZSw6ofl1FTrbas3YeQiXU0R8qy/wPgUI
dnTUGdPyL6r3UnnrKZJmR5LxdsH+diX+VAdeCbKsifKww5FtuOowX7gQ8gUJNvcq5q629tW9ZW/x
nvMT8BolicBkGyLmtX0Rdslbt4VFpT9RfrrGV+wmJ3vYUqmXLH28RXZMGsTQM9+BsCtI7S844uJt
N1JVHYJ7jsh9zapujp+Ikq1T9RXiI7aamac+4ISA25TrHhOTg8B2D33OKa2TDyMWPty9fjS04BjD
pXggOOMDK9GZ6dQuuMPoEA76halAywD+k53uLUl25gVi2QWa66X9qN5FG6O2LN2UX6zYAoln617h
9FFO7CDsNCRMMHyvoKExCF9TaEqI7ar1dKHKNs6Y3+BNVlAe15fpDcHiedjXbppsI3VtUNnea5cF
5kQonbC33tJgqx9FCCTszIw/5h8hcvFw2vl71HGsfNh2R2vGLFS9yEgU051cy2YleNSGPd7Buut7
fLduNKUt0l42m1tAG0T55RB1t3uk/gsp5QZ1LRNjfotOhOk9gPhf1AbWA/sNSIN8kYGL87DuVOf6
GFNz0NbgPdw4hUyl7GS/7RedatS78dH6xBCTUltmW8CQhNQNDw0d9aQ/7PPyGIue/qP/JHiEc6g4
iAfDsLXEA0aPHvRU3UOdgEMcHeBKPBkUu9k6OQ+/IuL0K35WR4ULs1sbX8KZnS5TTlnwUcFhUTi5
VPqpwROnAx4fVv4apZdB8fyQWF3oSWssEcH/3qkhiCCgzCgYY5FPuWlvwc+YODJSBHgStDlcQSZB
A95QOpW0HhO3q9/RwrNNsjVVjNMk2LIeZ1mNXbEB7srwCqwJP0YIUS/FvnXX6SevNVFW8XuWlt7R
9Z3xkUlO6Q7fUb5tMFHw9L2mr8NxaaiREao4k0o0i0tFE2ROxmYdLhtwcJ289s/oyvuIK6hfsAXt
rXlPoKgGXlgcTH+tMf1QbbxyC9wqYGYE6Dhh72CfRPFC07aWfqZdeCiZZcxLCUt3w9wyWDeVE7JX
EfB9IfyNIndsT8bWBDbtPUWBhooEZAUsvQlYcIgunF6D2VbGXQUJQt/JHT6ZyxvO0ofkQxnFbFyg
EO23XYHJBQNyz6e2lpfDX8lOciqHbSbsyRdti9coOcnZS1Z6CrbahBbSAwl3YdgO/TmfdiZoFxhk
ATCxG/sXJf2e9J1qQha7TybjmtyjLKEuoxaiSCDuqWYYQslO2S07Jm5QFOaULjFcvYMluD6kOrzq
Js/H4pqELYaHD/XVOkNP6lq4saSLkTxFVivSy1WOgqv4CtQteYraCIfjzsIc6dv+pn/35yew3y0Q
/z+c/3mTZGPIL5kk/McFeD4uNINlOlLDh+MJox4kmAnV/uBqcrh9/m7ydXzHW+Pc+5mFyIWI3I7B
WNxwJZQCQzl99ttdFAwYVy8/GSXJJsMkaduqPpiCSq/4/NXzTnkm3LlpGW0/fyfNOXdbyzOety1s
qsyqstx2sbrOYvRB4hj9os5jEvn83T8P7Goxwp4wWP7PEvvfHc/H/fcUxJGILYWob+2eqJbV80Eo
v5HDPn98PrQNChoTHM53vZbWpwAvUELbGxVnwKnzPYU3K+mR6dYIMBHVoiWGAyTHuDaPgz7Zeu5E
t6SbXupguox+g/+CybdWZIp20vPohGLpy1KyV0UVvmSxbzdqqqr4Ua66KJm2kRA7Nddr55+IoVDw
vUIyVKYPXyBg1IjTcZPCp0uCfsSAoQkQRhc0eUwQrByoMYUWOymxSBqhREtjGrTJHTzRVImPQpQ8
sr4Ytn1EfYrihK1PZ9/UuwjgqulGL9NBtqPhqxDxTiEcAd514E2m6vCtbGM8CmpN7DcNyUucg4xG
h3PWytKeECTQDUMj3gws3lQ2pQE+mTS2WU+fqEIafFYpOLoeMyIfSpoQUBilEZBlBL9Tg23REGDr
TB20xmZgI0xw950GcdymRfjoY3lXwE5dhCQkKIKhlaUnauRSR3GHvS19hEY+IZTvCuKlRVSMFkHy
mtUYMl3fvwS6/KcRoTPrGBHkjbSZZ/DyMhzEtTwbv3GmfeUW84w00nxsVxIscWAmkLfzHtSMb8hR
W6sG0F6vSJJNQjYLniCW+DIKQ07HespCyHYQAqf81xzz2EFkFo3Ra0n/0MAWq3vagHgKUOrOqOqq
5emhle6j8B7Vff7qFwmEp1C+SCIbxzMU2wiL3M2RAaI+S7Ndo31jYqblwm4WWAOnAkNpDrnTjFDc
pSidnSjrHr4Yltsy+yvGMB/8GsK6MS6RFYm2s8ACekQPkcTMoW6j+EhWAmkLy1qT5l9RhdpCOsZl
BUmhMCEtzC0deWJ8hgZCednXv61wfpnklKGUiRdnLmobIiuB+fhEgcpsUw718ZhpeIGkhe9pS3g9
eS/d1lA6p+hHbDKmGTZ3aDEPBlNU9OJecSY60iAxh6y2KKIgRyYsZrGZ/q0HXNhKczrNMzMRM5pY
oHOuD3/AjUCbCT8UU2pX45MlsPyrZsFvrNeM1nDY3yQSIyqZU7ZlhiZXQn+YzQmdisJVElMNEFvx
IZjsBSUTtKoFIKpVnbgEYgdWtZx+aVXGqKuOH0YkU8j5cJ2N8iomtAQ9+tF114OqIk88BzFbW6xY
107FfkQpE6SlLGVxmWknnHIFeTj7nEi23zOMkPF0Iu4Zdm4K+zv/OwhJd5ASVm5VVmyrq6jIoyxy
dQuou6Okif1gdP25IFUL0m0hq/AMiTQd21R0SbXU2FCLPi02k6bvdQ5AXzE9zDpOs35mCh4MoeqR
/bhv5zo+dBGFStZQ9eVlQm7iV9TgZkhCFkREzN9qzJRUfIImFRgiSobfjGgcvEmDR0ioJnJ45KGF
nLiTsnjU1sSEyZ2abxpz4jKBqRr0JLr/1LMa0QAn7/U839XkPJZAUy0Y4phMkJ87zuAQ57FUYIhV
AHxGlmBnySReDDVrT4VMC5OMP6IhfoyLsJ7YxQmfz8SBlv3dFPT2Oz+U+Won5WSqjBwF9U4gMXv1
kwI0AbjEImRbXO85PPUrbnRYWjFulBWwSoNZcBD2m1QVdgNFhDzqbDiN2e6SPvpMOzN2ENHtlSY0
YEVi0K3h19CMWA35PiyRaKouloSiuovTfaEAE8cVlUMrKYRgVUW9IWfmJOOKLOtGgG0t9tl+rVyJ
8FyCKZkZEi5pUDJE86aba+Q3RnjKpUA+ijLGzcTsFDXXSTeTATFi/iLjUEmj1YTHrKQB1QDtZ01c
qSIa8oJuzhhIT5I11jdZ8F8FP1i8MoQEi6S0arV9qFFfxBYguXXwWSIL8yEmjCn9LAbAR6EgxVPr
NeOAH3h6s8ZFrqB3n60Z+sTEUg4P+neqZzg46JZLinaPNQ0z+MwJdQNLBx9qiUzWi438TTp1BVRz
TC2Q76v0S93ASEsOdHcOOmgTTehYoXVXyQZi0sycgssMplwzQhQxZ8S3wcL0WzcB+h4Q5yGPie0h
nyOAb5iL+G6wG93F7nUamntTvC5vcecbISdViJOeghGcFCsa50l6R29NPF2Ow6gcgdHUBGcD48Dx
kCwmI+YS0pQWU7uxOorpHOCj14UOCrS4bqQJ58Iw8LH00E6JTzVqaGrhWPW87aSwdPQmvWAuMZG9
zXjUJHhZlWecyGaIDfOATWM2+RDt8Z3UjUnDdRw/dmAN1l+cc2JbyuoTMfCo+OOmt6dlTE3iGIQI
vlNLbDNkCXBXhFJCHsxwuZx73DgmZl+yLwJCtNp7KjI0yMzD3Aqzo1awJwhKwyufTKuy7ONdMZY7
XwtSp8gpIa0MaV8cMOUviaNa9T5Rpj5dWIIPOwgaLQzEkwHKQkBACBa1dbIx6osilViwaSIg4Uhj
H6tMPRqd3q9nh10ZAE+hYU0oEBdXMwEuNsyRauqRv+tN6QY5FD5Dx4txZGZMAgrBsZg3gu9HhrqW
Wfo3YY1QBhvWxianJCYgToRMnW4iZPoOMZzvksl0WeD8xteQzT2eIppE4WaljWn7Jh4+7aAx/lCz
q5zHd6EKcH9lQQ66ZmAOTzMi5rLdBYhe8iZGt8RmktXGe5No8j1Tj5NSa2zkpSd0DDCJqkGx1Ra/
HHFadtN6101teEyd+eOn2XUkXRqld9/sh2CrjOABsh4Ne00OYJpbNPU9Jmjr2jIPVp59aT5ppr0I
il/E5zE0jZ0yd7eJM5CTlbKG6q4cGhdlK6NXkMbYJ2sso/aCxzWjvQF/ynT1gR+JawmQ2GLDp/GN
mGEpxE7BRpN+lUS7F3Ul2WMpOuMwHSLcIOye/sXWegw+S0l18wTqQti8zoaxjXCwliJIDbJUuWYV
MCoM0PwoiyNhM1R0X0RERCNDLMKVSw1nxXpGMAZ4UGbyxhIk4dTx/u1WC+pjMdVHXwg/ppFAN1wS
edNTTC6Y2pKwNDFNymRrdisDN/Ia/o/YgGyrYuqOYxNv/WjG0ng4V2kRubmy+LkwvcJzA+wwrpAh
RR1ixaUFEurUCakFmp5tOsIla5CmrfE08omxvBJ6zA5LQPo0jO1cfdEF/Fv0AHhV0xEyYv6lDe2P
KbY8LDhDg8b5Y2acUJY3P5vNbXUgh1q9zrKO7lbCNBFJ2kxx4s53IjrUDQrw2bMwKI4Ac1Sfs1aa
tcMQaoApmJVKBlwhQ663kcaUfmzkxQPuXAYZgtsJKSlxyIbZTnBrsxBvIgPe1fAyWuwSA9hPU+kY
C02wIYfurihKvE3T7AwRYZRrBJcQ6iuJrzpqR8URhdrJUfuueqMytpNR7dVRDV7LOLEDwusavK8Y
YKn6Rq3aT8Mqh0NmWXtCOXe9pZVuP37m2gv5TjjXlfDyDWx38imijzbeQ0kjlWPM1h3vlcMUwybM
/IQCMnmbAvM70nrNw97D2jR5+yqR43LIVJayfEo+tET4k7QcUI05qaX121ArP2rCwqnpmkcmR+Aa
YnGM/EqDBDzuBq5cO9MxX21bjkKEi64hpEialKuYiXYZ9SeCkKeV5FaBKRLCRB5MS+VU5fNh0MJf
Y8h8VI7ffsJkx08mzaEY2+RtOR0VQ8JmRFAxRoWlsFGlEspxyVCto+tl8beqi2iBqLRR0bjlwuyN
qw6390pYBwr8LwSb2twzxAioPRsUIpU23dUxQ6y4OMEFMfZallbtKxGL8sb8IEken6JUcBOJ2VGR
JzCFGoZv0ySca6QFbyKg2RA1H9kYN+tQGeBNDonhahDzk73ey7TQcr/XFfaPNiS0zcgzfprgzomB
UttGBD9NU2oniqBq1ESWrvsfcZ7jNcmvfNJLW6GBHpCUhRL24rqGOHToI2iKU4C1oE+rNyvJ1Q8x
oiSxfHT4Nghe0xKnT8XGkTIQI7po5vlmYke0HVtF0M+SUTHvajaJOO0EeBNjBjxkAlIodKlQmHEP
YdPCZ2DYciVbr015qFMSYLtl4gZXkIsHjlOZ2VaIDUwhu6FfAytPYXthpnATMA4u1UzwFJ8vUJBq
ZiBj95l0RMUSzutQzQt4mogHDF8QA2gZLEjGjXjLKJp+0emGdpJ2GUQAsXi6x0HnPcOQjFBKN1kg
cMC42BdT8OFdkwR1HfoStFpr0cs2d8Td414u4Vud1Dy3SISfMYlROxixWuji+HLpe4nOu6aY8RUy
YfvKPCo6s9dAwOHHX4pliZOTuhRCTkMgX5/ZZmCB71r4u3S4HrXxXhL6cxzImG3XeP82NGzC0KBh
76ujIcafiZIkbqNxhLqMxa/IYQkayas8wh7vlRZqycTxFZfv3YdPqkj+Xvat9F3UfcaMQruP20Wn
mPUgkBMeORn+yGmL2f0ogruMFrNpvkqVjPO1lmD6Oi5zvqYUjnX43Y1YKk5tsrfMhrPDVIF16gCV
D5RWk7aC/DpAa+xihkExtmH8WqTQGIKw/QlFOBU1wwGyZWEkgKvja2OLBtr+fODolgxnNkEHYaeN
ALyFguZCr1BtTRNRouwCCKBrBZ4ufES90gfS1DB0t7RhGWWg8ZYhxRFc2Dn6iMO/P8v5tqvh13Xq
nNNtY6alwCYX/dJ0OzguNcRHrVB1RFX134mlV7PC6ZB1RLfEZLpDYoR9NFiab6u+PxybxZ+wn19m
UcZc2YT3N87l3uraxi5rH+6gHzla7F+SGvK1MMt7ZYF3NJWFSc2au55i+yiKtk64TxCIWO1p915V
IHP1jbHiTRH4wgLvqcIMK2YEcs9JYVfyDqFUC3d6wgx1wO9U0dA1THcl1ZGiijP2TM9wE7aDgLN+
mAuR0Dgyj+mC36FmlGIt/8zVNZQjjP1Y9Q2+UASm6yY6YpGHNliJLgXEjlKGYVhOldckBKBJgn8V
axQiM7gwHyyV0neSpjf9vNgyUd8r0Z6ykKSHcoZsMbi5KP9lofwN56paGwRygXMNmP8ome03GELW
LWbqMekcWm4Wjh5ZNLSm9ZZPmLXHOieqAVg40MOfZBYbxFnGzxxFcEIgvneNSLejDx8oqFq+xLo+
TBofNoRRXZX5uBGqGJxDaMPLpH+bwSsSh5KZFDEkneUYg/wptoApw4IeTQ9joHNJ9eZTFmnryk3j
qw+/QFuKBGsntvA80i78akWGQjGeAbhf2ZE8UFbFgJRNVT245Bgw+RJ6EVH9qJUOo1UF4qmo5zI0
d/Fb0YfrXINptPoxqQuoAI0JnU+CQDYkv6ER5ecZqj5BZTCllz5Wo4WTqOHKITgICCfMgRHImEoH
f47Mq1YDiAyAVxPDr0CJpKNRSHahIaNqcFkjAHTMr7MifpulFH7T2/xqPpe0pL/llsZUU2l+2d8+
Mp3Zi9YGVFmnoiLygXGmNgbjJqiiD1VU4WVtu4ENNVIR8zYdYzWWhkMGw4Vo2dFs8bZWssrVAooY
A6+GWhk2bF1AEyp+HQMRA8TKfvsyDooyTPHCpzqZ/JrcAszFQzWVNqPJ8pZP0lfqW7d8jtGvpM/F
CvDJH4/RmH6Qxzq4s541h2pUTfAuARPYSCwg5FRf/YDzM20GdoHa7Ex46u0ti5yamLqlwElv00v+
CwtdvDdlC/+tMme4YUpvpVXRG2ajANUTUZzWPdi8oksyttMaA8SraQSW489YveOydDPz3NanSrXH
okKWWihXtWX9yyW1ttOgdA1BFFw4qnKJ/MknuZd9jhnPyNqXj2KN60hPQFSt7uoi1z0D5oGSGp3r
k7JKDiFcJx/fUAoV9AhUSWJUoJOn1etJkeYo4zKpdtFawCY5yWPLU6gtdkGh/kSZsHhjledZRNQ5
yMqIsTvd3myieMlyCnnc8XWS2vxK3PRTC2Zp5e1R+R4gnmQs/Fii4kicUOxlRgPq4L8ree6YMy7A
Uw+eEcZfdVkYZzxHeTzyMb037hbkuwypH5oXrEi1Uvibq5076KZO5yacjK7+DRi8OUUNV2IolZmY
FUxwS4b1lU/ZvUztCzErNoGhJKshDAxv8KejOY4K8YZgpJo/UchVFAeGAKPYF+AgTDIrhsT8KsCC
DSrrKKyNrsMOUrjHhaHZqU6XHJb5Q57mzCMJEEfJRiQDGfmh0i0ky7a1swkdvzCwkBYSw2alOdeC
iRUDGcorIwi1TfPZCd2+bibQpHlA1KET/Vg3XcNmJTR2L6HlEXNMyTAOBdufGUeM7HDrGK9GL5ZF
w6lkjirJxD96p70qTaZ94CmI0isuP2N9/BJb4SjX+oG99jzwzd5LX9uNokIWRN7AWCEIiYhEgtTy
BwnJhufX+MgIsBnyQzIg5I+hvmcDi3+LLIuNZFzRj7A/69VPGpC9G0km9OJicd75f/8YTvVlaBdB
1eKDO1paEZ+eDw8qw5wAqpcmoh+IRFle478HLY/8dzOrdDwRnrf/+/H59P/n/f+ePvc17+vfbcME
YRxcSRj+8idDNBIK73j57/nT879nlGLdo2v9d/P50/N3z3v/Pfj/+t3/dfP5OB+3mbL/kYjDIcZG
x8uYQEg/Kfk0zzDI/378Fw45KyN3CRluH7JVXJ85k8//OLvwFv53W5j9/31bXXS26Giih5HNmpfM
Ag6vYiOvVUaZuzRpSSY0hXZL9OYqLSfT80cFtxwT9DTrK20XinhEziGR4pZJSfO82VYY8j9/SpaH
GLoK8iAo3r8nPO983hQYCrn6gOHn8kKRpqq7UTZRsnVioqJfxrfn+bjnPc//iqzmj9N0vsaRgnBb
zxF0xf/z7FbWtG0h/0yqrEEYtnocAXW4AhEuYnsKB1y2FrciowLM91P24qoE/VXj9trGADR9PdVr
fQmXff4njy2EiLCoZ/iNMwwRXGeMov0dlyh44pyZfsZStE/YwNUaxCxsGuBCQcB5OZS9aHFxihej
qPx5gi83n7/LyMsFqTTq2quD1i6kHnnD854+yKXZ8cv8Tzowlf/3vLQJ2VCnTt/5JbK45PkKz9cu
A2FxHhH6PR8ncv/9vf/+yvNl/3vM866xBUmRhhxV6P+8qeR/3tnz0c87/o/X/v/e/e8VSjNuXKtr
tv8e+3/8zSIyvSip96lEAYxnFsufmWGkoFmxHQbWdVAhLsoSOjtjag8Jo2fspHDP6E2c3ckHYXT5
lahS5RmVDypQhFsjmXJSleL6IHQDqFICjt8SKRL2TtymWyGAt1IVWHlhsWL7lvDV1+JfXQ2zXV8B
xNe46BJJWaBzCzW6bJwKBF1nJgZmKft0nlaujDjA4EHUW43rg30IOqOApiWZCPdMCjDsyweWNKsS
oc6KohO0iW+XQV8hVgKs7/Ma4qdJL6KOmBo0eHjk2Z8+iASnJhc2oRawu2Q6d4zobOTysIv04q3V
ARCqEGcQCSZFz5TMpugG727RK0apGmyrUbrKRn6ivG1IXCRQRo9iL2UL9npdqldtjgePRF9G6gx0
KhM9V9GdU4mcjyryu+MoASx1IJiSAkzXLWzwNLB2fbE4NSaItmIBLrE2lzOXFqY4BlxlfD8miJJm
KdTkijK+j08Yn6brbLag0Ejtr4Z9sTPHFR7llrQvwqGDfupDRid6MDARgIiG9Z5Aq2zBQWy8m1EQ
dTB6cnLXZ+Gr6wh6q/PmWzQ2Sfq/2DuP5ea1q9u+isvtCxdyaLhDIjCKlEQqdVAKFHLOePp/gMe+
x/bfcN3+rfKhFT5JJAhsrL3WnGOSVkExz0Q/Sc5NxWY71ko01CF+XR81qMxwba9qH4amfMpJh3m2
oZmmTtJG09GOhwXCgOLUJ8gNjbR6xWWQrSwTzkndBgHZyPRJpYSwq1hqZoAcrA+CWozbymDvEDCD
Tdqo3huD8MCcoO7bSyVSF0vsTNschglY2TXD4IchkQ6DAvp+yqCQtmRWCS0ZWYPmnwRZ/cqrpW/L
0xE4hWmOyMJKiDuQgZCm4Wjkv0Ya7VN/wDgeVFChc3po3M5gCkUCxySVHwIoI4oI07duaAdUSGCm
MpDXeSK9ia1y0xNhkweYK/jRI+0ALphwPmeC/tzr9Xim9ygHFGuJhgJM10BwG/BoKpohBOeKE66p
JNlKJrug3BIAsT4naq89tqn8q8m4+KP0GlCg4KjP0e2q730jgktp59dwIwQS2wRwvwQgLrpevf1m
GLhs/AbBMSv2ei0JVqnSpU4Zs6opGVkOfkbNquSMtJHANjm0ZcZYslMkxnfQ1+FLQXvL963SDofI
rQbAbT59XdfP/J2YEMoqZFe5Uv1txRGCP05iVlloV6loD2kGJNgyWURVyPhQ2LRNr4Tmpi39YxNG
9U5V4UH3RbajJXAUMWGNTf9epfWHWPIMshIRbOY/loV0bsKRrR/HuxecXqMUVLrpBwqpcKwjfAJy
QwtPCCXUNOiwkggZeKz5b2GEqHrORZg6YUbRiQe4Df1jsWQoiFwf0COEb7ZrKCqI/rAw+AbdXkVh
N2DsaWqQSiznLgxn9rlCFqCpzaovwsMDgFNiaSs68D0VfZtEaw/xS9K4xqwOz1lbozKMEcpwbBEw
t2CaqekB+EmIbqd83xpRcDY67skBYyFVjQJ3VKQPM7ZE1DA5+ks5uU4qiZVNwjZcCg3tAZzxd0sL
rZM0kBgy8q6x43lVXXyO2hJ84KzgnvUJP5vGvkcWM62sns6UFiCa6gff1eZRdkqjHS5dMTC2HC5V
04hoS8ObrICdrWgWuK2G5neUZOIADX4pU2I0Lt3iRBwsa13jmU6brIV3EsvEv5x4irItN2TK1h2t
D3VsKi+HUckYHyXsOBX7PBha0HmoSRFyeLMgaM4QY6qABpQlKI0BzmdbWQEspAnhqUipRMNxISEw
vXP92Gy3bUD4+4wujGHVtZthbpf949A081o26X1MpYS9UAzU3WB23zGk1BVElJ8xBkk41GFOlSa+
CGLVcNRrPEgapMyqnfaiZmJsI5Wljzta+IVCg0cxlsjhHLNFNT5Da0cPrkZ0iwUQ2uW8bxHXpFqQ
wfkG5UCVX/TRISlJNq2z7ECf9CSIdwF6RJpcrBPMUxm117Xo/4dxJnSm5o225uZBDSLgNCWxyKUw
vhsJGpB0HE8JffvdUDJYyUxsXGOsYBourK04Ju9Q921jHN9TnWG6qMfHbhbQR09YLXQZC5NYK+tA
Qwo/9dOhq+N0V7nTkD2mpcSamlufZd7QzG+x+Or1S2KKEZqZ8llnqJXPERRRnTtzJhg/4NCltS4z
wkmyQz1wAdGzo9qbxy9frB4GcSqB5vDqYxzvkogl28ywIFfhRbIaTUKqa1VbdDlZhRABCugfmRg6
cDvGzNiglq/dvzGbsPEqQ70UTRvsrRCedwrZMK7FbtctBJtheZCGBDNFkF9DIQx3YVZbu0kd30IB
UEWTK/DzqfaQl/BQC1rgaBlyghgd1D6pcmlbWbMtL91Dv5G9cYlTFw32BRX7SLMpJE9cIJ/3B/n/
fnT/9I+nuPxAE0UM5sDC88T7VqacG5dnbg7SRUhSID/GINom3nJ0ka/Z2O7LfMo9ykdI88OUtDtT
NvmQQXqxKvRcsSVLAEBSW14OEzGr35UA7b9kofO8l/T3B9XkVJCXh/unoWDSQWfDZqtt3e0S/yNQ
Oxjw9yelNM0wOy3pJOFyhidgtO02TiA5c7WwuWQTUcmgS4rl4f7Rf3ytN0mJ63QMRrUc05xcdk6C
AB2bK6JDfZloD0HXsaHLB/JN/nxolhq1i+Dmi0ycyXJj2LmRFjLrHZEaECOXsPp6Y9PCSlgeYkND
ynT/PFoorHNFN8YidE0XelK5Z6Mv/yCzZvVT35rSVjcgFpnLw5wi5BUI61gP4rCQqoDF7roS11ld
aMfQKFggdFkmjaVQdvePalGQd6TUFzQzaMUGCyO2UpSlFtPYcvDZ/TncP9LZ6tq6ioQrJEBWq6Rd
25jSDh17H+r+VqugmcgJot+gDDHBp5JKQIHyxFik2OWSWXlhTPKZ37zPA3Ueez2Suxb4sGwWIpHn
ApYdo1F2pSwpuwbSt91xD121OuoDQ2apXNDJsC4tI4cWAPEm9aEpkESil0zrJpI/1krPXoY55rkE
mu9JmcHpZLHlddpI+B2Wfcz9oVs+koix2OizQmPon5hcI49Mu05piNS1me/zXsK+JHBDg+pVkt44
xhEKZx7or26Ldpa8kfnobl4e7sf//qlCSzHNaOZwuAMAest7QOX2jwdrhKFiohVYz5aAAjdlQySH
xOPRvy06FC8VBa+1gIT/PAHvn04xnvJimn27a8xnRRneyxJPXT8vWsl4jokwFMcvBXs8676xHcZy
/38ytW9CtRXGBxkY4Wxtae4A3wy489KzBj5JnBHBdo6BO0z8mH9CNhAxbUIHeTU8R8e6VF/Cpdgz
mhIRqaLUXmpBmMsxBTFpAWvjEF7nd/BiP+OJiYV/DS8ZWg/PmCCcrrNfIIrLRTl6tD2ZIJb4khgF
EEClOgxBoFvHgCOZhr/lC3AMBInLoj4/w5OuB0Cvbid6UB3DfiM+zaf2u+DTCdngSkUMAeKIGeC7
zOUr2QhzWnKmcbIs3vyIULYnzGgMCTPc4Ahv9EP0Rcod4uXS4odm5Az4jYU93qkWAjxm99HDESIT
5qt9I4YBb1sCGr1I748ArJzo3DGOW2EzRmhxEeiUCkS+evECmjIP03dwlg+o0wAXOPhjIRKkjF5/
Sm5n6Vp/1n+0B/lZ+FB2/jP9eGq9BjuWAnt35YcHagaWFfk9fp1O/s+IN/x1gIHdesFBirbqEn66
Hli0dTaSrlrZ5KsFyMkPwGdnEruxfb1xHuCAX6LamBod0n38heOSSFHfkVQXID+5cBWBgRHGXgAP
Haz/iBHWGnkcoCjCYnGnTuyueDEH1Bbe+BWQCPx0s1q3nZDKHyZ83mbFzXCjVhvLeBZS719w7Wcq
kqDI/5J32bmI8rb5+19lEzo7deHy9e3P3/+K8ETURMoJzTCRpkqapvP9f2Ggl9VIspAiYdQUd6WA
ZMVJfoV9sUm+ul3wBOU0Rbfgiv45Muwp82grGgfzOH9zhlDXotFLF7bLpNuSW/uUTVshXTipceCF
5tbPzzA7hxKGqq2Q0WnJzNipGzwZyd8bRBOUgS/zL3Q/N3OzdygcRzygm/Klf4yfskv50tJxWMt2
fYt3EGvf0k8Vg4vXP6Q77v3oMEVOWIz1G8WbmEh4xiOLGVqDDbIZ7NTIp/HtEz8WTJ48rFVS2uEV
dzbK0lnFHdW+GEcwzCPd7IPeO1bn3ur+R79kB3C84S/GBAwNxi8OKNLg9D27NBtg2nv8hRhS/KFv
jfx1eGawcKl407HawCrmO1zV8BoEZP1IybYYZv2D9sgp2zJ+fEJsVr0isTAfCvcBowReXXrDKcdv
hyTq3YgosjfpF1p9V3hUXqBgupYT3OYvHWO34kWXdOE0ym+m4kQEQIqb0FMf8IWqH025xj7lYL1v
H8EAInjOXgvIIrheUDY5yJ0xR3KdGrgBvmJnHS1xvXQnucKm04IAuCji+gaYLDIcqgO7XUf2Bpgl
sE8m2CEGwn23GC+ISVyDU3ekJ4aVBGY2+YEWOXTxhd7AaYuM72GyqTJsodpAZNjyEgNXOUs/Wbat
NuMnW3CeKjdwT9tV79Peemdf6VG5udTmG0JxaLoBWnh41z5QEqIQdXaxZzr/5cxf4P7/68TXZVFS
dUO3LFn99xMfkH2DokseHmSzf8CzFJKwvXjalKthvcmLwpQwXzv/wDaDsgmj0RVHUrMQvxet8n95
MgQh/K8nI6kqimdRJfvgP69CLW5Hvbb64SGS6RXyXytuiTydOEQg2nDYcP+w8dnF0DGYg51KwvcY
4GKzvOIfiU73p/P/8y7+a96FKZr/8s7Zn+3nX255G7XTw2d2+/tfkQ9FeRE1/x55cf+hf0RemMbf
VEtXFOIrRF0m1uIfeReW9DdN1DWdL5u6Jaki6+w/Ey/k5Vt8XZV0Q+UEMP76l6bo2vDvf1X0v1m6
QQyRbuny/Tf+vyRekA/0H6s9lblsKBYrvqXS5qJk+/eTnggiNU6lJgT8dW0Ky9pO/gI9a9DEvE1q
jXQuU2Vmjmwi2R6qWCb0huaMaLoEt/3oY/k7V62waI4rxJR4DQIQwUNknaemz3YM+Cy2lEgoBXZC
qFQOptzA+o06SHrBvpRi7UVkzid9B8pgPI+VdpiFEWCDZsxPQzMjYc5Y4OlE+GetIxd+BMKaVWnr
6hUssLqemCLPxHAoDeLp9G0oyoqCi/qmlw9jmohOXqeeNMSv1gT3PyF2yU7TkjJWUysnEOnFIkZn
zYoQWJSadmji9MWcgnkvKlsjz2V3ZBTYyrAZkQC9DeQwLqFvU57XZ5mQ80lTLDxq8zbzuf0w9QUt
oLB6ByPsiLRb6CWNcm5z0we2ArDRR8+pTX3uBdhAEyuuCebBnlSMjPvR7ImeUjJp7DSFfTxck9mI
HRNh9sP9odXlLeqiyUlEZBxAgqxUHtyJsLBNQu8KfEGsOFnMbRUSK/bdSHhS0eQ+aPy9pi5nT5OG
fVnDAokm9n/S7DuWTsy9UZIHwHS0hJvRoRWAAjPls7RJ1OlWD9NWtJTBSRtKATMtPL0YT+oyKk7h
2yOzGc912hureCB1vC8YgvQCO/cYN3uCDpmugLWb6e9EAW0i4D5l2VyyYQFEjsB+cgaNBJihdtIx
FypDQXKAdWIrI9e5AhiJ0W5W0ENRNX0TFxki2HY2eQepjrU4e43C4GSmISHaQQnE2XgT4SIlQ6M+
CgOYCArupWHnK2ddZvHODfPD18IBgLYAmCctwdMbkVMVlJ4ZHpedYg2gdPQyxQ4qNES0I71Bq0Qm
rGK3pN2tjK6FUTTq6R8PvDRtCtPnPkpprLAhbuqCvn15CuT8nRksYRY+vEaZ0AjBZK47+OUmq8xo
Y0YMRpWQ2ieXu+Jc9BQCRoMkWIO60+ASGpMEU6goPRl6jeljbk8mFERJkaNjghCvCRQJKwVzhVag
MWZMwQOjuq2QJIBhlMIknRc0QR4fslJvIFfT70OwFXAft5VK3mJiiG+6GR5zX/pSwwLFn78ET+Pi
OVU1ntYlZonG3mTPIqSJlv7mutMj3xZHxKK6tcvJaWKKHDtjR9+ob6VvcwlzEpg6i0u8U0HOk2AR
+MQQmzu5hbd8BhQR7MdmXahLQNQSFVUuoVHREh81L0FSKolSyRItZS4hU9kSN1WBQ5iWAKoQ/ZTV
7waiG+ZZ/tbq5MJ6KcDUBCc+14RYTaX5GvdUadUScBWq5taMQxBN1UzJs4RgLXFYE7lY4gBUK1fA
4i+RWUVCM2MJ0Qom4rQQmTIzdMjfQtSbAZOPUNBlvO+JcAqXQK6SZK5+ieiaayzAQsNL1Mnvomig
r7UEeknDl6wULzKNLGRk7Ya9OaJKFf+pvgSChWPVPLC/flBArFTpLkRlrGpwpIYEvS9TJlInza86
fDdUwsZu+hI8Nsg/OUogvE0r9dySTZaO5bBOSCubzJnUhSXALF2izFCqlCu/CMdV3+Rsn5gmaDmt
fDFPf6tgeKaxV6GKsLMlJK1i+2qSmhYp3UjziU1LR6JaigSNg5d81UvWWokMQW6HX6YPkS0mxXeb
AkFF3oX8rR5pe1EOKYgIV32FknKOcq+zDGQfGYS7gp1qHErITvznLEh/+17hp9SJXoYEAnIu6nO+
ZMaRHZdal3CJkgu1+dVSBSTDpMxNtbypON+mpnvQy+YakUaXk0rXLPF0gU5Qnb5E1pVLeJ1Pil22
xNmVUCzMJeBO6ZHx9UvonUn6XUQKXjTmZB+Fs2jn/a4FZJuxs+rIzctvIRl66RKmJ5Oqp7caF/Ko
7OPMPMqE+4QZWmAVtWQcajIw+x4LYonLzhBpluum8ir76Uea+hF5Okumn7gth+l9KulvV71CGmcJ
QLqKXkdRegjDTvOkt1IcEgD/AQk5KrbsLEKHX0UGGDi9eY3ALvudP7DTxAtQiSgTlWZ+JtX4F8Vt
tYQTKr7/qEkislwZ2Zf8W8xhsbS8CVhp4+JkNYFBJsVMYyWEb2m+yYTTHQqDmRXXuuWOITAptKQn
0XowW4zfuoxGWCAUpC/rHySM4zqP49ohdJIFsHMiGeFjH5mfURQde4nmuOSjcWdtuQp18yzfExyJ
clS1em/WMeMuQ3BHKzgFGum69P3KnJU7xva3D4V5M+Q1uATZ9AHaiXt0anyP66O850lOPMnoN2q0
T3WJmwzJnayWAMqEJMpsiaRslnBK6y0W1acpqNRjF4Lp7KdiNwnRM0uP2fDbmyXmEqGPgwZ7n1vz
dTIIwrRwjjckY1okZGpC/6KLeNVIzjSXCE2ZLM2B3iCzH1STE7ZxRbDLZKptQZa26RLE2TD0oIwo
tl38akTsJsloIKK6MhJ83PJ75vflA08PmpMy2ZbBjQORABF4+CsRpKAtWdbwoZuuKheGjTmgDbIf
LtV5K4QD92LyRHXe4imTKWUqw7PqgTQK6BxUS3vm2+z8SSUdSCe1Kja3XdQj69TFt4YEU2ZbQPNK
9bsaH/2KiNN5CTvtMjYEEVVU0BCE2hk0+2bdOJRLSKpGeE94mpboVGYWYJoUli5SVbuMW2mJbQuG
qiKFThkxPlY7siSr7Esml7XVlCNiyC+ZvNageRmJ+URN6eWQgFH2w602L36yYRh+7THhOd1Ce9UN
NvwAzUmFTag/ZlJiDdJiaaR9zhPu12o8W6n6JFXBkR7kj0zKbAM8VW5papJX0WnlqzSxwdU5xcQl
oLYSNpyNbrkE1+II6T0mLTkmePMr737bECJb0bAvyoYadFlafI8+0bTfqKG8cInHlQLjrcmZ6wXa
D2YrEIUk6UYQ8YZeILemBz8Y0/9JNeud/rLP+JQjxjiprEttM2hE9E5mfp6W0F6B9N4oL/e5wqyR
AuEYlBoTmiXql6NE6C/pvyG254bSjxN2LfdfM5hghnqPRh18BX171ckQNpe6UqyUHURKBVuFxGkd
kUtQheysIbfwmtDSYVqZY1ldS42wLVjBCwGclBC6UfZGViWMtQ6FIqZIc1OQdSwBffUxMY1kIDPa
fmYADxo4EK+ttMw2MpaWkeTkjgTlytS3ybBAI8bXOYNkRnHqb0zcueDMZAaS9ONmXQN321oe3X+4
bNaQg92weFfZCQDG0alvTRHBAFROP5Re0yXw2e+hFloqDIXea1USoUmGjgPhyyApWiOJDR0hqPVh
ac7OSDkWkP0SL90U5mZOnuVkiZ3WtYtU5+V6IPnF75uj3MSS16a8/QyoN7kK5j1hoVMj+GARikId
ixXUs3gABkWjI24Cj1MmIgdiucmI5Ip3S353eM/8vn+omR0BKvgSUP/wbfMe5X3/zv3zqKpC2+yw
Td2/9uc3ZI49LM/lt/35cP+RPz81ZKJVpCna/MfX/+XP3//x/Yn9x79JknivyF3uMeZrJef+77jD
4pq4f8i6j7f0zz9VadLGVIaQYp1koKJ7LgwIw/dffH+QLBHW0PIK/3xgpPavn3aYXnYV7l/fn2h/
mZ/Z/W/c/5X67//0j6+pO5E6lW0yrftmSX/vloc563DZRQvkxRdp7Ny/eP839weNZE6QB3W2bvRL
EZLc+R8//+enfUJDtGsRGlUpdQQAyX/+IanQE6/iCN1FeHd9XVgxjZCW2cH9a0Y/EnqforVOxsh3
G2ZOfyRG3MMiwmxkunP/sBOCcw6OJOu8aggPwrFRH7hbzdqR/UQcXzE/6KAgVr7DnXoHgGJ8Hx6V
ZxpRp2JdAY7bU7kwZr9mXu6vy9f5lYoUAH3xjZ4Mj9GaSnoXXSTo3NjqzAOeypiJA7ugNUCgW3yy
HmABzkCux9J4TC/mWRnn1Td9SoIE6umAJTZbM1kXVz0sqMHtbly/7FXg28mQSj7QnpEYp8MG2ESf
AwtP5oiZpxNDsQMMw4ftd05MD0CVCcOhXfQf0CVphIbcWmzlqzn6cKjWjae8spTgPnBJwkIStPJf
ykuyx3tIxBaoRfxz9PjJ+8MtyS3tmHqYm6QLQruQAQyOGtXRaZ2RVnFOT+YZcGFUrRKv7VwR50zA
ZjY8ZbviKWjd4mnh0QHfQfJ6yPE/4EDfyvIbNOERnYk5QXU/8igZKxPU2A3/9Kwzk+DX9OOWfY++
i7zMo7nfCBva9mxZ8VJC46qTHesoIXyoWhSiCwrKuo5sA+7qa/Xiwxi4jE+xeBU+zwi0Wt+eNxq0
/336nH2wQKfnaCVtinVK8l/1SNDhCgUx/m3TZoq0IkybTLpV9mm5b4Z1AtUD/sOHmgi/ErNMZ8M8
bEVyO8DzySjNQOSt2WLaOFPiT+ghm9qZ3tRT6XyzMQ0O1rEd7Oktx4b6wSj/AMxUe3wFenoCUnyg
eTrSAUb0oyo220MSm9dnuIX1xrTPGJf48krF3sprJG5jrZ79H3NLFqCN7Beco7mF5uvp5+iob/Wf
/Iv/J8HpVr/i/P2KrtgV/R+hc9tXFSM02dbnwGHgs6L84gAA0204r0KssTsyqXT7Jp7zVxAWZ+6K
BeETW8HBO85m1I4+/Pdv62qezTMKskVkSc771g92Fl5CGRzkmSYSqWSGiz48XXmMUWiWB05xJUrj
oxXWrpjYiv1RPJyCpzcNUTGDv/XegP1xIk0vJQlK2+hA1mlZ+ys6sibsqvW4Zv7qSU8TTvor3fSH
m/L0FPVbYX1rwZ1+lRDxCjs+RVC01gDWu+sltsGaS/uZEMnVUos8jqGXYliwM66lfE03pxlAYSaQ
PivhRtDEaSKoscQdsCJW5DogxNuTbVB5xNqNHKnimNojSWAudN2WZtIH6qR/fpWGhhvsAG70cCSI
Ky64AtxKiW3oSKtgNwO5v/J741PlVTe8PpzLhKUgJcsHe1yXL82BHYqModujz0Kvh6BGTrbvIyHy
LknRLoaSiLiW+oTWVGEJmU7mcYR4TszXBgHaOnRvKtEUsOzACkdQoJ0/zpRbsvasdcoedWVMdv36
nXj1hrnEhZ4P92/CBIjJydYZVD17ghRxFB7w+wgrxnl07ZbLmTeTs2yPmTwgUoP4wNtW4tvDlekl
M6/8VOZHP9ga9Dh2QbYXd9o3I6uRjJH5EXOfv+nADeubsdpGD+E5gP9qrIvjuAo+aJIwm3hlcLBi
QvYROckODWG0Y59TPFIwceQKD6Fhnz2SMr8yvhDJJo54nLdhuHcL0rjA0z18FOVZfux+cxAK06kW
XJIjqw0ccB3di8VRK6x19dk8RE+MX7ExwpWrP+SfhMmR9EKlSyur6p3Ioz8521IJgxWGLgE58wGe
qKV+9j/aEnh0rDC1EZ20+sCgDrX5NxJPsbL6YqaoM7uEOq1VbnIlFuYVZjnkY1tY/FX5FsMqnah2
FZ4ATxMzUNrZrfBqYU1thTnhlmvbGbIrg3JzFTlAa4+cLIXHUXGCHYLJ6Rq+dY+D1xsnjs68B1i7
TpbMBdM25hV7IzmH8+WifOT3c6bj4VL79+Io8RZBDH1LejsHoIhZZ5XtuArxI4C0mg9cI5Ej5k/K
BurcVbLRSqjmoUU39RTTrwEIj94fuzgafA9+wshbP9zwAq3A3xPToXxxs+QWWK3HPU4sFgcM3cUH
IAp4HYHDMai84JFAo9QdvyYqVXR7pOVw+8Pevrz3tGqKz2w3E9oCqkb8UcCUcKIcQ7ffqMu5VzLA
6l4IK/GXtz2ixIvlJxqX6eWDuEygTI/3ZNvTE09RvMHkXQ3Liz6y9Iz+Ngo3XG/bmOnZlmzLwIZG
vIFve/8vGMiOZaizDxy3uY7ikrSE9dpJHtB9rv3H/Aw/+0qyaagS4r7iSJAyMBRrqBmj7qXfIjxv
8zarJ41ilzwAngHaWwR7FOBAb7F94jEm6V7wYPsO1+zGnYFl5BVEw0LIwTfEEPLEec7tzd9VK9FB
A7zhtIp/zF8dyDcC5Jp7lMsp1HCtVB43KJc7KS9wXBHFQdYRDlIYV1/yDb0Sy3lqfRsAHeW1T3+O
sWj8jF171k7RbqtyI3IRx5JgteNxp1ce2akrcB5ocOARE08rElv2OG+jm9ZBPWtKRvwPJWoztGnh
xUJBwDnwkFzYeH+1r+KVC/UW2uQRBDtlX30QkrRm8WTNQMWPq/PL2A/QbYOVG+y7zyWGlcvgLfj0
P4Q9LuF94ALO5Aiue5db7K5ozhD16cqnZ/kz2DNQHemAEGvt3Bcmm8XJHg0XR1n6coYVgiFnhcGW
YdkDb05zhZzDIQT/ubyJMP15vbFNNCjXktfTNSKnwlzE9g6r4+IFWbUIGT6RR8+sdST1ueQ2xRj9
14hX9igV12wahIW+Tzk0Fx8oLih4Ft1Ftpmys9qne7IfbIGohdTW/QOsZpkgOlJyumfD9MrhGd8J
zFmEEOI24K3V462m7mPGuk/QodY3z9TXwmZvix7TYGiElgXCmrxNBx4yECXecgXlwKr7qE+hG1vn
cmM4nu/SzbJ9F0nimrP8SbEjNCnO8DiSDnAKqi9C4LLvSrjUabAefxR2k7JiHQXkXuIOmaFADp8R
nKWuRNWUOTiJ5oK8Bc7ljKQHjNmIQdBhbFrjM0X3SL1Hop+EIWm+qGXqiFuU2NyuaFONxjMtTs0/
MDtW4U54Qv4tX+ppDbQcqZ2MvNJc9L/+0d9YPdksdBKQN+1YdqQNsQinmNH7RvlibeN+QiEtAeVn
aePy73jnskdsl7XlUq5UV2y+1UhjbEuhyoV3YuUJcVHtuhug8Stmc5zQJQsHXG8CSxgCsXg8Naqt
PVX48li3NdD6VJDO97zvfcYxS3RUk9iS5vVLookzE2vMpc3tikwTKu6WlEhQeOv6eS43pave1JtQ
bgDu3gZPMSkj3ssT17nxmjjtViSIb0vHRAbxw/OZV3RXVtmTBBwHmWjr0CSu4bVJXlLTgV6NtKAD
rHWsFWtyiCNWMa542HzoVFAmUe/IkDCYRdAJYlifb2WuVnncjeqJlsqcoiV2hSc/fgiIGjwmH8ab
T9im+jD2Loev/8Eq+MfxYO1DBNYljspz9rgnlMWWo52eBDYeZJqRuELpQvtRHLaVit2AA7dGF5QI
Dpd/l7yAK45drucpXTF44t57UYeNFhw01Axr/TjtRKfvSHw5FMl53GMJIxSVuJVql6WYcW6Ceogj
J8vtj0hcC5IjUhaRGgWgYkVeC/fnN3Rd3UN9nq6gqgbZFYunntwv2IqJTVNFvDbRBgJBxzPQKdK2
in5UmudJePHHdzNaFxCPqRkgwH604oqK8LWlw0wJjg2yWcvolbAmWK5BdGblUGBMXtCdKFDnPeoV
znntRKPRIGVhCUEjz8Umw6c6+svR41QqrumzkFwY6uymCnjOlpgp7gTDOXUJ9imITWAThia7tKVN
X27q7FEPdyPsQv+SxmAU2MKtc3tk6AbDn9WMfPElr6b4WjTHYoo/wE2VcyedKGeWwD+i7MEr3cwb
UcK440kEjifXMrxKdRMoMWlxCYGjhIJbkvbkr8XSUTk0J4a0AUghg7VtTViDAsEhASW8MbJ9FYDH
tcful30CxATzmV4IJnNajcgKmNEBwx00mt92HttiCWvU9S2HoGB4SiMeX8OGpX9aTj8ybEC/5JbH
OCbJbO27DJ/ibW5sJFdHrBIfJsD5FGHcRzSbSc/0GBCqGx5oR5PMDT8jwVaONRF2wVOWQJFgQyKA
9xD7NTUi/4tTjJjU2rwB8xfVIFFfOtkw3Jer5ExYDjFP0OR7jN3JnvgfQ/00jXONSl3cccuWZDgI
X8OHSm/rq8R9xl7mxl1J1tY3GZwgyXndRjyTh8Hw6wCMi9Ur4K3a0fkmHx02AjaN2B0Ul9s0o2PI
Kmq0maiXhavmtplLxrsONe+1lpws/PERb924JaHfK7bReOFJs+ag8VbKXUAvhFsRBRNr3Zw+joBp
L9weuD+t2hPXDdGYjLDdE7FX1K8V/XCXuqN9BhrOik4E/UPwmXy2h49yW6w+yh+FmLlvFGM6nsp1
+1OqrOCE4hEt9xmxME1H3oRXg5qGU/SFtkCzqs/sZTfRMXuMYW/SY6czy/buU3gmqn181jlIn4rd
n0bdib8puwjD4zZmHC4lvHkbo0p1Nbf1V//KWprbZHNx7kmcxGPtNSSIO0yTmCJTpfKYn7JjsuMF
rdpnbbM0D2A2usuNl677Vyy4LDfs9BIyaPJyMzyNP129pqSJ5J584Q2+e41mBGd15WTNx8hZWcJa
dC2ZvofpjLg+ODOb5YDSleAz1HLqNjIPCfPcMwTj4bjcSMZnri3+Ejt3r7qyjBWPnccFBzvgBPbB
ZM065M9cvFyRqcusnH4Ba/rIGrSSKZ+GDUnVDMG30gFAG2fZdEO9/4OTAu0PkWa+jReUaCeXXtSv
eJUeudz5KxmbhnOLA+sHZVJ2ix6zR2NfeIZDeacf788n6E/xt+jMByLSlm0zRX5J2OHJ7055/D4b
u4Z8r4G9N/5DMjnM+KGghUBZvAxMu6tCQWW9xm/syQ2XID5tI99oMAlfieNn30Zpd4+yQ6XDApkT
Y2zzPuTjmVOrPbFTlV4pL/V1+w5EDceb4p7ELe+44dUneiX3NLU5cpd0OypaDg726GgtfdM4ipqG
WpRmNRP91GfjgnfbdBenG5KkD/29IQePAR/rHwLPI0WTZl1uBkRYR76Og8umvVdAZdmAXTzJRota
bNlmiAmx8adaP0XZL4CbV/54O7gWZzS342qRhcSts2hNA0e8CG6BPo1btUasSUAA6tNAuqdLXkQd
rqhmVeUMCFF81+l96GfQZs2NE2jre7wGGarDmiWLFJ5529vJZ32o5VV5AUwifC9x6Mo6Q7jQO9gc
zmQlT+rap/NS2cGBRLDX6hsCyGG4hHv/tb4O3DDZdMJOwxBtrsLHNayn59p4RTENLfhz3AFdoJ24
yly7mGygN7DJia6zudlXuBM+/V+C3awD/jCphFC7SqLnAS+xbnMlFvolsmwDinF/KPu34ZP7GX/m
I/M0aqH2/bX8zYjq0+g3sWdThd+yYai6Tj7S50tBFMqheaQa6T5IjeuKtSzvFygzEa3FBsUFbcb/
Ye/MliNXku36RWjDFADilTkgR87zC6xYrMI8AwEgvl4L7Htv35ZkkuldZsfykKwkE0MgItx9+9oD
+1iyA/2fpb9J0Kvd0LmmQSH+cc6hfGRvfi53RJjURbcjOUx7tXLdcyPN/Da+XaYjtkKLfUYWmekL
UhF7TzDB8lw9sRcoP+0lfPaphjFSsYJYAzo2Yes8jUszeZA12fEng2G9xzTnuuQhPzXts8EYmo8G
BY3+ampyzbvs0uc9g7v0X5poN7n34IOaN3K+DeAUJh72oUF/Ll+D4W7uHrnrV5MC8HjOFad6Jzt2
AsVXzULQkoPL4gbd8Ln0L+byToau8uiluEQVjUVf/EdGRiLBWf9360RnkLG0679I/2Huz966D/XS
ewA9B8zPnmn0DZLvotwq48xnjGT8w+hvdceo/01uRLrhfMCDJcCEJdoyoV2I8df8CMSAQwQMmYmV
dk5c1B796Eyfn0N0Rbv/B3k6tvBQkt/Y8RItkbBsTpjXoamn3HPTvkQD6fPN8Da88b8143YQb/Kx
rR7hVZ/ptfc+RuNA4HXLuMdzJQ8VvSe74U0x/ehmxzaMWeOOSCOofpkT+DA8CCtOYDsXV2ZUPob0
NVEbD3PCrM72F1L+IduvNDn6VvFj2A1fBJdIHJHwjHfY4a0JXfuMMyN2YASfb8Yty1C9ZVL1UJxQ
+GEThe1QfCjJ2oQ2BjGQUNV+PqwX5JMj6icmUgphdH6uUTQrIuowIEp0ff7MgOWV6faJWL15gtz7
Y3L5xdVSb+y1mNZQCwPIW0cfkx770uhjfEl+E7qwLyaXywRJo02z9w92diawOP8Bvxd9pO4TW8yM
pB81oZ764xez2/xeWqHiPR4UqTOSfuy66ct7IqnBo7U66BTHPr5Cmhmng8Uq/WbRU/dlUcQGQ0pq
JrL2eXgktL+ZU7QioeniKmqiKiYKO+e+vMme6eVLcyy773ocJ265yGmL98wudmmG2I3X6cXdLSdo
HOyr9zxkztfwhJbsQsKjJVvDBjT4YHcPTpUvyf4TCrGlsMhZsUfAii9/jYkVUXXs2IxYzsHK7sbV
Tg5a+F/sC9lR5d6GlDvdZtMOck8bsi1BGQF4TZFV+jOJN5piUVrFp+z4bjyRE2XKCPPkREqJw+IG
Yf0y/YlJ5/xdqaUtsul6j08T2yp87riiCFNyQqT8RJAUfSzT1Xmr7vIda9sHl83M3iL2WcTfARma
HEoF5tVfMy65KcDiI1PDilt6mb/4S0wrEMTIS7HCT+NdgXrq2SOo3QQgQeqL8+XaZ5sJDgNfVLHz
OgLzV2wpCWyia5bf+SLkjxU9ENlbmytDbPHkHNRT+UolWSwXvJ5fIcZ/8v4mvkBsGb6gccgn+FU8
xFTZd+jsrgxwMk0Bi0/dkFHccUGYuzAMJdlDoL6GI2g3pp0MbkB/4kBq5q+ie8MtlVIbxVDi1/yZ
95LYadlcgI4XEBlD7oYSFJd2MykhwmqsJ/17iBp8we9NcES384EOECKJicvUhfwpWR0xR6zFG9UZ
fL7lR238HVDHQOMkw5SeyLXP3mcl9158aNwjO+feOZfizWDq55gN3Dy7cIkPRRfO5rIOnnSNPJiy
Ca1XD8vtxKisqP3uuA8YZQ13WhG27RIDYtOWpb14YmMCdsP50aBz9Bwrf5kvHIvxTD6du9uSIG3X
a8P5Ds4LH8hMxvVomFLmZ/61xGJEbCt7RzaRrwm56hdz3rjWc4ZhlwsNJ8eSdlMn3838zUUdpw9+
nc9ZwxVgEDeguNhnOWcuK2fEedHEjTXqAljKOXBIFvV6SmD8s0Zes9ZzfHXPWsgV53q5tDfLfUbX
G5J94isIglsfCtVIsoe4uOEukqL8ZHTyNwGWse7RzlSb75x1QbKxzV9J+/MNh09mHVO4CPL1vrDJ
WzNTsvIRUlvwIalmCgzkyGquXcfU5ei4Lh9o9WfnyE1lneeqwhAwSGigKueJp+KNtAXGLB0IADrs
HWOLPl4ZQaKHcrjeImYFhlIkmOEejP6Jlp+w/ZR4dOzxGtujT1D1wTT+uqTtrwGoTnJoak+ehFTl
GOzWQRvsPOudscK3pFyx51p3CT+fzCfQdc8hYOtJTsO94cwYk4QnjbO6ozJXc6Cc64IiCBZ+jk/8
kcvPx7PwV/jwnbis/D6V8fWGYk2KFyxjOV2xuJwOg97ZcVQ8RPwLb+F2TOGcUBpeT5uzxSmaQwNg
yKXjEnCMcBI4fw3CLV79tvkljpdBsN4kUEojFncJJSRuIDEoppNr+cZc+kt0ItgAzcpkxGkyHIJx
u1ynTz5YPVElMIiY9nwup8N/un/iD3qkecQtt4e8cE7U7LpYIN/xVAj3yCNfOudBHEeqAgIqMEVg
c4v+jZvIH1sfjHTDg9oKbO4o1j37Z5f4J9hzY3lA+AzeyG3nDDnNFQK0VV7YPsQ2XgJkh3YaGzRk
kmv9ABkou98t4E08py15KJuNjvYzVV25tZ694kzyxMhJJjwx5vnwCNWzgZRzt/j32bDBYQ5QEecz
MZTYDx58feE28F76SdexiDCF9DOoEoJTpK9k3NnuMFaRdb5Mf0QHBGp1HOYoeB+3wQrgp9AADkH2
plv9xffSeeEXEvMyyQv1OsYHt3KmO6MMWyvkk6i5JwUb7hNuxfydcifP0/r0+YR9HBWHrS8UNngs
8mYzjGcG2XA/PlIgjTsMHreg0YdnGifJejQDeFK2Lah0QkpssKxx4q22TvKLZmKOjudYJDt2jvO4
pznFlJumtGhiOT5quWU6keODGj4yZGI9Paz0CbtXJG2mvYfS1NtXiKyJ3tP0WptHSuPYwKEYy61d
LPameOMec5gqeubZ8/snvuV0VwUX/j7pgX15ZB18ddMZW0sxbilzrReWjmAkOvaO4AmFo8ZNfL38
N9i7Vzu41ozJoH1x5+M/rzCCbWM4oKnk+gClJxbOu80EfOp1PqJ148wW7ELJBkO9dqEihjxw1Vp1
2nT32MIFUIC3ECfq/GDZW0YhmgKA0bax44Lh2Y47ILeOC7Uyhmn/0fsCwScXlhmI7zuxWwOpatdw
3BkycchaJ64pREAe5X8+kD30wZs9Oblvzo/7yrCMqNu5a35yKs7yq32IOCcCJwZjeuLCEuZxSJz/
KgjyERdtEm8Xkcy/ies1NkUfmcIAK1+0PvPx6yBQpDI3gIkC2NQ0VEWhS5aTqOyGyoWNr5OkLZmU
2s2olptJtpuQ2XMDwbmEHjk9pt47D6M8J79RqZaP63iFOkqQGhxBv2fV5wofZcnLCTNuXKK2enrO
JU3/F3MGfmq8mWg8fx67wN17ar3SMF6Yycjy0YjehWwtnB4p3LZhjFXgaENwAbi0rBfcgxGxaTCh
f02IHZjLkXdRYUQ9tV14KJazch6Q9LfP5NlQcsgAhCXOCRUZoge/iEIeg/X5cXEPRV+4bZDf3dMp
XY8XfsCtbttzB3tQbSWFczQst9ErV9S0ryi7MjL39pYnoGYOwYi1P3iC/odDF3yt49p54F6SaDUp
iFL2bGn+IlEPpMnAkWjYjf0ewSWZXGagijQpcq5SrtdtWYIT87BtS2Z/QnzQmuj7YXVILAC3pToI
NyyHbR7vmJ5r98Qw5CwAUxJAG2zUeUC7HfY0WEuzI82OMrkdYgTg+9jk4dkNWUgrBU8aiswgO9bT
L+M3ihWmMfdPCxYVIuxjWe96rinbG/kOKbvpt2gQ15EEgA835LW9aWNe4dn3XB59duJbKntxe1bJ
eangM7/DWFmrXqQSkl2CJTBPaHdirrJJOQ3rQsOziM2K+4s0gqRMEzbtgYHJrWDIovgnJVWluGfy
BApyfWyyfCC18CNeWIxgnTHaKeJNwZl/Ympf9xx4tTwYX3wfJCCYYaU9e5xCA1Vow0pemaz2JyN/
LKiZLetZ8M4a50G+9bYNVggIIyFWIbb2saGHtLJZn3sD7ecHGRE+3u+3PHn8ZSpOrNsFy+mmthmN
FP2XdQJZ1+yCTNqRmQSBssbADDtzkkHigccScXrUv7ZM9Fh5qZPNn6L5PoU+9JsBTw0kch54dAf8
wmhX0DsApTMnhNiBpwLsm263Hvzw4URvyY1W3DA0MOPZEYd4OhjL3iR1Hm8bGhMpxMBpUWfgziRy
uNxG9RCx42Ji+ZmMeFib++KDMcMjxZExE2l4qhzBz3TOZMTMwS2K6Swujtw0Zp4S0YoHIobyEkKt
bf8LQQgTFOudIY68HfQecTP7ZQBCaNbKTW3dMY2N6bUL0BmzNwcKumHbwIfxqax9JMv4lmvI5oyn
xZyJUe+p4AhJ2n4tMnBb+a0ypjEHzfhVWix2tORkM6BI9xUyD/XMdb/Hn2ILkodMIYWGKr9CE7Kc
7LBi9McTNLkjzwz5tML59YgmgJIMOzHO3v/NJH9PbpRgnXh1Xb5RnpD+RFkED3SVGQw9qr8jSguS
ySzOHRkm4M8aB3jDCvbBDOhw00OjgWrP5CEklm9xS5+60w4zF3P93ugqqkVKeBl/ngm2bXV/GrvW
RiWcsUPyplsdFDRRVoN/ErBfYifD1SVHyYkhTBo2noutwOycADw5J7m6XpgZIqrKLY80rH1mA20U
5bDYpxzAOKiN/GhOCYVug6aW1Oswru5ysOz4HJziMYrBOtsYoVWTY24UeBMGO4mzzrMmOCO4P6We
sbc0dwS61cvkTcUmjnqfxop5xcu5DmCD59YNCKRWEEOgIxibWnx3ZfxrilhkGofVOdFlOPq7jH1N
HAewCRBN30yDBF7kW09zgJUqXkj/8euR5y37KA/ufn7U5U7JJsd8+vnTJYYZh5nMTbW2BVX2PJzK
HpDb1KZcslFdUhsRZf5fL3asEWL+fD8kPmJQuwGz0/Lgdm7TnuI8+c8Xpw+FqFlKpqVlu2E+/usN
mZf9DhZvxO+rogi0vnRqoaf4X9//fKVAaEL/KI/LyqhIfxgVP18WZo2gEU5wBtVGn40WZaeRdwuO
OHNH95PPM5Ki998OEd5PP0cbGChCuzYfsOpbv/z54T9/cf1tlJ38y79+2OTRUXXEYAPU202HWw+0
Bw7i5wVAM7jCn8P5+fLnh6Jp36RJJXF26FaKSxNUmctKB/z9P16m9dv/6Wc///rzMxtXaSfz0tDx
wa/jkLKvVNwidWkxQgf+5iexwQzQvnam3YPyS3xgIrQXxP20NZUQG9tDZS4vYxZ42EP7ddiDlMRK
0tSIxUSwprczMgPV/BdIUkfkF32B3ijYEbSnOpLDbmoFhRGNpi0jhZb5wAwaVcV31WrP6Lia0G9t
pEt6cp6g69iS93Q2rcZM4L4g7I4r92a6bwYWZGUKDNOLBk3zQkhUYH66dhMGbg67FpMJOQdfZf/U
CRKCorOqZ5NSCMx4sKglDt9Bm+EO1lAIIUnidt7DYlv38Lzq0HERvrZTdDPMbE8WNIeh6KBnwLjw
CAnIz9XL3knA+qYuS1qtxsceXWVD1irIcflryvEIad5MLYciXNduo3mkahgQa0GgP/TFRB6qcXeS
5r5dOXOl44U2b7iiHQCibedf8hho/JK33/NosECD6gcBPuHlTjE9M3Kq9SxC9B76G6oKCRZwRIV4
S1DHxjodKA8XVQXbSZEflSbOVhOKkNIiwoDo/VqbwxE9feqBf68z4ufa99OjpdEg1WSZAxKE3gQz
DxeWT1Vz0bp2csm8vjqS2KGa2W2awL1oVtyqko62+ZP+QOAevkLx79wkTvLeLoAkkjGJYavWbljU
kBvIAAkrF4fZwbquKdg8JhUFmJFklRdRj9LkdswU99jRy2JamsbqWrb2EyYNW49WiGNAChGpFx20
PsojCZcDzF+nDD80k+mjHjliw8gRBRrBZRxmcWuydvkj5uIzXnpuitizSfIPf2A3aoovmUlxiUcW
uFLQaNqk8ZvlERmiY8ZE1cbtNVEzHoRVdZaOolECMy/li3pbWOv23qqjXTxVxZV2sKmeFJQG5Vwr
u3nQ04hCikIvLSj6bPnivbUdpATKCJsxhYMz4aoU4PEYxw9Tddc7nnxL1xSi2EnIdedyBiie1gNO
xgIkXVOfhdFdfV9MhxzrBC8W1n6aWrQqPLyb1vAfRitl3UvxvS7iIF0HEXFO6iuyOf531egJrj+9
bZnrfrcg540YNNjgsR8xVFXhVOUjZsBoCXKTeU58HO8gP20zjadJ7eO4bWXjB54mVIH0kO8zi/V3
cb/92J8OU0djH20ft47K7ZMDmTSuC3b/S/RLOBgiGvmEoXoMi/q5bP29ci156Zr2Qj/NcKZvBdSe
9ddZehpoGhJnLAHUGhAk4QckhJWFRqaA/dN5VFrtydSPg0fzbA+d7VQhjqDN7xgoHxWbvRAkNdlq
1+P1Jzqk8BeNxDds4DIsay+MrIKVoOtfpq76nLyClrbRCrVT3K4jnU5dae6EUdgXP1m+grzBeClN
dkFCy9tEi0pr9eHM/tuVB8OxDlMKEMz0aLWpJFqPTk/wc1hH5KDSrY5o9sYCFu6baJGB+C0dsK3w
j8bIfkvYMNTt2D+VOODQ5RMt23xMcAqP+6NlGvo4OdXy4CbJIWvEmSFSfhWRfQ3wh7KHen7BFCH0
R9rcvInK2tSTNky6D7efD24wGGedItMAm0gD2KyBQgT9y2IW89ExnUvLrSHliPo7TvBzHp0/YiK+
oeMK1IdkV2RZy+1MfXcC8AarS+g74TpvnbR6Mh86PXYgukktkogC0U9MSBOW10DtMjo1H2sLt5k6
oYoMQQY697Z2aNMxW+9pof/1tMTuFKYRgN7FrqqTZiPjFfXq8eU8jG32HFmy3TMZ50c7e/Hi2rwd
ouYiY+2cbepZXp7az8OiKOogxeo7ACAYqc2L/AZNBM1sSv8uCQ5ttpO81NuYltNjHXwaqVYX2dTX
qF2KEAZESveA+QuMGtF8RD0raLqL2eA5klsJvlyKOI9KxlJYV8vQTJuBmvZG7ic7q2xeGaWbpjUa
uIQD4bmC/GVIUezS3qAKGIsnFweUQgtvR0vpn2yOLllvO8hpy2KjG7ad9ZTCRSTaLXLKLq1LGSjI
Le88Rup5wCPyGNOhQ+FhTZHQOxx3WXpN83bv+uXf3rfoD7Cw+QFuE0fTtBqA5MBz7LehjKdd4oo5
nFQDHNxXx1YsLLWu7e3FRHjkY0dZmsWrpRw0Gv3yYPgxRTEHl+ESzztZ1xWNj/jt2TMowJapZXSV
vZ9Me7zgIXIPf+5jroe7ruzJEeSzA3JOXSAUx+GQJooc9IQd9dLfZf6Gi1eHhl1iDjTE/tb3BLaP
+YLExcDyKrKjoz2rgtDC6E6DoCGp90gqtINdPNP+czct8wUc2K2RedD1dUkXBBv6tgFMJWiWxDiL
DEpmVN8VBpJFJnbs391fkUnvM4P9sXItUuV+cEzZoR/w21j9E8cL3O9HizbkuOrw8jODCgH3Fk+n
7NCo/kWueFYFHRR/TIItHQe/U81usw5GpDIeearOjo+eSUozr3xxxL9vkft8Jji0FFKTIUFpWg/k
5oKWZ8a0xtD1a1TmmbrS9Tjn1V8a96EKe+JXo9/bTgWbOAWjXynO36PjRWuZXpfkLhAl2obxA8od
YtaFaMA+Lzo7D203Xzpg4OiGv2PhsTGPu+E1MR4nXCO3uexbeInqOwXu+iSpLJl1OoITCIJrHKvf
ce9HoXF0RHPA0gAu1zCTBtD1sS3Z0udWeU46jJFE3v+2BhV2NtuNNiAJ3gX6HcfE1VSDuG9ZeIw/
/b7fubEedsJSlJutiCVI57fWfF2cNLmMDSXUIHP2kyUpEPoEOYTh0BMJeFfQLCQ8mEOJ/9Gl8jjZ
4wcLzqMHDBjTEogSmPbynO7gnIlLg9/kbOmBbvM1x2TWT7NM62OGDm4pZk7SpsFXkKB3pEt5sHfo
f/agu7YXgQviHWDV9gqYgLQ+OHJJhiBIFLYyc3PnWICzcknpdaYRJ0/AvkyZjpib8q+gjrJLF42o
g7I89DxBynUWEB4mE59if5vYW2IkcbZmgLD+Yr1BAr3T4+RdraJ7pW2ddTJAvZnRkG7bTDnzQnJv
qeR97nErAUWgarIdUD4JdU5zarae9UDGbChKSDMD/jzarK6V22dkwAdydV4jdkXcnzKl2tce2eK+
ob4O3eHR8zrSF27DLSvY0CmTKn1rYUSkO5wO0wLUeDYSDgNoxP9IHAF22kdXSui9ICBHAD3r5pvM
md+rZ0LTJuxpw0YOzLdlUOC1lYvPBZIPnsfdeaLJmKSl9dm57V25MjNHrYfN+vB4+QIGM+biCs9d
NblsSY1yX3nzsgdaKOjHZhthMDMVmDRMNXmQKHM/a/a+O6c0/5QdTMnZnMBqgu08p/CkJQ9pY8dM
Yw4DfDXJKabROkaqxLayBjjvMU1WE50WTkCvbNQ/4zoWXHEMxXbZrg91urYhIPisLGGd50jfmqay
DjZwiAPxtDPpdVeAdD2PMTVxNXJGBGEE1Ccr7/KHMZVZmIwU1zFc6A517QMZ8xbnYkY5AD7lkTVL
I+zZ56M30X4U+CNBHzSEU1GohPUqJycFRNG1tMP2JAycYqH1e4lfAwi2G52D+c5q6z1+L3xa8DM2
9VvP1/mlh5lLE1zFmmeb0e3i52u/AOWTSBQvpklexHMt674JaIZ12dpgLI/j0dwHdMo7sCBcP94j
A8zCJtLYTA71mT7GP+3ipyep65TMCdYEXnPUBoznciimva6tU9Sh3JZ+X5060mhVzMmaQXw3ONzc
1SCoNTWBoQD7NQUmMrIFbYaRYahaV/27YYDAc2wl2bNk3bFbkKMTRZBySlH9D3o4afpf+uHWsFV8
DczsznYn45lw12Ht/K27vt24/Vl5KRmbgFrjaDzWlQ/djEDBH6lqmhHLdzFQRa/8W4KhbZU7v6c8
8dA143uYuWVF2QE8ezm8q2h+Je0gCJ8CZjnRH2q/a2mgkM0lGp2JgkRxzAnuT37TMbe0yamn0m90
ZhTmba7oieR20tIcGrqsbrDvW6NQUxGWOwgnY2qGI1vnqkAZajl0n1hTefTLwbl3J3VUpEcULmjX
ZDGQtuMNcsv4ZDrNHA2WGFsr9mlstz3j26az4BxY6fucsqyaCU8jo4UHmi3sakVW7Tur3vfIXnuL
aXTxMMxsYjfgDd1H7UwO2M/u05wEWLA05RFtGio5+t1KzZcko1SoFWX5QIL/tQtK/dGCk6FRtZ9J
CnTbmWOKlGjN+wb5f9JS/UgSRdhV5rdz6jwZ/qRCUy4+dQ9cor6mGPn1kjRINQxg3IOD/0aXPBR6
edV6oYVMkgAe6/K26vsXnVQHo4jjp0K89Ur9njOJiDYhlGxIc4AlxVHMJndr9+apn0u6Q1CQgP9H
rxCcVJBfk+7iWOZnp0EylI48+9AGcG/zArS36rGXpXrIzemPM9FGEmCaB1BBipvez/MnfO7evem1
qWvxrd2nKs0fyrkDS1tpykDZvBadqQT1knRr7l5nFiSYtsNf1Up1GCS1PLg1ipVeyxCCEmgyC0Uj
/JZfhqayYIHmVnhVbw00fDsrf2PCUvsxwzyVNFF2blT6O62L78aPW7K67X1nReOlQkupWFV9HXzL
3rRwkXKpRw769dcYWPOtORq4SHCR4FbUYetE6AB2sPDte6tTBz8viWmmYV8xg29Ga74ohSOcHTts
+JOrLqHLSeVTumj0YYausZmXhbaDEXBE6h1Le825rI2JU0cSYxkaEuJjC3JOs5mymzt6fCld4HOE
dtZ9r6T845RGvc/G/qvyuON2GjXhor07p7DISGf+vjfYFfnEdk1AK41r0A04Vi0t+gjGZxcSiKRv
i7vO4+Mm23720XrkglSBSmwmbFoFjHyJbpVsvlPKlMNQ/hURMMjRowcVa0GDmSaS5i+jRE5kxRAg
l4I6ckoxznCBU/bdV2XRBYUxwdK39bFza6ZXl1AuUsnb2Pfvs9L6rhD3sqTTGBp9EcL8qNAuAlUy
DHbMPbl0yd8wiv5hyDucPqd+vPn/oLcfXNv/DfTmwVn7P4HezlDfxt/58m+gt3/+0n+C3qx/SF9a
tgDtQRTzL9JbIP8hfNv3LAELx3Wxbfwv0psj/2G5GBmYpul4nm2Z8r+T3lwZSNhsFhg4k33I/wvp
zbH/nSfoBnANPTsQ0nGIDmx7hR/+N6qn4zm4Qmu6HqaZKmvRkppscY4evRmSBIT7SMYnoGvdqYBx
XTbFAMyhSg7m/JAaBUX9ieL10ClcrLNob7IDIAKv5908SNT+zCgIi0t3O+D2CRwcLUCePeXGAD4d
qsLWRBxYRESqE0Dt49ROfzobl/RR//pvt+R/By91zf/1PLlSAoip7dmuhS/hv5/n3ItF5DY0C6wC
LcRTAxNKXh6iNZ0dAX5enXZYDCSRHu40pLgtfhbjxr7x236L10NxqCzztYqckxZ0QzQdaiqdr7zh
Tt5AV6aL1CFhLa0Xb/D7DZvQpwpNG34g7v3PS1GyyntyNmHARnvXQ21vT8eU3WXhN0BfMJnZlZ7C
BGrR+XQ2ivq4aGM8pLpcBR2k6s2Izh/Zk6iYU/dX7jTttssXiWFe9xzgG3Dy1hcJtvpEQ/9g0tL1
89IPkwnmpPbZKz3868dy5WzrMq4QvOPpJW19cAg3Tj8vmA5Q27ckjIQRC7SfF0UcclohQ3NaY50g
sMhlFSlpbIycj/rQ+PYfVSPaWlxEdnU3DKd4ad9rM5VoTu3hBOUIRa5EVxN75gqRJZ1WefI2rXMU
hfMYiJMz4iYYi0L/ttySPms6fCFJn/SUwAwui0evUNGpqXFtcD3EluCvAeSt3+rBBCj3Xy8/PzMa
fyUp+YemrJIwdfr7eX1Dz/DrYwxE7BlFW1YsqxqEbuncXjDYs3jzDQ4f8THv/E00SvfUFgpi0frV
orV16t9yo0UQZ41okEQ0IEJB4VKAMI2pnVEnS9QpwoD5RLA6bCeDNZgNJC4tjoZJNbSrpwjdTpgC
nxLL6Wk9sx7MgR/hmbgvi3i8gHrsbuxEsWCtL41nkhGK6/SsDJGex7qf93mDj+36o5+XOJ75x1JD
PhPOgzYTA8Uju7vTz0sT/LWA5KGplMgu3M8mh7JWTxdPMKiAafnbVK9+So0GRDwJxCfsHWwq6amD
/Fq1zrmru0tBRYfcvf0ZeB/miCp4TnDxXrAjOxm451G6YYtdO8ZrbRAuQCzPjkPjAmxL7fqmgX3L
poLK1fkH8B37rNi1CixkLPIVN1OoalXGHoqwYCg1mJ9sSM64aXvExOlznGEMUIhi3Mz3Y2mlpy7N
r8VYpmGL6yz0tOBgS0EKBli7n8FhMwri4RtT8tGUECWaZqyBjaG4FKbRQWZpnY3RkVuros/RhQ6v
o2C5SYWityyuu5OzUs9nk/Kk1dI4Xc/1g7ESvwnk1x4rb6YN8I3f94/cLvukPYL4TowzAqViPgwL
AsNEuKdM8ohiWWeRxlixRe0+GDN378oZ2UwPXq0mPdsMr106/IIkZZzm8TBrgPERpdlq9NV5nJKC
hrj2iaSFOrP7aRTOh8ZUvbR4Km8bQEc3/eCuYHao+jTFYKkrb7yi+YD3QsMSvgB+i1IoihMK2/gw
bFaePaNYhrZjMeNZbfVaDV65n/OCboj4d714/qldXwr5yMSxUC7VzUYW9Mz9TJQsmO3BLdUOo2G6
lefyofdHf1uaOGa6LommsqK7FDlpnwiffAmbRbIhFKnnWSBdVsbeaegx7HE9qEkfHGX8kqwVZbJL
Z2/I/8qYevICkj+P2Oba6k9GonnSGO0GNq0AwMv2RiHfE3zNKzK9ezMuXp16qo/JhM3fErXbIPCR
6whMSQAqYkGReb+GHvrmD2c/aQ0brXX+PJFjCFrnpbILAPGBEQ5je1uPLYCLIPqz+E9uXH1GA5Nv
E29/hjlGj6ci7frQC8rPyjQxjS5iCgXSRfhV+TCf4zUM6Lx3w9McpY1TlO8OjAdyMApC3XZMqIVS
I7BJ+Ozj3n7FjKc7ME88+s5rbyGDUQXJGCpMRMe6eFQ5rZS2L87aXjATG0qYaWaCYJYY3UB8xO73
kCW5iR7I9BFljOLWgjzk4hGzzSr8IBeEctycSVCuShtq5qMYd4XhUMKWmqL/YuMY22G+NjK8KucR
0N+8rTzzWibOh4tLYab2fdr88Zbk1g1oHY37zNtSnjxKC5drD19S7IkwpBpGGmwDhUqa33CWwb+1
HNQ2TloAZ8o1Nicd1O+asNGxrQaxgu9jKm23obnIrzmDUmjk9JbHIKYAB6ElFeqOyONMDvnY2jmy
Vq/YibVKT9G8OvQ20JRljxHncsjKkphL0qMT0VdTp+2bbYF4FBJTLAc7ny5l+5Ko7svvkoEuC2fB
MoBOstKgoYhNu8ZRDIxo3Bxwjl52ARE1DQUjuJdIX+cORRDRdLcV7bZ3FO1wDQbP2qD9T+gC26y0
xkG1STeFJP8pRxf315LDWIwXP60XjHsM48Gj46iQmXdbl/bJbgBDGABzvN8R1sxbZhaBbpR2ZI/3
48ID/UKlC05kDd25c7UrhI10WTJvQVpFYlt9pCY7M8RLPMw3Xu0QCQbR/eTZ7ROU0qvrjxDuqEt2
gdvtOsyM1qls7wz13Wx75QudT2Tf3mBds9vzqF6nNrl+1XX3uoZZX+enRCu6CvL4qhvE1r5FX/88
PlA4LEJjpI43qk8xiNe0cGgddIH4i5Rhabm5sTUHq0ACp8Oa5vQ+hViBD4OmKkljXTrA6mlp1nBN
Ca5g6XN0bab9VtR3InmMhmG6m+Lgo636DtVgOe5oYsjraW9J/72QKIXcisrE2DtuaAO5RGrjv2e2
jHfR6qKblJ51v/SFfV8mU+jWq3NSSWNzAwp1yjJk3O7fwmdnsqT9Be8YmubZkbGnQZNZI4krLAG3
26+8Y9aUwAL/GvngnseK9rshCodAWMd4dHZVBZhFp2Ap6t4B3jrg45R6eJDONY3wIo8gWhTgvzEi
hSQSodaI4+Hiy5Yl5Nm1S5vgtrxYc3sNbC5MmlEA1/0RJ5aDRSV405vx9LmYV3cKltegRlczj/g9
jMa283rGKc0Qymv8s49pBx6b37jmbspeV++uAEUALpG8Wn0dMPe4QYtQ0bwTIG3JHbhdfuL9Qrnb
NriSYq5gwyuw6eXrMGWjQWy5ND45QbZ/882Y4bUqeDGaDiZftmmH8b3uyq9ABskmYO+e/Q/2zmQ5
biTtsu/Se5QBDgfcsegNGYyZEQxS1LSBSZSEeZ4cePo+YFbbn6ksy7Let5VVmIaUhIjA8A33ntv9
4Et/qVwGGB5u1iAHemDF69AJVIJI0fMEqxjSee3e67yICLnc2ZgZuWoezN8XAK/w0uNd6bnbBsey
H8mbWsR1KZWzL0p7dVmDCMtMcI3Ccl8tiH0Gk9Iw6BBVL6sHEl5+mvoBOqB/W4z2ib1YlZDTo/Zx
11V9qwnKCkjbG74amm4RZ59nRBaWSr/5PVCfWLqH0SJCgUPeZET3IUTpntiH44CeIqTweliDA+w1
lfZQDiG7kQQlq9W+a7IQAou2+tTPP+ZySO+i0r/MTdBiSUDqlA4Exgvz0Rj1uazDl4rB1bpV/c62
WpGvVbSIOj7WpdopI/XencNdgn+oTIcYpiVndnvoB67gxAW/TKjPxu1QV7iEbN5NEvkqhT4UmL7f
ejMQ6skxDLuZS451tI/4lrelzsttBpk2aoKHIZQM1DzUY0v+sWnqi1rTPSJgQQQ9LQ+S/CcwuPG9
KUV5cuRyHwf6ZzV8mzrxyvNmR3wWdkRv+FULNnKL4XxNJjTTy9IeqDl/MTFGhVKUJ3cq4BT4wWNQ
RScruy2U2c8d5Vjltv6mTJZnRyTPaVuEd75NyEbsvS3ll3oAsZaElEHj6uOhMI28+jnG82rl9iuz
ZybmqLZsUgT5NtJPje3hjBxZOEV6OZTpSGhl2N7F/XscySJWh9IcM1YaneXEc7/Ga3FBC9BEWXr2
a2g6Tvbc+q69K3KXTs5LHsNZz1sv859EL0ENTA334cYV3FLIVWIpjnTvYNKy2S8+2Q+TYiK6NJnZ
NfUAkQKkHvJvQuzRGODQS7DEN8A68oa0OA1R2LWxwiXgJfwxgP8WpXzUNoVkpNPXJq9urscWtHWe
pox6vOU9e62rdpIJcdBK5J3saKxa/FgaJMTR2lV544A/vYLymcQ71QEMiGi5DYNZd0mdhzruPqsq
uhrwpSFwrKagiCH17Lk1hYSiwL2wZ/6OxCn4Kt1agLtkcTeJu6JCopLn19I0H0UBcnX0LIMykMEs
/U3OE/MnzsLZDRA/liEEdxBwZY3FMLBXu3RgPcchYinTzJoIjxa9ucrJ3WglXsn1I+Ve6CPf7MKa
GagBP1VC6c0yNA5W6V8rC720yamJh669wFVsUfIDlhAJvJdyNJiLxLVE4XXHsvnUWN4rWeuPdqvf
wmi6qbRW99Bt3QeZC+QB2VuKYmUzJt4XT2JLs+Mio7Ca7yOHAKmSetfGaO6xWhjych+57CpWwjlb
baBcTXRnRXK8cHNcopXb7uiNTvpLTvDVbM2EUphfw5x8mZKMJbZwPgYtM5AZKWU8vdXgkA/WvA9c
mewC8hoZwUb3KJ0TcnqQJNy5DjLPbMrfhi4+Myx9q0Ic1AMtYpVXEcybwzBNKapi9JBkCl6F457U
kB6c6teUdzPrZWoOWwBj6g5u1FNxFz5y0Lx680L2e5k/P1m+TRSm7T1ABMXb6xEc6bAn8s0CCZn7
+zyIBHk5gpp2SMBEhRrmX5ocIImn97E9wvhD4nrH0ApvaLbOe6FDQ4TIwG8toPv6uN+Nht2uH7Q3
y49eSzfRZOEygc6y57qsf4I9/SnoRWSBW85m9T9/HQ0CtS4ls76cvuaDfkmwEY1WdhHpyDHkEGDd
KoBA6H9VVPD2hN68NMTgBKH1Oe+WfSdpHHJV3su2eeEvpmxKuYF1OvtsY0qqM2TijmnNxtYUeX2V
xdu+N/6p6r8k+VQeioiktdkSD1zGJa0uNTSe7kzBoQjZD3Qiugz0crgZ1t1RXm1qGJQQEpAJ2W6M
0ZSUGcnd3RppLv0cpAjz1xJNr0JtWwPF9jG7V2Zg6bTUH+yoJLy8EA8xcQb3Q0xeec72bv1/cciD
hLUjPHf4BnW27b0vTBA5XQ2y8xmTxUBBMg+4S+34c2Xhmg6s6pTrRq9BLHnNZqczq9HDcDlQFpB+
ncNsRGDI5b9+kOClP+nzWC98GMpvyNCiAxdhd29ndUrTbbgFuJAhA/FVLkiCwwye3FTVx2CyG/6K
4FceZy/E05EU9tNiFtAYL71LXRGyn/GePJsRfzliGfe9Bb1MYR+o7dfc8Z32wtcAISNGDf2hpIi8
d9uQRLIqvFnshF0Dh92jLcKIlROJqAFmYEtYnoMRNXrKBm8mi4a9IQLvVMNdyrrwLrFKTAc5y/F+
bwuIuR2DRx6Ob4kDfr4SLphX1cCXyAS9PM+JyBizD30+t3Cyudgqjd49DO+nWaJ7FQ0deY102zR4
JJYBa5ZMXQXuJI52YRc81Oxy7wK//h4I3rAVJ88IVXAqjx0GpppgG/ZvuzmMGZ8IHkjpR9ZZH/PR
wQkXNGdySt+mqeMZ239N4mWT1Gpf9eNji08hmx+5h4yD9eKBXV0FnB9mUlpYNpuCcJ5wDPjPpr0Y
QkSgIQO7aRUju18hzmBDXLJ5+kVpEVvNs5cOEVRzlN1Ebbv3IXiMJtMBqkG0McGpnVbTBx8gVf6r
cVYKK8wozYOSpx4EDp/vro1cWEbcRJeQO11CJ5A3AKN1NcOhDoHD++OlDOZncuOwi2ZhdiyCYNMg
eBnabt8F1VlIqvm8Gs0e/dir25gXwMLXXkt7E/vxz1pKgiEg4Uyz9+zlzUcZy1sKV9MbPlaevHa2
D4yajTk1hTIQs1QGuJCrZaTqh7D+XLSszBUp1UUYYCpVJ5I+7knpK8qUB0MefgnpbqwhYVRlTl5p
EXnW/3Taia7FxhnhFoehGvaB1V/t9Vpzq59NW36qFL3EYui4xv5tqSznLnUERB7hP/UDWLMx6D+0
pXgNnRfLlxEIOutX188YKZFuJtaA3aQ2ZpMXeHyi1rxlUKDUoqL7kTWk01rfjMVuWXUWgVEFBmVP
E31Sk+vVRZ+R4RxQeima6AHE9gi6fsDO7v8SiIUIpGNW5kTfYjd4Cuk4k6q++qX8ZVnFS7W+Z2vq
X32APcXAjVyDRHWUI0hN87lFp8i3RU48YKkfses4hkyLUfY/HBxm7PiqS20/GkI7D25aYwuBX1+2
4NZbtH9bZRs8Jpa/zetk2pqWwRnzfTqQ3LDtmpdx080JI8RUL+yPT24zAfdyZjZqPUiOrLcOkRW8
JPQKbmPzlE4/WqGz4DEGDJosDk0HjFW/mIeDaQGP15jxIzuzrxEA51EVeAVktfH6EKZCAtISpY3K
KZl1FnGVFi2/P/QdygbnSzWDd2Ah3OCsJjtYFfE+EVCDjN2dQh+CBiU2I8xleit6EnJHfN26IvWj
nujN/UK3jAhSqle25P1lks3HbOvUUNKc3gExlUh0DVQ01kiutqnzCyhryInW8j2vjfUwcxrdJWOJ
wopWYquxoSUJCKZgyT51aYtrq3tuwhzfU0EAiLGP3IiQ0XUWPObaHfdELHyt+uI1aKtqG8/VD0mt
e2/dcj9+dGo4CHPZsgHvR3PWcfujJ7ocJ550dtWMPbZxM/UITp67YrB8M0UA0STN5UUunAiNnp+K
RS6nAC2IVYj0sa6zu74lgEPMPEO4gxa9vsZxRotBqNCdcm21q2o/ecjdaALz58z7dp8T/nlJFvzQ
i4MEGq3XRvf23p4kEqSs3jn5Lzeu0Nr1aHPzmUFlT2nJ+3YZ2mIhG2qTUk8zbg4WSUpF9UHYA8Zd
mfs4llmXF2P6NFtBSAdiPpBEwMDBwbbEdBzVA+Fq3OM08gj+XD2tQreVhOGD0WIJazaF9l4CUaCs
iVzkc+mxJo38RJXM7Wse5K5T7fekMD9qxjJHBddN1flTXpJiMi4jBKPQ9nbKZ/Mdpup76+FlVjr8
WGr3oqLhu2H2c2oqGKvsxWAATgAAupaHoxgHbvcuWYltlz7i9iAbwXAXrLpvKevfu1GY4Z7GEQyK
Ln6mM2LK0GUqJTQdgQwRr1t1fussRz76q9GM8fU2SxFC8lb2vcnr5wmN5J3x3UMyNtPFtuKPiEZw
UNbmW582zbldRao6gqAijVfgLg/vXMu2rzFBPDOsPRlJlMLYx3vRPdgiRgmLmPUO946Hhc+9Jo0q
d6Vgke05yuwHBRqxiIMHiXIN0Y6cn+fqCosUSptdD7ekhHPVigOPCTi7a8SY9A5l+6uNrOnMl/dj
atJ6l1YLywxS/xLHOqMsSU5Kf4bLHgINocRXVrM8Dp33OpF9cg3qS+niS80H6vBiZ9usE4ooGx+m
ilWTxihxNGPLFXptUGwdwxwSCIvTM6PZDv0v4XOd3fxAMvwczelzPccA+f3PNk+PTA6fM8t4AAj4
RhU9aNCbfucnP5seNWAtYIFQJxxD/WtEhIfijji0OmkogBvEWviRImuAApZAKLOW4VlW0ROjo2nH
rfDOs3r9gr5xjZ4mwSAogR9X1XTrpuRnkpX7nh5pE8w84qes+jglMQMvLkkn6L6h7dG7dVu4SSbj
PSR28Dnxqw9OX/bX0ODXyGEhDi4BUlFIx4GIA8n9XLJkQYoaecg4wyT5VLMl2Ebzp2jJTn3EEHWp
1ZfBcZ87xGkxUeXUdjNcnIH8BSqIQVMbRqWa75OyuaWuPdEDIWJ1UNELLefDOJ1Vzxwz91Igo3qS
d3HYHRGcYAEW6LGVEz+aad57XqQfdI2kKanI4kHdpTdOsUCj8DCMAo9r8+kyiYVrsrl4R0tidU7D
htzYnp5TKHWuHzPWEs8d1pJAMQL3124yxmyxkEiB2kXp+yLufkqL44zTeluNKYQDWz62DtNQjC9v
BU7tbNB4fUJCuIPms8RXADOS+UrhbysLU2TjdvFeDv4TGvCK5ZLEDeykPos8vHg470YKbGBW7v0S
VaQptcDO7fBXWDkFQaDN3hkk3L88u4RL8UZzFe9S4q2VH3wzNWYHUVeCUSLsgihJD6r9mU8jipkE
pa+NzphrUCqQ8E9t4cqzDYIny2jwshlnM5feVQfD18ik92M3Qx619KemGL9VMSz5jG33JkjZdooq
27p8WmOBzXQua4Y7PbJuZkvXjLb5oenCnY59e+PiuRpdqKS1h28b4cwdX575oLyvWbxckkLmW9Zv
hE17EtBHfCeysoFuOJO6a5OTFRWspd2u21ommg79UpcYk6qXwUo+1sO0D+SM95Dx8WasuQkUjGdS
ZJHoTDSpk10MZjBcWT6mzDZfKkbVn+JR8qeJ4mrtMXhIhoK0KbueTn0vN2mL1CiefJ70U/OA8PZc
OBO20aTqkOY0Dq6E6XnKItIlPvR5tjxg0UIv4Bbwiyyz7W1YDp5jiducBg/+HLxmueyw3oERbFB2
rpHhOyFsNjd28kbZsGx6DS1IKPeWkYWzSRg33yUOFUg9woFMVfFMZgTFvYdhfFqw1rMWA1tZZT8i
SVR62VvPPbEdfC7gT1WWTw96dBg2khzU5relkP51STCjlot69sgDmINkuSBrRQnkD/ejVOoolXgr
CfreGEOUSChE9ClDaj78CqnNb4sog0tn4a52Q3SEiB7mzC7vBzFwut0qZV7ccW72fchYborc7jrY
zvdinpHlkzJFev1wT8WPDZTH85j38WNTZ3u/KTe2nLC5rX7aKBe7qXSuZZ7tWqHO6DcZbwc/s/jb
pLJDYXM11bJxcV/ZD6qSqLqoAQdnAicuShRP2qL4Twu1c2IPIX4WbPoKE4uUXX7SkMqHT+lS/yrb
gRK5zzFRu18Cryp/uH5x9IqHYW5Bn8QKc6U77NQCS761uL3UbX5aCmdTWwbsl0cuSgxFc5yA+Rut
uQCIg0VBc28tZBiPlWYinVioZKfnKuT205uQQGSIdwSWcTNyo+9qxmrVjxiI63R5zKyOMfwcZNtk
Hs+eH4HDNcV5GDKgljQOrDeIJZoj65DXw3hyYDAPAwk8g/ncovE72NRGWGjRN/uALLICiE5RMNer
K7xuNSrH0zRijGgmBKlqtr4yMgacVCw3HDcQ3ablO9WGRfTVN6KiwVVM61YIcXpkJ9Had08bYYAn
yZSH3+wUN3etb/wePUfXAhKcUnXxGZeHMw881I75FY0vtvOxh+35IDJ/z27tLW17EvlaJ71PYTqJ
hPbDCdFYBlocVScPk2QTzD+PnbvMn5NueVrGbLwOFkMKqfg602b5zrryUXl5+nNR9oEej4dZ9DDH
vAsKHALh5hgTCWlmngdFHTMUD5MMu0AVXTw58OxbzNoyOg8pWXP2GjrHU+OOXVt/RcDN10fQK7cs
ALT8myTW+R2kCYYE3l0hiLMTa7CdSnAK5mvY3UjqHVt3lsZrEB7CeOA1XLmWU34J0vLqVQX+RNGy
fEnPuXGyF2Ufl8Tk5/cXy0qLs6dCOotRwI/iXMBHgmnc6dhKglyWiB//8Om2a5BfUoiEzZGuTgtS
aJEjtle1/zWpFLvbeHGfArvhrsleEdUAmwiE5afeeJ+jHtfcGiWYkilYeoQLFqQMtj3L99LH7Bah
whZm3XQ67KvE6IvXrD+6IOZZER4DTcE1B3oNk+7g0QRVeRp8ZH9J88EdZvXQ1WALmNQVQ3C0OoZe
2hO7xvOR5K6hickEEmaNUXTxKD5lgIBdQ8SiR9aiv4YuZqQvLmsMY0MZSBH306wBjRVzzGkgstEN
2B74OLLu9BroWK/RjjFczgrDJRLd6YQuBSB5WewiMQIMtvRzZsNMCRcsfjwDGdz1MIBmH4YUoW8k
T6+bQwjEHQlYSBzFIVhTKN9fbGI8ErIpxzWkUq7e+Aqd7K5eIyyZyQGNWmMtYyoqfw26tNfIyybG
TLKGYA5rHKZZgzFjEjKzNSrTHWP60zU+U5OjuXgEarpkMSxrxGY0Yo81/rHyqZ3MGsMJXUqvsZwO
eoI1prMnrzNqPO8s1ghPNu0gGEn11Gu8Z7EGfeZr5Ge4hn8KUkArFpvzGgvarPmghhvTGhgK/Vqi
3aitYtwyd572CdmG8LJDLrJlJCXCgTbW1URkGCrvCJMqa+hxeXbzHpv34mLKzNQLrvw3gEqDkB9r
8sVzCLR2WU8wi4finPb6OKCS1m4W7BK/gMmWqKeIHqEVunkI3IL41CYnSJVEVZdkVbVGrDY2Yau1
InbVWwNYhzWKFRdMvSOxnmmY9z0nE+00FaCDS+RntqUwdSJFKSN10Jn/pUwSpkt98DgUS/SSsnhM
S/gYqeTOmL/iEZwuiL8ExiThRVc2IXR0pcarSj2A83tdwz60S1RipVmHhXiIKwV/oSOavhZ86cQM
Ejg5slBLWv7IEOmtMP62X6KngQUZ47u5s3ZdgzyQUMA7nmKXdvJnus3uFC0wTxkW3g32GG/amBlK
3beSoo4YKC121qzyrRgMR4qKXkDPYA3IsprywGKzu23JkUnCBYxjIvd2OTgbEuy++PqD67Aassfs
XOUe+5qS6QZz9QDqulsWX4tc0G0zAwr6+ZmWPzz0KdsYJ0Dg0IYQhMO2fVYaU2eKvc0fI8ykE5+Z
8I5TFTCKZx1BjzxQ39rzdYlzfDz5repKOiUTH2PkfLtAAhF3J/AtRGhiM0Tvp8lq8B19n6f2vHHy
/oufaWtvY84Nh8S6Nt5EupDHfXchhRoBu/+ASyb+MPoTEIR6uUnTwTNxQ1SYFQ70AcZZWizBqRiS
cL+OvE2dJruklz+Cmd4+D8r9OFWkssn2iFhtPqal8zFzSFqlgZ+Pwfry/iNpD/MRXjY5aVjk4DKE
LEwd0+EyWe3868u7GgNpwrhA3jAsoWM0Rq2bEpclUCkd6ThY+CQVBWtMP4U6rOyb/J5pNHshfuv9
999fOtNE297Srxw6K1+i1cpjYMgbCp3uKV5/9v5LEePoZgymfbpK2xKJcAjn/lbmC0sq7hkM4rMe
9bP/sFTBhptyd1zWFzSFCEBSjwCHyaXjm4fxyIQb0MD68pEgqPmIL9U+llb6QbUDltDRX/74pSBw
pj8yvP9/aPZ/0VK7HsHVfxLu/i00+9O3Lk7KqK/KP6up//3H/q2mdhySrh36ft9DBO15kmDqfydn
0xT+SzGYEWRXo7L+v6HZwb9sW0itHC18hqEa5W/3R2i29P7lSc9xAxaHSkr01P8vUmqHYO4/RbNL
NNS+dt4Tux0bzbb8TWK8YAZb2yEfQ4cHbQdpLgOx6ECKIl7VAWMPNNl7BNkRMmM2Bf5ES2vbYDNx
RR3xHzTboMV5lA/2o5Vnv/70Sf4nCfRfA73fj45zNVA2id4Ivb1VIP0noTcFtMxV3MubD7OlWSr5
mLNgBEwHMifJnVslw2fPwYZVVukqiLHWK9Vx9kNEqrwqNIu/CH1LuLBp1156DpchALCn2FwiybsO
YbItVuUsszpsbeH3/3L464dX5XNUlYcf//t//fvwXfTwRJwrn+//r4ffRn2G58NhQhKY+ku7VOml
WSB0ZAqzUM2kcRM5cQA6k4HK9GWO7P6Jee6p8FV8dmOZnEWUH5tel8zYc+RXBDPo3nkN6vaQVBbF
XBEW20Q07WEcu2ccTQyTI4doKTyDbg0iuLDy2395T3/VpK/vSQmJuB/NTMA5+Pt7Em4SlUGauzdO
9HLXdra6H1uaDJski0HQQKvY8c4IoJxtnWm9D6vGOnoO0T1GhpjQYcdpMzcnBQWBUYKDQu+DSKjR
RJpJpNJ4ZKLVFBlgPvznQ18vmt++Dg6da0dyRXFVvdsK/nQ2laz/h6gOxM2BaGP7Vvo8O7uJCcZd
XuAmVBHsLUomCoA5exyH3HyFntrraeuRsLpPEyegCO0T2F+L2bq4re6mbEp2SKfvG94COVIoecYI
ZgnyBrTIZXzVNA59NQF2kAGoM9XhO0yy4BhWFAScG0Qpk+OLJwdLquug0esLETw0CRCDbIrjLSQk
4psmgMvKvXoY8+9zBn17KAfxDZcuFhxm3oMVOIeG3OwkRsby/gKIQ40YlT381/dtZj/OwFkOXoJw
yCmgXofsFyc4Kl+DyodEPSWfRqsaHlNLkofiOwYrKhwSnTrpVto9M6H1R1M2PmUp/jnbZWPgClFd
7CY8VOhydQNcbUJfM/nZB3+RPFMNGEJmx6Q8pfi/2KJjPbXqH7NvgkORdJ9FyZYEBZS8xUDEvaJr
9//8fYv/dKr6rvJWA4tju/I3m4ieNHnQKhY3Cyf9qIDX5LqFhbfijSjEgFyLC+t6fajm7jVOPPch
K3DbVRHN9CJC5zGmOh3gpOFJXc754NwmaxNlLRPqYAac2aIZ8srg03857PWw/nrXUMIPuDFTmXHk
wW93Dd+iKzFe69wWzM/S9uPnKMP8hQ1tgxCSQpqJOF98FNBk6PJRUiygQ33pgm92AIvct5NfGj34
ftJIxboigEgRFw9uU2L0Y5+/++fDdf7Dp+w6Ghulb+P9odX7601uDIISqalxbkWomyc4BPd6JvFs
ys8xa8x7rcsGWa+mMpFnZymzsxOlr0mm+8M/H4gr//65uayfFVpujsZ7v/z/dHkjhuh5NPEtDeX4
0mSOPLef8jj1z1XCTsheA7fGL1lVypdkyR4jwfq2n4S4vn+Uc9cziZmgGJVMApd5uI+wwaXiUDe0
o23nkPWdWoRdYo2LSwpSU6iDSEbUzrK6lAjlJ4wn24jiD5ZUY58tq6QqTfPPaYZG7p/f6rvB6bdT
xHVtSUmBHMj9251MSKsKGju0b51J3uQwpacJSSpB7q5ap3/PiFR/+ZW+WViRcfOb/GvKwtyZR5/d
p7ts67RnGqiRwsVKnERf2HhPLUMrVlqsylGP/vMB+39/kCtFccEzg/8ptgB/PUnYEtrMUEZxazuY
XfApxh036d2ihrd67hXoBeneNTlGyEFl3sOAD/NUtKk8dGxfhswjAGKBVlmZNyzK+uzETCw9XX2V
NuRSHsAk69KNHmKRXqeF7YLwR/eg5Se/j/Tejl1oYFUM0I5/YY8U9xgHviT0u4u3rU11PTqK2Vsx
F4ySuLij6kRryFhBkBqXMSfWaevsLaNY26xdNbmgjR4PPBX0NTXYq+1SPJXMnn5Z6cD8pnZu4GaO
LmKHY5U6L04Qua+FsWjNBLRJHLNw0ArzGPqudSzi9kGub0q0iCX++XOX673itxNFCS4J20H1FHBD
+evnnuZROOg5cG5BUOcoNJfxeabpZp7UtqCtffNsBSNRi9QXBN4s6/h7PqDoDh5GC7lnYctwO3SS
tstB2wfuZnBhT8LHYOMWjQcG4JsI5cWpjl4HUqdCV8NKbpDV+0jD8A1RG5azfEFnCj45Ta8ZmrkP
WhNIWIrT4g6wdaoaDcgcTo8iI5Z5yva1rvKXcZWHBD3klHhA98Zz8I6ZI/p3LwsOokJx/8+flEOx
/bdPypUSkYfk8/Ls3z4py4hh9EPp3ExdfpINHnw9xJ8zOHSnrnEIo/JJ6g6nFkdDUhQnEC90/mzt
Mmnq0xwS1ezWq0yGKMp/PjL/97LFt1EWaRoHfJO2dn4/MkAuCJOzubtNIAZO6ZR1T4GHNiAgkrGB
ttUq62wsCIoWioCN4+cl8WKrZM5navN++tZuBvJ0bomHE5YLT1LiMBpG+zyHweMiKlizyI52UtQW
wIgs2WZQBzY9sGgG//tokPbz5H6afJ6L1oQuYkH6gwG5/2aV+XRwQjTbC6mfOYvMClEuekgMy82C
xRD60p2EFOp168nv+ujOxpqokoTVeMi6pE+CeOuoClapzLx7lAP1FhmTwfyBaXpFImXZuq0ezgmh
XDAINtQewGYq8THDL7IdNWr2sa7hHUYTZqEAtmkX4TzwKrlg5ECZqErABv/8lQgIJr+dLj7fAxeU
y11NSOXr325o7JcC1SRzdIOxVV0Kaxm3EpUfhrFY3VfW2fOaH0loemTTs2YskxwDt4w/9IvVHjC2
5Pex+q5Nm108FACSzSPxAbJGgUvpfVCqRbA+9XCevAieZep/z7uI3iYdQ+A3k30hEno79Fn2ZDtf
+r5xnrPQvPYjHhhm1mmQXe3RYg+Q9/YuTtu3ZCA/ma0x3E4P08KEZvml6C2GlhFxQSmenxIt15iY
rV53Wi78msdy5i2BDKNWBbI5BBH06NBOT0O6Zi7lzyrJ880SUyWNPnxZuBmpbutjHbN68zVIarut
bXhu6Ck6fEZnQC3m/MePxHAzhTyq0LDWScLw7CTs//FMXj1o40WVIf2zoMmqvNzUEXj/zrPhkWjj
7KNMPAfLFN5WuQPOfn8KyR1IPzkTfOWUAY9p0XMuWYg2c8GKXwA03cXwTfJGJdco1gE8X5AtKu3U
jr8WLVQHhLifQpqxAeh55iHXt7GUkNGSOpcm/zy3jgO/oO9wPNjRg2/EcSSDHbQV69i2A/NLPdCG
k7mFmghleG3pZdZVyvgp8CE9FG/LAIKzbGPep0emnWQj5nE0gF4BCV3dBAKZnXXOZgQrAQ7GJ0YC
ocGDYcZWeHjJBJhqe+ouxZjbO1+HZtMOMzRaa7jJibOHrzffIaP84aRw4lrgF4/L1MCjtcdLOgbu
09inXzt3+VZig96mWe7f5hJpM73SYdT+k2zDz20aL08JCjZZFUDsHE6IVCJTq7tq32Q+HJ+q+4FK
WRyMWjAOjtr+wHrnUHX2cuJrw2KAZYPCmMBlD2EybpJLYhmWpDVkFzvL61M++081l8re1EH/WBNW
W4UM8uOzroaf2qk0swSUKrkD60KsWhZ2/N0lxPlyySFH4a1pD9rRxUkE8wPjDPKVgCTeB02AY6mb
ikegYo+o1FAoSk32AQpT0hWs+7HkbflJT7BwDgmi0HG9TZK43FZehatkKtZN3MAWL6QLi5aDsp3s
MuW/qpwLzOQq2Ds2CwOOOaTkqqJuhS2FRL550MQSwUwHwg4jwCBbtVSuf+p9pDdTi12IXyLpcom6
KwM/bOiu4GNlqH9q85pUDg8QVgxRAQ2P+Sj5U2fkMSWjAbbuBoRjOLIL7ljZZ4u0n/K+t5/mBQAn
8991Bp30fEhdWpdM0xH+FwGO1YzdwaXGcNxX0jtj3/42hAigscPvE2TFVycfG4iQBMewtMa2rPFJ
+gpbsmiDtzlGHjW6JKpjLRzTLpyAAWLbU5z5aPUBDLoLpqwAvaJi1HwJ1hdVY6nFEoUH3DfqFMb4
cUaT/5gR4z8t/dTDcwyfKgwwSGvkB5g1j9jqosfEd527IYCw4cTtx6LJxIsfCRJpZoQB9k4xe0A6
AJrK4rT9jtv3B1hLxF841dC9BeN5qZ07ijGAVk5rTrWHJZNeKFtwcxeSrIxgUU/vtUyUElpjrOQS
qvYSxWG8j+oi3EUZZFNGGdR3YwO7H5fgQ9yN1XFSikiaUD0NlfnK1vOYMw5/kRniWI8lxugun70Y
5i1QRRSLA/k9zaiqDxNp6KnCh904V+5T8WaoU0x/RJeruCPklLhils6A1X2fPzaadh+P1s+4Z/8z
tOGTC5vrrsOM9+o44tWKF+wROmTlnnjIud4tvn/6Id17e5x3ZnXL/o/Rnbao/uOnAqn1e5/bHNnn
EdCcLXh4oSl7pV6IbzPcq//4uY2hLEw6fR+sbuFG4DR4f4mN9ShUp7bvQ+n3efT/vLTB0U5q76BK
yflhuMs+KC1+/GG2damL/NVHnnkKjPL6oqCIHMOaFbEvUBQ6oJB43B3jaRzRRBSHNLLmh2Iev/3x
y3Fyjn2R7VDKDcd2fSlWBcLARpSJiYfGoSm6YyFD0k+oZNksQ4GfV1v3+8u7Rf3d4N3n8ZtfTEi0
cujDYfB/2DuT5caVrTu/isNzXAMJZAL4w/aAfateqlJNEKoOfd8mnt4fWMenzj3X/m947gmDlEiK
AtHs3Hutb7WoP0sTE2aRvYY04xvFcMcbUsqpIs+2t5Z9hgsGXk7ko162kIcVS8pSg7mwmvWziDhR
5wKqoDGein6SxwGPOf9k+sfN3x7OY1JsZqNGxuMT8DA6FXmmbfEm8ENTHOANvd3chgu/HzbacA5D
i58iAbdsLDdcixG6/3kvBFWZrW6Pk6ncNRbZ8LZb3DeT9Yy8MjwiAVv0qC6Md072GxGRZwlmEEoG
WoJykXQxYl8NYb+QIvSDGSfNxkA30NSlgRDph1mpK/px9GwIcVjTgvhOvSXiqp4BRoU1ceCOMrcd
ZLYNsgciCZPyLvNfuo78pxBT3tYQ2cfot3u8SBLcvcKhN6SKxEMyrRSCgKgKcBhIvWo1OXxtBplh
rHM2FP2K09iYPw3f+PCJ24gNfNNhxAoXuPOxSYhy6UDutqlDTigZXJQ4FwwfxVGW0dGrufZnjlUf
4uIDOeJu9AoiaWYAT60Mce2QSyemJYYDLOnayoxnJWOw68gf9k1YyU3OeGetbfTCmNwKXFynLB99
FLR65lBbbrh84QDHU337UWLUxen2vNu9289+P/fXa/+vv/79DjKiOdgtoo2//8285ZS6+v1nKvhx
e18TTn77XLenp7fniHrI9lbhnqAF8pLfb14tVVEQ1T+athLz9vaLktPTDGANr/M4s9a7vcPtN79f
d3vv28M0rAQ1PyPEUBsb2TCmzYpplyQcIaUHX1AbLJC8svueJOAOJxsvAtzbjfADG194EPen280s
BJ7gBKePTDpO+NraATzssMV75K2DpEFjR0hdIl0TyGvqgVccWHE4gmZYJb5FCUglfLvyVAy1PMGY
w3JXSN/cGV30PHoeR/Lt17ebnnXQyXOh64sa9Z6P4YcgguXVXAXlSSfJuUkSBsjL824/ut3cHuay
cA4G9pb2z1/KDNrH7RlVZtI1MBN/8/sFVPL441gtr/NKewcZIM3wjO4IAmk+yYaLZ2CY7YLYB1WZ
z/KQfA7H4Fnmkmyj5RwShLKbEQxxt8iNFi5+5REye/vB7WZUGDu3NyB5WVGE9bWNwQB++ul245fD
H/duD6MkID9dOuy6v5/j/fns3z+7ve727L+9DZAyDHetx9lnNGdn07uCJoJYDonUgSO11OwvYTfG
O8EMgAIon/LT75uiVuqvP9RS/vXXf3t4e13XxkxR/3ybUEeeXv9+/H96CeXAsHKtFKJWT6/j17Nx
14OdvL1wtic+xe9XtnHa7SWXHORBnOUJ0w0WBvOvD//7ab//qBGzHX8/vN372/Nu07DfP/vLP377
zd9eQv6LsZ3tq29XDw3t044EveVfnnrXthjdL5sJm1vbPZvL3SBP8/xw2zJVOhT5YTbdVZu78nD7
zn5/o7eHfidYgOVlxu2v+7cf/37q7d7ti47LIYTCdXvBMFiGXhduPu/tBJ2TKaj7x9mvtm1fbmoW
4v1ymgMfIknGWfaAaRZJ+3lazof+7dShGlZHFq711YQxR2I5P6ZL0MAtcuB207QempbfjwMZkmQF
cgP7iKoAzkpWGMtbL28aLVdUKYgBckRwzgzkwJC4d7HpjevbVr19L2hYxU7U5UvFqu4YLBWMWL7g
uXvN4m5724B/2/y3n/3lK6puu+mvrf77bpBW7DZx33+BQ/vNNWKmWBIzpC4XYUOPsN1Hnf7YTwF4
S2PcgB6ensoUKe2qYsWF4AUJOPwfHJ57FQRAYJYZppOORKiBRd9WXdfuBx9AaEkpSbjw3FwZQVyn
WtSfJF7IwL54pI5YEqiPr4+hSX7eXOJv7SPrK4ox564uzRc5DvFRdHc9ztCznzuPtdeIA42WrzEp
7FLf4U7Ktg6nYK55TInQr2xLUatr3Ecvc2O4lAjOS4Iyfq9q7yv8QfDDCDsWYxW5VDHX+in2icEp
LDgjCDgmxw6OpjZgh8NUaJX5xY880gBEMh86z3qXKeZGjfu4F7lBnHlX3adzvYOKjlvDDKZdMbKg
Nxz9Ec/Tl8IYynOc0IGC0wAyPwV8jIaLuJ82ZYWfumI12eUEuGP6NjMA3o0QCgDDtOEDVA4CElDt
NI8A/N8Q97pHXUBcD3LYgm3vH/CVjivX9EkZDeMnt53rPdjvVxD2HYJ7L9tYGkqKrUvS0PJRfoiB
hhmKm3DfhvFx5GAgJZRuVRxlxNDH5dVPzE9SO+TyYSRexzmR92z2u0J7/Tpuim9GATt2wEvCpRFV
Ud0/cEKqz86somMWZ3eYMmGwqvTR8c38pYciSFnkfJ2ENt+a7GDasjyXhuuSRAUGxSOLtlcECXTz
kEDXCbejTrkUwl44tTY9A74Poo/theMnzzeicTARrCaSn3lJnxJVHHbEFqGwrAmePeXMgS557xVv
XspazH6Z2sb7yEJkoKHoxcEqw2zvAkPvpv6SKs4f0mrrB9FqZM2ttc9a8PF1iZmzMybqbMJ36nK4
H3QPMNaa9FMcNQeJP8xwZf8I5ZgWCoyATZ17pJ53MTiQLGGhx4XO8Ny72QlCjPAMMZMitAjm2vfd
Y0cewaYfHA8dcPUWDq51dMr4WA9Btus1PURTVt6mCdJ87Q1annG7fOlx+TmPekr9SxbloFjyaDjH
1lfDMEYsUYwTNBEOK2fuSH9StTzaSu79h8FfzcIzOF1Udz5NbPJsvPZ77ofxXeJbb8xvqGBZoe8s
a1zA4uXdVLNjaQRUNsTcs9W4z1Fli0v+MTNyfuv8r6LCkRIXwaMVO1/s2pkQ2QXyVGp9ZYSX30kX
vwy1ynBsygltfdm+NVMjn0WdXjPRAAoyp2/Y2/xV2Efqqo183PQjcyTf7ACnFv2LZ2RbqLsT3sK0
ORQt5g3bq46sT4+IIkx4YdApHTwFbjwcK+YmqiyaM0wBf0tkDZ+ODYxxmhjJTM+vCa7bl5Qk5EAg
1LR3oQrbR4+06aZUJyOWGa1ipqJW5i4aOwhEs572TeygkNQdOTwDptXICE1sX6rclxnzgxr8Fflx
oHpwYdPWTAF1dHIDP8c5d7P/aRpEdnGgMKwH0S9xgfQINb7+jR049pnCC/0rNrAD+r31iDk+AP+5
lnnyWY98clb7xko23WejHF0EW6R9GG7xQ3fF56hyiR5Nih1uX/Zus69w//b9E9KDZ9EI+gk83ARz
hdeeqoxZ/FcfZ94d3gUg/ml71K7xbrIqvutQRsNiQD5nq/gEYSq/MHb9JszyxZ/aly7U3i5c3LFy
viZ5hUutuVOymZCHMmv1p3ezS61NiZRmm/iQepfxo2X/MJMjUO7mw/osgmK+GhFyxOZYub31Eusv
sWvbx3JwvmBtUsChh6dOJj9lmjSHKWNugrgO/3S0GVjLvpCAgkjb1ZAs9JMX1+Z2mMiWclQxP48D
HUYbI3Jhq3bvsmrNVGK8WsI84NcQWSJeItvbTIwDLrIWqM0934X7Am1Ae4N51iGu6Kgh4VV/mp0a
yWYIo0MORbItS7gcvvuMZLC5hAUGqCmasLgNgBOwGuMVcUlQox+1UhNuv3i8FGZmXGW/cVCDP4vW
o6VlV/dRD/bbA5l4yeev5aibR492XS/GZ0o5tR2ZHkzZqD/bbXq17ezS2kn07IcqQuKf1KcaWWi7
Ksbo1bCD4dFFOBzPPvKfWRGWqL/Fwmm+Gq3CKlXPJBmm7LR0IwuW0eAiXHfS62YIR3pAafWou0WU
mLXVul8GfRwQzaGfH4fOgYu4/CSww+YMDvhHmvjZQSGWzAHv7M2puHiONA7gQha/SQxnFUb0tSqT
fVzxd5xkqK5hQqzjKEeOiz5PaQ2nyavGP9WEYNi1lyf3XdAjMZwh7Y8+DIBxKu4nElGQIGZw/Wx7
3Spxxo7GEa0WlTvkFiW7O11aiHd1/AFG0T3inOK0ndOL1gXsjYaiktKrAardYZDtNaKHvjvAassf
XNXtT7ZZyuPkGS7R9LDlTdMxnrNUrTzH+VnoHnyvTE6pqWKEIln81GYhPjYkyVA45ofITz9sXKDX
dkDC2jKnPnWPBsT9s8JTmnCi3zN2YSnvuPtaF+TaOTnXMLqiQh0Hwgpeaa2w+xrdvGqkvS7t0Dl5
Si210vhBc97cZwlLeK8e/auT+IiH0MD6Uzqht30Mq3f+JEEdbIWdtubPkUKmrc2owggMfZyev14H
Di1ToB7uGljNK0gFygtDNpu8CVzwPSk57F3ARA9pejSKdteg7t4A7RrwWkZo6dtoPVOpfnac7HUY
F+AQLVY/qOFox6OiHpheUkkGcApGijCYkAh3up+J4kMkBpb82MsOI46JPW1hmitheTLVB8M76850
+z0b0s7z8d0uWkjEMvwRNkzmSuZMj9OEeRN/DuSlhykEcy6K7LkM2ZWH2MPNbHH6p4Rhr9DzPWLt
5OSzVh5hd97Plmy3KpzeYlbNdJDn+CVQ/TUMyVavpZ73M0liXuAc7MT/HtdTtjcHDtcOARHAt/YO
blSDxNfeJljfPpnOT6q67OALmPuFLNhd+uoHw5wn2Qvzu00KuJX56hNXr2qbandjOeiqqsx9jeZ8
/ohChRY6wdfc2jU145B6ZyclALsSNXmArgWOQo7+sQ0BONrmGya0ry6oYz9uyVmLgfRjiTNoswFv
nslLuVQ4LC3lUtejHoF/RupIm7LSaKilsbDRRk7dR6NdKq8gO/RBn+5Ty3uc66I5dEu7xAR+xWyt
KndZRrbzOKlNhPuUtjC5kVE+IoBI8IUEaaLe/TD74kV4NGWm6stoDZtxnMKz2ekI8MtoHjpQOWv8
Tg84dbwHWYz7wKWDkRFEw0jwQCubvoozv9d+jjWXk0HLOGZj9bThSsDaK7Rtwanu7acEzQyeRtUd
aqOlWlZphmuVRLx0YmAHwps4RGAmICEJY0HSEzkTvPXXyiUoozO7bNu5JkIk33uoJl+TeGa+g6gl
vMviguIyVC2m4UKp0PEJKvtQudP3Wlr35AJUo+JcnbvBGa/4AypQgC00WyArHtN5Cc7N8aPl0n2o
k/K9stJz3FfG3rQIJjMwowDVUP2+Hfk4lFUJmohuOEZW/pRoYyDeCs7UZHg/KXjss9EAw2h8MqQm
azwqrm336J+OxFpRVQxeQQt3+lAtAxgHKMKrNNP73GlP0xRQNql23sUNofBp59JdsgHLoylbd5m6
KyJQkF76RVba/VG0wYdTvse2OT1hTLrPeuiuSEvvXb/6VPipdeqEk29F1WrqTcyYdSLlwbD6c5mO
FQGbSP2iwsqvqmYFzIUFueWQ36HFOkXLe+YSC4FYq9q3XoasOtgGacF4cLwT0ExGXyYuFM6/me7l
OYPitU70opjLa0zDFQkE4AxIJi/nn/TGn6KoYGOVLl9fi5OgUvowh0ACxuBKedSePFvtGyAxd2aM
2qCZHjAAuGH+Xjuj9SAiv1pZdU1Id1nO8JIgolTQSrbeEl5oA0u3Onsf6O5Bd14PCJPgWudZ1Zlz
tbpOrqfQKq8gWh8zgAJpqeKrH2R6XaGa2mVWBRnSwk/reREgReSZYUyuuGNE2Y7zK9mTomXIIRum
QbJalREe92YpxlNjuvs62Mxv+iU+zOUymuPL9kzTvRs1ySYkjjoMqC+DNx5Mr52PvSrLNVtBMwKe
oRWQiXnbx5HJotfPq+MYjz8X4EFk1bw2dZj2M6xZTYJxdTxRU5rOue6zHzBpgftPM1h5RscnhXpU
Bbn1BBntLfKMC1Oa8i6cvhgVQk2PJuQDguhkE6LK395uUsSu1zrXn8bU7Q9UfvllzuUBizDrsyLK
1w5e82PmdcDXdH5gefOCJ4vC4nPbOEglfYskZVXBR0Y3sh1H1iC3sVMpBuLGAvuKw/jtj9YAGMtj
mBpnPIcs1i48j+x35KazrHw49ZS3CQtn+CF1d0h97zsT/wMng/5ct+ljnabWOUyUQ9yMPmvb5Qs3
pXHFNrYAVYTaWJPx5Iz6B+trrCVafhVTAfbOgH49RqW1Yk10zqT8zIDPw1UT4d/xzO/lXI1ogwpj
ZzoQ1/o+AgTiV4sNNWUiBoyJqUqwMRfcSOIsoY4OfSEc8AeH6JM1Xk7ctn6O+cjQ4lh3PIwqQPQ2
2IuT4eKxLp0UyhJ2DwKmjXHPihikCwfXmrZNdi4wf211Pj+oLDc2i9Cmb4DzFjH4JguY1BZ9Auqr
bTv0BwYR9idZfjdn6iMNd61jNXakDv/EPtOCTnvq6Go8pql/Z1R0aTrTzHd9ZE4PGidf10VqzW4a
r8LQcR6lb5zpL6xaJymuWCp2BeFsB2ViamRJiO8TJuQabg4ZznReTyIxsM1mLfU8si4QymQIt078
qaWneJVNEawlqLOlwQWeInL9fQT2Y40Oc9wbLnVmher3zJuRE8Qhpmt9UK1C7dYIiPxLgyTr2u9V
PATXqQofRDjcR4R2vU0dNpQMuOCZ6263SirMpjGrRRNh4KlwLErSzMkPPkLBrU2s5NaBl8rUt77L
s7Led6mdrOF/5VvDTiYgnytldOLJ0cmPcmTGGrbFtE8DCcI5T/2DZFCGtdj6abSmfXWBB819U9+P
wIE2Ko5PM3vpemq8/lAoxufpMtyOgswiaPiQtmV0qRh5MVwB/8x8aAJ24o8PERhlRX/GiKBltuq1
qoyrIuZ057hWtyH/DWCkpUEB+KQ152F/dUOoWTV5dLjlzCOuuOQun/tPcx/tXMLuvo/4C/PcFyBY
evE6ckr0OxW/DE3H4Hdw7+pW1F98PHCNk30T4DZZj4vnWi7JCQEqCuFjvMztPn/sFRVJN4TEZVbB
Fpgcnl2POGzEJw/IL23g6xwNWRVtKcYIi+xUsnXpPZBG5icbtJTLkmHsgbEot4W+N7rDVUw1oiiy
2txABYemCsjj5pyG4ruY2SM1q/WlKEksKzmFFWsExpdM2qvmUEeIL2fgM9vKHl9sSInMZgnq9fJA
bCcgQ+izTsEUtVDyMDmDXNonPZFXfY2Foe2cmPmd+QHXaCXrhm2cVp8HkJSnXorkybIZhlRbz2mI
x1osCZ7H4sWEcsLxSg47UYFwf9KBMeNTyOniDiT3zxwvvrRZknspGKM28vOtHhBctj32O5KCcf2x
1FszRzF2QxafwgSOqFuMycXT94aOCtaN0EZUZM17AvGMpPC3KYzjIyN4GzUTtmH8493JK5nZt8RL
ntJOU6alvdh1ZWwxcCK92X0sEEpyoDbM8gLjXhQToyvMhGFi9mcT5LCMUDdlD2E3RcdqOc2CVXDW
nRtV+3Kon9PMBS3mXm1G+Ad03jkDX2f3q79mtk+JT0XdVL6+B2RvrBuD4Je5CD7pqqm2oQBJ5RDu
eW+PD1yN4gu218+3FkzmjqQ9RsI6pO92mVlMcxEEkYjO4TZjdDvbg7lpw7TfG82PuCFNZ4pH56EY
hu8yV7h0g3HbJiZK/WyU4KTks4Q9ua6B/R+NGh+0Kv3HwbcgWlcNa1ZIZHRJq5/82492Hb/mRYiJ
mJYpeKqGlWQlKY4GuijjIuGAbPilA/K48XBnIruFWZnbE/tOBLpQ9OaJyLLdNDfxvkLEvQFENO+M
KKgPAqjTihEcc3DA10/Cyl69IX7yp9A5hmE8bZ2BAkSZQ77DH+zsylzeTa3bnyuGCOYdHFt9kpX9
Ay9pcbFyuZmspCN+HfVEbDbsbj6Zu0mOTzJMucLFVCpwFlz4ur2VAgZeCowBjWNbyWuUDvk5SYP7
sTB3nlvKj7G6ipmwQzunj5QnuE9kMn9PDfK4crh2q66ZSZyJoaxZffnjJoYPSKMtKtV+AkWnklUk
vWBv8k9uIw74ezXqjRSvcprGnzO8cc2KCXGcMxwG6ysFV3zfzYK+XzNlV9srHwYV02wEwL9LCErd
pRzNa7rN63zsm2s5ehcZWsUTfVuxtmLlAveOXiHixICIwFHnsfQuCI7eyQxqznWIR6J3nZjEmUDg
5ib5S9ctigdvYvTRqIsKFpYfyUBM2M/B0JtMtn1m+34YvWhGEkh10YcUxE8loOGIWLf7Q2taF+Jo
nWuALBqc1ejoZ51F1VFGTQjGBwzhrfWYhPjYje5BEKhX7wydIgBNPtcshi+JMt6GgPmLh+bzHKbV
fRsv4kXsusJmelqMFgkc/lPlJu75dpMZDvtcmz/BXbFRbjo/MKknCIdRz61Go/jQyR1VcnkpUjV9
SmMX3Wm0LawIe0OR+i+V4z8DzB/PITg71frLUZ3SjJsyWlxp1N2jhGvvReXtQYdDuUI06NF2NTDZ
uH72kwghEBHVzIWsra52muOG79ruqOeGgqSMupNE82+lxqXOsAzHU5I+Nl9FW+8L0hxeuTpbl4Jc
uFVT7x1DJM8myvptbmlGNpajyU9feAEpYaQtYeZD28z7W2/Bap5YouCAHat4P4NIrCPmH6bXxAfz
O3EN0bkeONuntvEMsiM6i15udGf5V52nR6MEqwadrj5hgPsS1723tXISI0uvxhDv0eWNJ7GCkIEs
opgOeBzoYUWCiAsBdsxx4oNO8pJTkBUcUIggF9I5vaUcRsWgCnApZac2RlA/41Yno9KCLhnZ7hOs
nb3dodUrPesuL9Iv3bwoaIaKFEfQ2MU4wlNhrXauSomJuqBRaJGKC8E02peTgOFUlG9sgmrrzJTg
2rYe7Ih/v2BCuUbcnpODDIKyL0D821TEezS6zcmjwxJNJZI9JS46M74a46D2UKLmnVs2xa6K37ow
nw5RAGejIxKUxiqg2wL6V5gNxHcCk1oR55zfNelXuASb2BP5R8LZFHJNs8HxE16rlITIQtjJTloJ
ZyMVw2ibMHEYBIZ9lgPN4bT7RAZHcAJx9mJXXXXXklSwdh0r2NeNRTSDPz8201A8BNPPgqH8dohY
XdDy0Q8qCpL7KSX+0C0+N4AnTiWWMaR5JjIaAk/RyBbdtS8qAVSA9YPAXj8O8orpCPK8n37Lwzo7
lp427hn2P/sZow/adc3dBDPAXOIvm+aZaw4Ehjp3z+2SrbcEoePSPAz+E33v9NkwfmZEdu2ZGQ5r
Z1nqjFV6meiMXDMzQ4kTxuxtSRyBCbXvE6eEY2W5+V3Wvv56IAb2CyTZayNGsKeA9p5JWQAMWozO
NnYcNjKLs5dYjOwkVjhc7E4S/dzrajU2s3u4GS7ESAUlWlaUjIrK/RJMNyfKu9QDIysRGuVl1Mmn
HlQTFBbzoWRg1Ub9Es9aG2u3sho6UeJwWynyL6D6TYyD23Z8vwnne3h2CGyVuxfx3K9dE1hUFNO8
m5LpQYasOMPgsYms6Z5PQIUOCTkbF4JuQI4Pmt898DzWtDgJN6hD3aua6w/c6MPuFthSh5baOU36
Hi7nE9eF1lZ3xmPYkg1oDno6oGM0NpSR7gG8DS3g/hGI7nhlbmDs63GB2i1jx6rlsg8ttvWdasUQ
i4q1oCxGEpOsqp6LA80uwEj4LzCRw6Ud2vJsQiscJ67DAAvQZLnk2AQtIYG9D1YD2dww4Dfjf0KT
SBao19OQCyfrbShZltXjNxqY6UE7OtoFI1GMVtUAEQXrvrJFZ8PwtM6EayT3rJMrlgKxXHuRZBZR
VCVm0ZCGayetFxr6A51ueqwH6Y76xUmc5DHklBVqjajF1c9jK3mGGXvoyqz1UC3lWWxtg1lcaC5g
NEqIdtWl9jZB06PLwUKjrUi8wAJBJ51cYTtgr7Fp844eOQx26hwN6uK7gjxcGnGb1IjVF1LcXBdw
rdvbHSem3jtby8kzd83+YPK9GTXUzEorij8r3YCaaw6idOnf5YQVskYhGViikV7skzEtQoZYpzKs
k4eBfsZaTbR62y7pThVyC2aa6q7yOvKhWXBdGiU+BerLFKrujS/rNR69kXlFAzjN7lEXqIl1pwk9
KnLE62CXX6G9jHeBB/nOb1k/swCqAp/6Q+VPM1jT1dRAhO+rd+Ea2zGPn3MxFlujVx3hBPnRqRPC
m6IM4hKTuZSUF/QOo3foLDgYjgC409TCuhNOcnb1S+8gQNdl5nOCzPR9GcGcDtT4Lj1oIokfbERp
HwxWSoQZfzWQ4+7DJd5elzWXTaC+TDAJPIXNeO5KkzOHlQZvedRtvQj3SAHHbVXU87iNm5huSLjk
Ic8OwQEaqniR04LtxjO5GuPDS4hY6SzhYeTJG6VTvUHMnHBBbsxtr+YDQfWMSgzof6LIX5FKT2ff
mcazZlJEcpV96scFq4NgZe9781fXDouzKYBl3e6VsirOY2oBPGlI17RLIkkcbm73ppm42snQ9JKy
9uoaNLYVRttOohMg0E+vhUA25sUhyum+fBqxDzFJ5msuBiBNUwKjtnQL/ArpbL3oJmzWtYuNvQk9
ZzUV0XRtGN/f7GUF49XnOfmGEOu+dgL13rJeiXzrvZrcHiZKXJ3dEcxdN1arShnu2QaThn2FZmBb
zlfyTMdHO/mCLFE+d066d7Q/IDDrzXV+LisgqVYpxDrtfpZxTrID0CrGD3R1Ua9zUZ7dHbXtiZEZ
9Vcen+Jw+uyYOae5yJs2vgeQDZn3x00fMYWa9vQY19fZGQnQCAFi+2NBI9MjtteLhpfIT8TFiDhT
0ob66PkgCVq9FWqKn1Yn65WUHMaNqRa9SnceHOctt6Yn5Hn+JkzKbwmZXXsrMDZaSAtOhrzCgIRm
1OHe9R1gcoCqYAMN54Zx0dkP8kvVh+lmrLDxApsD99P12DV8chuk/Rriez9RJiloXO0b3VOuDp07
r2462aERd3GlbdA8xHQVhlcxDsyIWOgJ4a3w0W3Rd3u7lnieNfQLA8IcZDi3eumBSW/h2XJCNQOM
50yn1kmhO9igebhqJxrmBKbTVhy7AFt6mmzbvB8Y7ZXykTSrDH2qPCbkJorg1W7h8UjO9mtfoUiJ
3YzeaEFwY5XXwEzAKxrqSiuLsl8YxIyb4tXL3B8gxQ8j1819zuQl74l+1sqLcV3S050lwcOFJv52
mS+OSBAKss26ejjYo2kejPwrRpcSlkx8H9GQXeEsgUjcqm2rxn3aJ+638dCWzXacx/6pFM29F43N
ppHkrow9/U/AEmR/pIMNvNa3qLSFdV8P3TVxsC3n5eeclhrh4aALKwsct6jcbjcGrPJcRBPaL+rt
wYcXt2+VO+2mEDRp7+bZdSr6b1NCUAiw5KOtXWA6jEhqlzj0aYGUOl0+brsKpC5zCyyCREUrz7eu
LFAem8BqTpVs3kPbvBNlmz90UuzseAyvrWc96B6UtG2SIsSJUJ8iUk9vWW4mhhWT9d+ieRzv4BGa
x2Zun25+gs6xXpBolseuoy5ynOQ5acrhMBfqrXPcjKW1S65xaXyXI1eKPErrLQnjPnabEZseUyeI
+pZ9KbruI2zq7hwPehGQyl/G5/9PRPk3RBTLFx723v/2P//7t+k/wh/lvxBRLmUft/FHQd7hj1tc
5QLD+ONV/zte0vuHZynhAw/y2Gcx6P8JRPGdf+DOgX2yJEli8fgLFcW2/4HjVpggS5RwfeGDUfmD
iiJ4Qx/jN3AK4S/OvP83Koq5mNZ/+2alZVm2I2zHkq5EBv8vfuVYN2NP76k5FpKhchy1IA4a/VLP
IHA1aRBKKGNbcBTudTOt5ZSPO0SRFZKYjRkBkI1SsQMzYsFjTy+eJfW+qK9T10sOmPwVdBEYu5HC
DCkKiRYdBrTO8/ZBxYqhoH+VW9DtHVh6OOhPSjTvmVPnu7YRXFwqo970DfETzSfvviU6eO827UDn
rAP+9zlT8bwrEntYQ5E6JoPhrydJIowRuJfZH+k0zlBMK6Z7KUtNDhdzT5a1TxQmH6LOPxgT9agc
mpembjt0CvyvpYlwCklWBX1N7EPYvABTGRUWRv+jQ2ByBKpxyLAdbankVqDC9I7BIvbYIvuoYLAs
RdwJ7VS+I2qG3spUT2fLo126RNN5433DqIKwERP1t82JdgCVpKbvrfceWU218V0jZACj0EyXwt6l
JbKyHBb2mtVciPyfkAFHNbvcgg5bwNReAYSbDz3Zll7o0q71nC86lfa/YUv8jXqw7CCOo4Qj2UvY
5/4F7ZJorxlKjKfEfvsvZre40JebzGuJLFBtRS3dEzmT9fdmz4dyMgalsfvHxvzL0fXwa6/8L0Wf
P5QxxfP/+K//bEX99VEwB2NeNhXEIHPxD/+FeyAMCwx6mjIwMxr4oVXxbhNETmq60T+EIn81/OJH
7GT/bgv8M27h9meZL1gujjuJLN/+G6Zi7pU1t5HKjq0RM4JPYdS+3uiOuDG2XSeaPRnc8SYhBW9V
NTQzjHbEmTx2iCGINIVY/fafbwcBl+lvB63jOj7uPMUBy2RxsXj/ZUMkaJbHvGizoxOxIZLCcNZ4
5wThlt2enGmbGQsFrKLdvVVJesYCRLczIzgsYYk52UqsySH8MUw0/5Warb1f4ole3kphZplsCrk2
SJ7/8w9t/7Pv/NdmlI6Fg9jyHJAff/v2Qo6AmCKPD+03jLpbfegSjxDRwSD0KlHWxnQBM9lj/Y4l
GdBMyHEYB0QQoCEtt434Xiu8tjYBqqveKB8V6NAorl8zeuv1JAAaRlBdU4Lf6uRrV1YIJP4XYee1
HLeybNsvQgRQBfva3tI76QVBihK8LaBgvv4OUCdir81z46yXDpFskehuAJWVOeeYQmUnTYYsE/rp
I+jVDVBZ3giRfI4GhuXQqdgHxeIBll+37XH0/Msr/m8mwdcrDjw4yQQagnX6X8ipkRB3Ym3M5Fh2
w1EaEPHaJmEXMzzHPhtMGfhbWvN0WNgQnUh2MkmMxmOez+iR6oVnWqMsbDWtZ6hs8cpsHepIuaFN
NiByDp40aQUAR2+YgJFeVHMTCGqIBGUevge1hZa1b7KTk1nmjj3be1ON86E1cNhVeIwbqsoksmlv
h/92vbA4fTs7gQr4HiwGL+DR+3a95JbySB2UBIy2wVMV9ANvOSOHMP9gttrvG5RXbNKFZbB7msjA
quiBM+JEXraD547lGgUVkQnrAlTyzb98JP+/Y7MsRwgfbIpti2/wg7YJctm1hJ8ykjTbzDvNefVW
+S1LgnKfaoN9/Ww426/lQGiirFxCUkvEGaBiqa8HvUXNxWXei5/Kiz/smZZpF7n3nJYKOW/jryvk
jOAl2z+ObfpMSJ9m9CpOefZ95452THswxGBuq7RFGUgomyJcZ2OAUqKQLU6E/PxM2J1d/++Xbf3v
W5hjLjywwMJx6bnmNxM/1OuBPWSdHmc3pEmYp3coUwPQUF3DODy5Lxu5sUuaE51kw8MX80S0k9XE
CHcYuJIHn/4bhuJb4WEHDocB88yklAFaZH87JDuhS6kZOBzjMOBaNedb7Jn2vi3KY0ma9THu/OwQ
odMUge9sOvysiQdvVRXWvx3JcuP5Rwn0dSSOJTgdfI+x/xc57p93U4IojNbgMu1gYzn2p4pJ116S
fhed3rAW3IcyEstOMzjmCBUv7tX60BU10vAhd9ey855zX9C262d35whnW7niX45R/jcqCesS75Yj
2WwgD1zuJsu7+Y9jxPZOcGk1citRDmZkKzi1RgZFt3oxhK8Y+UJtN+k4JE14qOMPT8/1yhmEeeMk
xQ0F5WeWKkAf9WfmBOnjaKGXpwmkU7+4E0YebcKETI8qsMutPxf6nArjGXEEyvtJqCuNTL3xW8jq
dDP/5ZV9w5F8vTKLDT6AP9cTrvn9imTLkiUNYdVH056MVdORO9fo6Zwwsd10Cuen7AgvE9DVO6uh
rMj7lD7lVCxwGfA33nAayoOXpca/XDPOt2pjecvhDvKGA9ShFv8OvtBgRKs59PBHpMHe65hQqhTN
KwFjT45J3BBDFXgy2fxAf8ha3kDkdTzSbt2BWEFZQ1o5sr0SXx19iKMTJBs8Ft7RpqWDRFUxdbXW
rjfkICwKUPCazHHEj9YKedMhIS/qSY4mvnFakO8VKiFHwp2hHf45ZohS7Bk1BJKAy2AzNKkcxvtN
Fe+mCoTv16ymwQe7DqqhvcR+9xkSP33O+v6mFBkIcs3n2GWHxqm7d39Or6M48VaTBRqjhMQ+DAQj
2BvZTBRdRUpLuBjDQg7kXxh73nLafrv0HE7mIPDYIQWm++12TLmKI9MzjINN+XHA4cPqXcTkc/HC
895x72Sh74FLIFILdblryJ7YEbhe71yL2EIrEnsCQCTwAdzJni03Tlykd5OP0l5XNd6D8ncl7WZH
StBrmAfqwPXsr6OgdTaCMnM1BENy9DtQKmEWBoB769uaUfuPOnwiBp0gU3GpUIns2jl4S6PYBZwv
EohGYXic6JaeZmVTdgiU51jKqJ2W+8NIs89EZDb8GZTXbZyBgUJEOccMmW7dgHIY4Vv7jgf2dkb7
vW599gvSAwaoggjBJR3mxAB1G4UtwQqIoxCUzUtLDnEmiYAYycR9WU23HHG3atpqNxtVerLn8eTX
TvAv/Bfr23rJReDDGJPQeBxqVff7B2Ti2asUcs8jepx+3ZXqNgtL84CSg7mNNe1TZkbVABKi8Um3
QCv+5NIgXXl+dU8/Hpa4JyDAw3SkM46UXal/Yx1+43ou9w/fZB2n3hBoD73vm4LEEJxEhoJqvRSw
zaAfizCCOIGecSaCaTVwmZEChBE+rOYdEpZ8FTXVT8bJcuVhfl5VpHLas0cgyswG7F8WXvoF305w
3/TgAbB1cBYi2LcTfPKVo2hzc5a1wt4nhIwAGyVeL/WyXSiAqJBzNp0Nu5vOZZEsVuFDMadi9XfR
i8nx+L8PSP7d0f/3NecjVccN5rCV4tC+1eF5WxtCN7hBR5mLjYP34KEYKbss/1jq0njjR0xOk/LC
cC3eF/XvIBf1u6x+gFSm3Sxl+6uHtGwYcYFv0o/PdvWbcqY/h97AnBK+0i5O5F1YgHUY4sbfEfXN
da25KrDnSGRlL1EPDUDTqtfZGN21XsKWiqv6yEd5TUf1WWEuuLppVR9UN9+FgpQPFUH68Hgnd3EU
+Yh6tNy7bfIBzSW+jPg7UHi2ehug8MZ45IIkA2pBhQEAjePUJAwo2/9lTnhpgKsvSAg5Bgf8cuce
DsiebES1dB3xJ5rRQ+DOsBJjFv8iWlK7QlrWdRoO4JjmcR9r9YePW60b8gB2RB1/yrYmBxqi50kX
RAwswV8lIc0HU5prQSjSuYqQ93ixnT4J/wdvdnyV5fAAmxJYxkDjEH5qtnbZQLPI+RYxqJ2zDfNo
eAmhZ/aKBIGgbDfJnmY4bjm0FCyoP1HazfdyJJzJoyXhMNZGlrE4vpfORTRBlraq/IdnGeMZHXm8
GpA5r9g2ladZ2z8KKODUegm2c29TZ7SAQVSO54LcPyAv8EyD3mXFAg66CgCJ7Ks2dN9mQVKCQA6s
p2NXiD9IiMQDLsp34E8DfaDJQPkEXH50lzXE9ffuIO3NGzfBm8IygitRi0dFy/omX3JLuhI4dToO
fJLMywVdfZJkCnS2IAq2NWq67Yi3bo1APr6rRUFUq10eQmFbe3Y3Yt8Jruq57I3jbKf1BqEysXaV
9xItM4epLm9QbRN+5CIKbEwCKqA7/PC7OV+nUVmdpgQnjTv4v2L0Tju4TdmFHlBB0Zuj2EzH9olt
c7FzEfbwP6dyZRlwe0LNuYwioDu67fDJpK/fR4ZrYeWvWyroifkSmXA0L67oS6NN4qGLGjMki9Pw
bM9E31JURciP+o1uLMTqtF+2mgh5wl7cM+RU2kKoBjctzCbMPVczzWNiejC2A41FwwW00LK6bB05
xBTYNQICN7HvhdTgt8qROrWHjj9XpFGnIyiKPCyi01g0d3O//AnXu3h5Zd6bjXWONdvGTmz/Ft0o
OsnbxqbWWHBHYPx6pKJae7Y44ljldcH009pGBmCfunWoEb1ebFsPmQX0C+wsdv6KfQ3ZqiI9Ei9R
cpfn5ErMiuVL+i+o0pJ7uB04JbLc2oWVqZGYTNaLDLkgY/EsDOwcYokBsBUpT4KCaWPEMZZYHYld
hb0rC6Pw0jOLdWs8uLls2NeOj7qc3Cs1UI294BAYzrx3R/s2MNzoaha/0O65tMNDNFlZQLTGctCJ
CvBzEG2E6C9fKY+hLzMRep1yjtc6jpj9xcQx14QHM9S9ERNMFWszNY11zfRsYHaqinVrM1BB3udc
zBI2bt0jHUIR8WQX4hCT33vRIxHOpsFSHpgxhnasD6VrXrS1kBCHDn1lbN4buPSs5YUT3D3sLe1D
R0z78cWvAc+G6fycWQLkXWkcyDlmQiI4uAyI2GvczS+EsQQkeDGbmP0GrD1OSzJjnX0BFPIFiVIM
/QNzqJbsclkNkxgQG5fVrlZOeXEl+jEvyezXUkTuRsq0PE+CyLYKJewPqCJIb0lbVkTE7dm68z75
9CcsGP5Jhq4NaM8Cm/d/VYPUpBbYBm9GR26a6z20kRU8ugaornZKxdly0p+w2ch44HKllLyZvGRL
ocHWv5nf7JZbT9OTW5gTBdSGvwtN14Bd46eoGrVrmFEfpTL0bTITFk5qwr3OmCH5HroEttnscMro
0AejtQG92HBZMuWPn4phbG/Nquo2Nvnc7MeZ92bD1Qtv+SjzozW0H14wOnR7LfykZKistKERcVnm
m0UhwwRPnYY4ia9FmZ/zROznvLl3MIOtqlYSBxI4I/d6pRGCKnXKB7Llkn4v2+G9rOyXjmTLa5bW
YgMootnVdnNKENHUdMZvvn4r4kG0F4kfbrNxaNF1yXhnWz/tseVeNTgl/mBEu1OrVrjO6uusCISU
hb1Z1AiGIMqnFsGJrFVOcRJ7V74FXaeOz3OatvcNNLaVD/VztkJr3/X6sS3cdJdHkgle0LpYStBF
z5X7UDORu41phwMLBl0r7Pw0zPjUEtmaRyuozEMUkSsABHZrDDnlt0vyb+7m5ynBQOjQdA0rm0TY
spmuQ9U+515NDS31W96/I2smK7mo5ar1s5sxBpUNVRQqV2GuhwLEDj2odsf9YiC8KSVRt0xvq9YB
ceemlyEGUpYkAzETknATQoJZ1VgEm6KSjzEhG7Z1NqCiEQiDGN6otgPOpIvSh9KS3sFulnCzOT/m
sXibsV9dYgCroMJOptc16M0oAWXAGs30tlvkLt0hKLNz7T8FMbuHYOpO8EgQVicst6bpMuVMfeAZ
HZp8jbsFQ3TfQmtZUuBaA86MAMw1YTgiyBkJSOZZZE36z9kYEIUXl9fAjk9zQZOrT+ue8HSib7Nw
Os+DaveGTsGKgIbUqeOyj+mRY0TjbW6XwT4Y1LrQf1RnpnfZbDzkdhsz4WWGMmVxs8lBBtSow0+t
cqChjUC0vXQ+2nlQ7T1mOCumKfHOxySCumOojwFudD8Zfg7G61gsltWEbGHAeo0fOo/ZMvDgPn7k
KvBXSUBl6LThM0YJFGJGiTRISZ4rItu6iGLr+8kjsIh6wyWnWHSxPEyEWDLWwU401Hs3697NBDwh
K/E4FWjb2b6w86Pt1JIJlzNG9jHtYkYAAOO+RMNcbQlRc+iZhfdeE5yygvmr2xkGobmgfaYx2vUo
16TXM6ahdkKpY69T23mkpN6IxB0uPRn2UQIwetJzTxsm/5i2Ydl/1BHGSE0zZlLyR+SRrDzimfPt
7KmlNbIClPyGaitYYb63jgOSu5XuiOxyZInoYXLV2sChtxEZQoA62RSzt88SIHLojhpubyWD2KwP
t0wFnIMUOJg8a2uOxPhqU2/q14EUVNbTjCTvnKU5icTTML+JviuwU/bJxpaVxqNpyzW43W6LtuOz
HuRI+9b9tOz6JR3amIGbIorTSHeGTzkREn4x4S/JffNHEstdk5GrnbeKVDz01nRYka3hRYrFeDGD
0VjPg/FmdyBQ3emdvT1G2sZnmM52Ox+PfilI38sIY+pLgpxCCRqcDRxlhYdbyN9pQOmbKK4/LFfi
yS3wxrDI0YCJrxowPhnF+1TiUFMN0O0W+2oZuGfm1+tkRn+VjsZtVm4D4hDhhwGG83DbZ/CiV8SA
oD8owrsBF3kHsHGddvmwQcESE/SLPZHV61ZG+9FbhRN61pGNUx97l3xpBgW1eMegd20mEhA6guvQ
r/8ShIwG0WVC38fViBPfMksqhT67IZGxY7nGXRGHH5mfP7he8Vi7EIF1/dzRb1gBmIcxHrBJt4m5
yaC4loV5CEiF2Aa0ZVZhzuUyNOmvrBObYoCPNvfPMXJ9eBu2hZk/Y2tiBEeX/IXNT1UV5X3hB4eY
W8HGzcDep0s30NRC79s6RvCItXIKnRYmDm+v04zIUOb2J8URS7Z2so0bB89uYrJ0WuX+C0WjFh6N
XnhBPkHo0DgIufz68usHX0/5+vLvw0KUSTyapyv99c8h1NvOd96/ngcgjnXs64kB48P/ec7X19Pi
0+AudP766u8TgZAHu2A0wQIs/+8ff2r51UO2mCqaOAwPlkG0bDWk+7op+Cj++zeLbiFx/fPXTgqI
fk7cztc3v47z619//+ffP/aP3xIF4pHMYgIUBcrT9ddhEOJB2k8EsPU///3b8f3jV357zrc37vtb
8/f3LC8x6svnAIX5aoqukcN23e5MeEpK6Vumwgedog4YvPE9yPsDtWq/H43IXtd+PJ/AukIeX0IS
SBMkFIw72i5Vdr6OLDRncN33AhbLG9TnXZwl74D5rjmZC0dVO2iqul1rZ3LTdvHL0I0upzpyaXAL
3SrBBbi1Rv0axWVwRdWyacwhPKoOzKdkQkyWGlFpZVYrWAz6zpwRVrehURzbMD4pvy4vFbN316sv
rl8UdzI4jshawR+zBWMDEiOfC/EVCvMPDpjoITU/2oGQMJElMOJaBJgh4redf5xL6nOwp+8Y+O+z
Md5Gg15bJtA/dMjrhm7fRvrcTdN8vBJmOhxzHJCrdjDPaSvv22mZQ4QVDP3x0sXxqk5yEzXRDI9y
ytlK+XDbXa/dx7ZLtF0ur3iJ1p5D6JWyCffyjbte9M2GV70ppc5XIDQYkMNwdgzjIdq27NjWEakp
68bwPKZdvGkqJFdk7Mn6tEkdNh8TWt0bVL6/fN2LdSdxlij8gC7WXU6dlSc+c2o2AbvT7cjqtpy6
wUCeg/8NuyvCCbn2hJHsERW1VxoT1D0aBkZh3BRjE9wa/rEphit9jXfQ7fvK7ElUIFCqUOyD4gEY
oNc9pzL0LxiNcP7y7sGU/VFbwZ3DNAlbrEUnt8BqNHT9hlKx3YZ9mtCjze5rAldXXhR4B6zDd3bO
DdXOo3Msqp1225uhdPJjGQ7MseSr0KRbu5pCBJ1TxdHSTpepurTsqG99eLFRc+OZYXKxJ+msINKW
xKv5zT4s7PEUKezN85Tyf4GRcwPdJfUYruVkPmeEe+GKwmY2F4Rll6RuML/pwYjA26X3ECL83Jct
MlgXfAeI8auMmWQizgJUjSG36FkDcVtqVNNGuvqqF+G0a8JDEQznxE5unDlKDrWVfGZjWe4KU36G
Uxrvx2kgE61z/ZuYVClLc8ToTADweUm4mvr6jpemrgXThJK58o2Rgl1PvN8qR+ACvoNzOelxkDhO
f+jjdEuYaElWyiY0SJWUTXO0kpE0W04sv4nSR5zktqlMIhBooXRjkRHuXm2nyv2pyYI+t2Qxzo/k
qOWHhtRBnUh1nVDN6qTdzsQTInud30FCOgsm5DYvwydYCp9MkezWw3HpYXdyEIfFHQdZ5DgbPJjx
JOLkqzrC/RiEgCPKhU7GYvc29iWnvkx8amY3pGvU3CIt75fOEdb+LLuEVrWNWyYCkNZZiJEIoq5v
z8KuiIWcP3yT1llpbWWBiKElgXZn5t6rUIqoNJLkWTftJ4X9dhkPQMcYWbXdBI2bespUBOn7w5Rx
SNfUuGtndC1xEeHulDgO8onMddMcu22Cl7MlqXedw2vlo62tQ9M4P8seIZ5vI1sE81WsvATNiBjI
ZMSV8GZlSHg9slh6OX/C/CFODfxoTYbOn56YnzUh7SfdB4hjPesPJ+CwHsZFw5jaL5ZHDBl1Ppme
mN57A8FcILFwdPN0CKXgBESKEi8+T0mDn20yivbJoj0n8mKbf1BjjF0E1zG3T7ObG+ukI5psGT5H
on0IyrRCdzu95I4sdlnyEkDRrkVZn3BrQz9JrWvljXs9i5OwA7qotj46U/IEQq1dM1MEyd5A//QN
Gwf9p5MMW6IqKEIdGi0lCO+1UUhv2xf6KaVtIRtwVoZ/73cmJ1poj+t5xqTwoIqm2eUN/vlqyu9B
5F0nR5hbhgXSsz47KcVWdd0Fu8VrMJFqnmI02/ZD8VTPeMrTIgXVvLhqgrBzt+MMEsIzclwoM/UM
tLTWpplgdVsXpz2SL1XdoViLroYJmjh9qWvFdEIO7yGyiZXI8axN/cToeo5eiDH6LVAk79TSeppn
l7g6SgqVC+9BdthX5docyRd20CRfUKOv4tb4UCn3h8F7MzCIHu1WVFcN1h3J7otn9Sez+TmZZoMQ
NdTc/IDBKePObJJmT1zACdg5rbkZBEzoMTuLkeTvMSK8xNGYnBuz+OFS6DWdCSevRz6pyGiHM+M+
zfNwsELoAYorFEYbqhcDoXpS2es4QKjfF8xJq3Q8mKneuDmS56QP32M7NleZ7PShzysocs7Pngbu
LugyRh/enqbom7a65JwF4rc78txeQlOp2CRiZYZoSfzVPNAX9hPOzDhwpq0vymaFIK8+FGLnluw3
/GQygTmpcqe9Uxc2JGiSrrihzG98dK1Zkk2XIZwHrDVVtMUq/wAuHA+HnT+pfme4BmFK3D3ZqiY9
Lfb2CPXIOrfxssVTSoDG7p5guM5EPGTjuq8xO0hXQ8+yqfhZqk6mgt2N4Jn9YJuQEF56G8PU+cHp
oj8hyZ4IVbw9pQi35YHJ9qxaNhEgg9Ym3cTV0qEa8OXsAjxnKzOezmNaHCryMupSr2zceNw4XXJ3
N2WGEM/JkmdyK7M1vnGChZPxTtjTU1lqmsIIaXeVSTeP2/eAw9doNObaSJJ3iCtIj9WhdYNu6xRk
V2ZET+rlIjUxQEC0O5DNW+yZtyb02zBj+9EhS2NMyFCy1r1F/Ks/kS9rWuitC4cOCM2KljEMJtJ+
uDTRb4ITiMJpPfB4oiaI1s8e0r70971VTxtvfJwrWX7SF8+bGJ+2BTtiZkD7GmXRa29DOSJ1kuLI
as6Ea0Trsj6GUNTWDbGlDrG8t+RBr5pFU89F9OlUBLcPcSZPU0lMQSPFjTEU8TbE0QE/RrxFVrLz
T9Fc2Ad2OzTqVP2zUOO4FVV9kwT4wxvPhQ0c6RVV+bBTnlke3Ubu/PTQwcw5bdi4uRu/ML1zINLr
FBfBYTKnh3EBgWfGVkFJctNWs52JWSR+igRKSLFFp87bY/XALgxGQnDHN63s6zXeypcmGB4m5O2Y
tp1NE7uvfT2KnTHf9nYo0S91VzOmJLGL7mrbwdmEGEPsM+/A4K2GLr5d3P9rBu43qaOhzTgwlf2l
36nUa9iDS64A69ijTdL3yNLYsB/jHCG/tQOr76jFF2WV+mRFl2rsnpgTpGvfCIoNff+H2brr2mKR
bKJ4aroA/zIoPrLqq1UPu2w22gv6QHurR03JFcxLKd7chGYdXx0IJb2l6X0SQdAwebeM27ELHgvl
djAZ0v5E63bheCZutE1ruil/v9lrfMst4iDMwwyWFpsLWLGaJbbGDyCYUfVo6ldKpYKJzGLwm3Hw
9djT2MCymT+4sbet5sA8fT14EYFEdkzplHbD3wc3hA0SexJze2/2J295INoXz7UpD9imSfLr+zeU
fuEK8JM4DblBsdjVFvkOKjkP7nOXxMwJjHz+gTp3m8neO1hZMJ7qsUWBJqsLiN524fS2J8MM/udf
LFckDNIQAivH9zLkcWMDIEukLfQXj1bm8i9SfxmiWkPU7SvLOdpqak4RbanT8PUK//M10AFvM0U+
E9fCk/3Z6dNwpWtM/l+QX3dhgmNGotaRQ5ci8PCjV5HlIfiY7ZTWhLwuf7OUMTlm//nzCd03VYRk
MRbucKJlnS4O97nd9bPxaPckFKsfDJrJFF1+/vWkcUTxNgoDZQEgNWp9Zfhr5BvFyi1x9dXsPyLP
rLc5eH022ZCxWptuRKuxiRngWfFdleuySe1NuZj0ShOMM04NhBLCIyrVXB4yVZB3f+MvLwpcOy9n
Dui81GFyDEI8qLSDDn9/uOzf+SAZFI4fsy9rZmALAbbpJPDKruCVMOy+/0LDfj2kLBWbkbbVSrRG
w+Cqb04FVnfUvjepW6BBrbt0QxVnATmHlT8uD8SuI5lhXN4d2nTeFN0k8MBTbQ+GL35kztwd/SQ7
oOV2Tl4WvTcuqF5Zcv52HRiRKYNBvzzQz8ZbDi2mH+BbTXno09Ho/ueHX//Cd4vbxq+ZpHQBTO+e
oWdsTCziS2/N0+OLymtGOc0KqzgXgIhrisvnyoVfZs7dD9a4H9wBf5VEW7k+IhqdQ0b34C8t/lxD
m3+iim/PerjP/XMWmi92jleLvgZdXvNlZl+LKVDciVG+WsJ6cTQAzi7UQJHdhzCBOjOPULhEf6Qm
/l1F1M0/I6d/awrGoTLnV0PwvfWM4R4F5ovSA/4K43l0qUA8/W7qgL9tQUQzmg/Ptt8RX96PLSyt
oDbHNZqlY+GXZ4MmP2B4WuZC4PySHQJ2SrOZgRajvoKSkbtSBSJkumTxzKZu+dZ/HhT9KIYOfXzE
47P6+n7uNc0eHv7p62ffnprky8n39Su/fmz2nbdtR/v12/N0oNHXf33z63mzcvyd2djXKiuYCpVF
eYgmiV+vNP+QZny1QaLsmiB5CxniQR+dFsK38exRAay8IuhOujU3vnEu0tA/t72B7DQ3r4TDw813
Srhk/m0I9ACRBSiwRuKFj/hAChyXsF4ebLlMwhxjF2UBe1iTu5vkR8pntKGThrExjpdHLjnL/NMT
sH5bj+ukHIetU7VXi5vHxfVO9pDkG4A+2Hx0+iBx01LRU9yUVQZ5ZUzPoyrGGyfmsmqX3l2Ul8wx
6u4DoGu7r5B8Ekt9oJEgSKRuntj2Q6Htmr3j2NzuOnMn0ChDLijnrdtbj1bajAe7jyi6Q9ZiHMeo
rIt4L90bSebXGDfqbpzzfaPM7hSH4tg6wHodP2j3qY+/my0LpSKK69j25J5OJHt9kDPAGblG7Wmj
MiZJqUzf6rGiRUOWk8eaPw2vpuXrE9yGdyvJu51w3V8q96+eq+6Jab5zu+jTdkrI8TFJjRGG2Fg/
D5nYE6+D8cuHKWpS/E4KLyEBbmxnn4vWx89aMaiziumzUv5LI2S0a5ZBgKo8mK36mZAq9AZW1EGM
8Xd+F3+kanjjbs9LrI62FOwl4vjJDsY7Dy4MoFqmYyNoiozrDOvgTlfNwMxl7mHfBb+NT/ZZwyX1
3SfLjYYtIlRvg3fiCccJjAJ7mtcGuRVrN/L+1EDB9mrGA6+QrbXyxByzCAhoUG24c7L5cUE7F2Cy
91bxKl37l1cCkHHoC66Zq03bRQvdMY0dPY5HhsmipaqTdc8QqddhvU/a4o5WL1Uum3MZbwdDHHpF
sNIIbNnBvwaqGZO5mdwZ0vrpyfhuiPRdihjAydlQDjYpGWEYkaATNLSuSeUzzK0BxGfmb2fueard
2xlCEzoUsCNOzz5ZwIy3GAITiPRpyFnQXTDOZaMQJvXXsRh/2BnlagxqJau8+9alV9E5D+agX+Ew
v5VxfPWc8ZDSs3dSfPLpVPz0PfRnsya7z+CysIfqUpXlO58+DHQ7uneXEBDlzks611FM2YUbvclc
6dNV1aV3h9+jZf/uGclzg34fcwRtyhmYnfR3c1m0pMfjMccecPGK6aNQ/p8aoXmNkCBoW5Or07qT
6hMNzIe23J/iqevJ7UBRTKRiU/2aTJd3P/49+hnNswUSEo3pTVzIH9m8tAIEMwulX6ZAjOyJMCwq
YjvanNjURnorBO4/OC+TbQpvgNNU3oBDeul8N96k6ITpw5u7Zvk96EWIVQABwGQoO0u/fbR8XA+K
aSKtk4IsKAU5MBwWGSApZa65DkxIEgzZUdaL+QI7iiE9B54ps96Y9vCUNh2O4Llk1N+c47770eVm
yej/NfGzbNuzrBZWQbNPh8G5hQyUtcC2DOc2HmUDIFvQBoUdPqIht8oh2AzWeCO1Sxcs5yODz6jb
5uKODDbYXN/GkYD6fothcRXbzXNLk9eNnEs30buC6LFuhaNWwEKOuLJXLjMpWmv2r8FEhiPSZjP5
VgxzoKf2NYEkq/RhUMOqofM61oxP+ooJiEHrFycPdytOwNSigOWFHYzWP3CVLjrhYzqo+14a71i7
H3iHSeMYWdv13bQYqrFGG5O76ePwZPTdbZ+B1YucQ0U8STGIbVUMLzSYpGf+Qfxc9gETAi97AH30
qLv5tR5qyjErP+mkuLQ5AxCiVvbaQf9o0cCykl8IQzJSleXisfaAmpAFqNaJ7mPMrHKnCESKDEcD
NE3UvpQEq4YKKck7MGLaYTr8OYOw3FocR85VGRt3TkiWGXBI3TCv7OUHrYnz7GBRssP6V9eNrzZ9
nbRWLruM3zX4+HULZ2afes7e6NRLnADpanCZuT0d5CQffncVjlUNVNMEYNo3PxaY+5pd1o1ZGNfU
mn9hy30ZI0ahTAoRxG3DzpkpGsoXo2W1rYL6VxSntAJrYGcYgnbaD62dorG/ngK2p7Z6Y5hkr4fU
Jw5YCGxeWqNrEybVwzgdhdCfYcf+Jevnu9YFNxHGhblBNkOzvPxj0hZlcdX3URtyUaImmFKANgrK
vfplJNiO+ozkXtF1Z0uDPmByT/+oeCxaC+NYg6itivMeKwMlcKHfp8hLrknQvoKQUCtXmcFtRDd1
xSz5w2IocMD9lGyTAns/bJA15Ep/izCh2Bg43TazwfuZhgvH1KIFOgt5qWb6rCbQt42OTYDjyOjN
OjxFvnPjj6792EyPUmco9SrkFRZqPCfsUuYURFIVJrqfpb3Ue+6vkKLm3MxEEhGCYIB5G/ZzHzUH
yUZs62UkqOYyslZhjXy9ctlfAuuwGD+rP5k1HBZK311CngT6IlFvPLSMq7lFWoX/rDuBYQIH5ddE
x1nBU+jn9WOXZrRQbKX3lJvJNujhADpERJ5LZ7pvmOddArvzLm7SiB3ekhihmFNBfApqss3FNRD5
R6S9+RLioziOzMQGchMv/fLgVwQ0jBYfL9499yQW38k05udqpEVu1nN5TiQbRCIV6Cyhljy1eR/s
FhvmlBfWgf7ZLWTrAEUkD34PxghwYtE4wf5v7JSSaIJo60fu4FBas4hadr9kdiv6YywlN18P1oRy
zwhQmtvznc/g3sVWv7gSEX0uMWOXkJC5Xe6OOAvTIj5oVL/kTdiXkcUQDAT4ZmJpp/XY/z/2zmM5
ciTLov/Se7RBOuCL2YQW1CJSbGBkJgktHBr4+jkeWTNTnV3W9QOzKFplJsmIAODqvXvPbc1n9qrD
s3+sY3N5DjyiaHLTI5G5r6C4dXS/Bk3v7qyp2OGKYJeYpvY+gJ+9jjrPeHSq16ivfBBm/EFE1rwD
GYug26hWg+sBUrEZXjDfUHRnbbvcxUvMuirYzdSmo9M+uDzCJmY5HsqP1gXE7Gh8VL7grLKAEQk6
dBBMCZYBl7zPNKNJ+hOyuT40tgJ47F1OJXjtgjTbLqPd7W2b416XLsR6D43L1tKguV50/LaBxvBS
0eWfMW6nnbybgv3o1PMzv2Vjp91hZlG/z1JlgVGxKmR4w7QWI/Bpex8miXUTzSxxrZ0hZrSNmpsM
+Zg+CUeGeDkSv2weQhJ8DYnFKGY7kYPpOPfTwIIlDpAeYGs5wHgTaxdrnyUmOpoYi3ELj7jfQLoA
AAJ6aIs8hnBe8HtMqSEBvunCQ6pmBKPkVrEyJcRErB0z2gku2b4WFOIN8IXUKEgpHgfUF4gHMFG6
QIkRVLYOgL/FP0W5+1CRyWBR+GMHZbS4ly6BydnjaujtazdZm1jdx4WT3+j0+PNYQLdukG4tN5qP
2A9uo0n5t3EKh3npmvt6cW+WtiDp1m++ZYPxU7qji5a0WPWRlrdUOQcCAhz4HIgHyT845wCzaEyH
IHAnZpilf3fn+W4ZyueqHDJ6nlO4qtoo2MTs4ZyKZbPE1JIAKPGaKNkGxRyt8sH9zMIRRDLVPCRO
ZPml4Vn/t3isvqlPZIeS6kuMSIy2ZtyQQxmE9ks9J2QpjganT+Z/pw5W0xx/M/LqqWphBlhRiJAl
Q+EFUorFNabmWQWbJGGqduFcbxBAAaQsF/rGvbsZgug9T1sEtURxrBICVm7T5EdeehJyF+AwU7Qt
k9RcAxJDhpkQ17M2hHeblTpUrcGSHUmKYE12ovAKGdNJO11rtphBTXpk4gsumfShi8avKmT7QUrQ
oYw4sIGpvJEpfEsCQc7z1GvLNEgEyZZJWF11iDInYjfTxQdn4mSdkslJVyKC6jOGJ0fkjEoz754c
yz6k7s8wk/DpCxTXE63Vc5jGD703GMeQnnQXWcCPkhKfUmyd23QKNhVUunWWD8W2oEaon3GoKg6l
4QWi93nuLGLeWTDmKTjGfd0cTcxXqefS7BmWx9zKH2JViEMpWx0EYCU3pVcbq2zy71kPX82p/sYQ
Mo+xgdaTmG959GHUIu4EnGhXF5su1F703XuZpuOp9whHkaN2m0w3c+reij4JOAWzv2jL8dJkzWoR
I6oTeh4TRE/YIzW/qxvWIqVDsizf1dD0lBU98iuwD7g1Jyq7Z3zTRQZGQu2V5yuhllc/eM2ynhT8
s1YjKYiEP/YLUprosawHF/+4dw7IYPEQLdOV8L7kKCIcD54UdVkM3aX7bi2WsSuzgBo6HQk4wPUm
lN371Rp/vWJFCdwoA7CBMSlssYUur7UHsYqqXR3455ZLuymbqt1ULltEgMfRKmNnhcIc9ycKEerA
FCkClzAO6T3CvGLHpC0UV7OfOXbeWfCAQ/ub+pXvecvBQ9F/V7tP1+9qugaFpsTTCqZAQ/nYgwwx
nHeoAJKbHoIc6RAi2MHeH4XcY8NgV5AGd5bTVhup3JVyy/TWN+mbKIFwJAustUQcd1tJsLMes1nc
KeBwTF5mZLxHc/HCWZ+e2RIf6L2cMytjs4mbpsre4zEyD5agGNzCE8285L10EbEiaYl/ee2twQVf
TwMX5PiwDhkBJEhz7lyIwou3zA4xdEVQAhjAMWki0zNcD8/Cd6ceo3WMbHRbzdmKfSB0oRLzXOR/
I8bEWHPCfEldfiUYqmEdqfCYO1xxdFGnAqPVqsUB2wvNgsxfXDXx0hlWY2omB7ceHnqHHVfe8uNx
iFoyhDHXyrBfXb/TzzjQXqfUzFNQwNzwG4hkQshgUZH6WCNf47Tbg1MdpfHpgNNaFwpQ6bDQockw
UDdYQ9BZreELUbuyfzKfagtb9mDV1OLgNgH3DXiNTKWbOEYKMdrVJkmHG8KZ3nyL+UhH/lQxO2ro
b5vIZp6P6R8jZ2QsePfG6HKTbO9J8ZDMvKsAyByB2BLU8fyt6zmLiZquj5Fws13i3OI5ZWNkoDJr
242+MjQj0xX3nZYEmaXrCYUHBc69j7jQKfJg01vx+3U9WZR/zKPyOMO8sr0fcc3RoZb8yLV81zho
gvhWOHZAj4av8cK9syrDwKlZYodGhJJw++7s9N61nHIv6gnMpkytQ4OBoO27aVfEHHIDm+18kI/G
q4i76TRa7kGZ5t3SCnJcVd/dVvTcC3qmRz8rp6PeA4t8BInnMGnCF/3WR6MLwZzm2GQ3GP5yOMT2
8JB1usNDBEyL9gHAfnooe/GtjZr8fP1iDP33mHQZkoZqb5tr6GrUm+GaytywsTiEnMvF/xKPBvJZ
MLm382Qmh3DBCc48+kSzfdgvtvlUe53YMZd4Z6cPz4hR2A9NBGlwxD+oAEZwTuSgaq3HuOcR7WYA
XoJFUj9UpiY6xL371fBpJqadvn6U107ejDPNDU+LSxGUT3kzySPNHknOF6fZqfPhKHKc7IKDr3K5
p8gvVmgRaNwpHZVpNsc5w/F0ld1a/eCsLRs6Qs/dY2MwrCTbhFGf1OzGjrZQdHAu0vpjIEbHyky+
pgNKUEjlxob946OX1Xf+FGEpW2Ck+Q9t4aM2bRKepdEgJ5ynMl3YNBE79ex2XokM5wOHXbCBypay
Gk74vdAO8d5AIBIbtVUjnJ06gGBfsF2KUPeUrbo07IzXamIOuk5ElFcq4AqOXNUty3GYEyWcO+9L
qU+jvc/ZP4GZqhj9pFmv6d2zuVUrNSUcbp3yWPh0/amsDVsytgoTZMkYzlCXoESwU0QvYrsoOgBO
8WrMxn07fLHAS5ch2zIXLgxbfVrGXU0OAPQhq0dtO7CoXq+TEF+NEW2aa+GZt3EMXd9wvUzLKmK3
ZY7R68JGcMPWlbUeBooFPTWhib6LeQQQplgf8xxP5NMzQVREhQ09YolgDNm0ThQycdVRUWCsJqaH
PbFMqRkwYdkWU02G3Kfrhp5dD02HuKZn6h8rnY+R1PGp8eN3bf7v2vy9KHmaENIi9rbgqc7adh4M
z5HVXWYeKzxKkFT+eATNhqZ3iuebwIoXUsIzZixySNmv7JpS3ZEOx/oYHBMr/oqLvt2UI0Y0qBBs
S/imCuDTXHgcfcMGVntmfpgY2KmWBRuzYcoPAWsDSAJBdUvpGgwmOJh1gvLTixCZoA9oV7rsvQ6w
uhDwwDn+zogwCPoWgjk9Xw3tbkAUgWafmbydOfBlfLvbsOXDIEKp0k7fyd29vZbUsZE4q4JTPDKJ
ihJcOm8MV9z4uk7J1L7swlpTLrLigWSk24RJZgU2q7MgdMUhn6Y24SqXLr3+5VCEbbzxKJ+vDH0f
f82J/XgCeTfu5Ji+kyUYrxWhBAQbENQ9OOc8RUDhjXKdT4x2ANWcSeI7RRdqVVC3/TIMscItUkW7
3I/mLwWeQ3MMdDmj/0go6BzU5JkPQWV+TNNzJCv7O4UKFM/lstwkrkgPnrM06wiz+sagQFWZZn6q
VHVMPLu/dabhWAwc/qTl2rcDexxIleiswWPvpZCMkxBCSol8E20/j3MN8mCl/JxfOOabpGkBvhrl
u1daADxyxqN+Qhqr/9HJ+dW2y1uYAndjBQ4kbAZCkVh3zcY9UvvmkNNbtPWoM4/66fFMxSTFLhFc
KE00mbHMMqk4YLMZUow4Nwq+Lz2xzTk+Z+FmX/R8yDhBdeBv6zh5j/3wpcrUY7m4X8lF+Znn4hCP
JbNa6vUrqhprRDMDt9R/VmyvnZEKIeGrVPZztruuHkRq4oXaisLe4mkrZFHfR3W8xurL412z7cB3
CzVupvhmMiPLvAGz5h+uC3bI2da0z5jmUkj+HhEHNDyg1Q5nuwneazM4Zq7EHWgfYwtkft3VP8I2
4Jnl4TJ772UK6JO7xRo/cymLeUUc5ErMiHmXksU3GHi0XRopLH7pu8BMTSy8POixa6cEkhS8HeJN
XqaO6a4xUyLKDSIYTfaKvd5OTA5ZEAq3clDdhzWDwSxxS7eUur3IvavQ4a2u77wZcGmnYr5XgfHc
D65BOx77G7uIepF3tvYGzwsLgeNj3+wkk1yM12qCbk+6zOEKoroOlyiVJB6XtwbaaWqL3N8IE0Lf
p+naq5mWQsTxGDYuQv8144EE6sbZYCxhdsBfuykAf1SWXM+ze2eonKvg+g0TmBl+Ju5S7vXfmzNS
K7auwYbEW8hGOoUPyD0bymMw37pj2G+ur6W/t2WCA4+0qqIaZo4+7tS+aa9th5HUJ7c4onSVnkUn
LttsFTggnm3KIYRB7jrBZFv3PBQBnqZcwN5nt6QPXvm7XTinJguwj2lOVpqUh5zo500YaYEdrGLO
TulMjsTZC+BTxfpsXxjLLfC/H17NSSUsWJ9jStAw4eU+N0yxZedzGWS4NRoOdzz9qxz+NDBlnseg
C2mg27pSOJXbEGqjajmKFzlbBD+QGx/4Ec0dDBnG6Dwr24MbzSPLKk5YQ0rhhPzPndLLJg9HhSd9
2WPRIPhV4T7LcG2U6nvFndummXxtMdZYifGYtEuElF3SNXV7jow6srAhb89SCR+0bZ/dsb90+pSV
N/65G5wZBwXLdGDSLo/HhxRvN0DP5H20GfSNK/a9JK9UZGxryeXA91U0hwiJPxpLkMZqkZSM9fM4
XvlIBNDxbj+vczdeOgoNFgr2qToMnc4uqrhlk+M8B6pO7/zZ/ciLdzBm01faoObs3+CiQ4ifo+nF
yXx0smQ+Kashv5tArg1ZQPUaWUN2n1J7WOdpTREGwC/GI/IOrSp4pp2zLsfY3vArdhiFkQfhvrMY
QUc3JfdQTq9ZP8cb2WSIcOaWFr/ZJWuKh+MGSc/WHC3yABdmLBuOauCgiWLw49YYaK0ouRCo3j5Y
vMdz6iNkm73m6CYj2aTzfUvFa0G3FKThRZYWuXzYctDhiP0Q4RpcangaMCOshKRweDLNrnN61tiI
DRDmBnJuYsj5k+oewB5hapmz/MlyUN5UTN8YaQZEfXYPeJIT/NqhiFcaZvkwcVp8WhBw9uhJfiF9
/p9O+Dd0Qttkwf+T+f/f6IS3b2379iPu24+ua/9MKPzjJ/8gFAr5T2mLwAKHdOUTgu0aP9ruv/4B
6+ifnimEA8LKsdkNamJXWWE5+K9/uPY/A7BWfoBX0wMf6PBPfwAKXeufTG9Smn7gCNZ3U/zjfwCK
D78wBO1vf/4z8u13/kQQWJAKYNZanovE83fuDYUyYWS1UWNjHe8qly5IQ2kwrh0MUVj9koB8jj9d
pD/ewd+9om2aLogEAfXN+Y20k5duCUzDqg8jhgGH1mZQv9oCmSPCkDGM+78hRPzGCHP1B+SFwNq5
vg2B6DeUW9QBx23IZzxY+c7Nq3KNhPlSL9kb8Vx/g437i5cKHKycaL8Fn87+jbg0EJhDY32pD3Ob
fWZ59hkayWfibIMsev/P1/A31Jv+ULySB+mNEx8eod+uYSdigHneVB9CY5RbGSjFfkoAsp6Qqf7n
l7J45v+FsKFfS1ggMX3p+YH1O70pYp/sVjGfioaiTeKReQlUs8Elfp44idJXpvFaBUerAUxezZqz
4985kdqSMvs3xKDfgUHXdwKV0+ZuWsINfru+/oA/s0NPfJCSfKkspLw4P80YvC1jvkz19NS6/gfC
hL+7An91X4UDnAWYh5CoKP+VDWVYXkVlFFgG9uVjanZHRGmItMYn1VEe0Kb5MrpJy+WSBuxjKiN5
a2AU1TOqz8Sl4Dchz0hF9vI3N+Yv35brYFYBAgd27LeHQDRVb+dxWR86t0X7lXsH/DzOqnNGKmkg
iXrztm/Y3nQpFHNIZKg38sc5w3NX01sKMMjMC5miIgK/+r+M1r8Y4H95mzxoMY6gusj08q+Xa+nT
HvhLUR+MXjUkf1H14nS4meeRAe4yIkg49O3uW40JffWfX9r6Ddx4HRjiT6+t//1PGC8SaN3B6EnV
mzznnnhjtvIU3zmuQ7JqpstkSi4FQvRRiPckeS2bsPubp+Uv78qf3sFvd2XMCKsbSt7BEkPrtP3p
gmbqbcGYu06ZEv7z57VN69+vtgz42DyXvnRt+3cYYBUWHj7kGlW4We98RQhDlX2OuNKIMh0sDg/F
nvoccUqvfRfSvYwN6NjB+OQ1zgEJMqZDcz4H/Mycz+BKeHYcQ56mUe7q1rzU2OtkNtxFZo+6rH+q
0t3kVV8mJjiZpG/CoozTokBc8p0sq5uafr4oKIkSLrHS398LyrrUpeyRVOfZeZ7nkOwy0lLbgNzf
5Ywq0iEJk2/yut5cOfCzlkZRDsebRYpRFSL40wNqGsYnMKrHwRYk/cWH3IIkEnOy446Wt36cFGvD
taqNmt/GdnqgIrqmtHAiw+F4LdqUplgvWflA+2BER08uUgFBkSip7FioCH07woh0uZC+c3DbnwC0
33LfPNO2Aacjd4mLL7CGTQhC5ZNM3c+KZHT9PNmSR9gC7rdKykfHa38EeirWV4YuAZI0EmHRa6z8
yf5hIG/Bphp/ijjZ275/2wLzoBs6PlmTOIzT8JJ3/dbz2k3D9bxOHp2YznGDecNoaGXg9X5DPntx
Gy6QzYxHzC+/YJ6frCTgZvdvo8GHC0Cf0DZd9QOieBwGGfpw2a0ri7ZzAYRlVXEGwcZyot//dL38
IfHQI0IcuzJesCVwJavisynanWziz86Pbm0H4QZ5hag8YpPYoPqHxI3gTnxUY2TqQQJ1GZKBsHO0
SRRlvGC8xCPrhE0DtJPMi7U8qdi6rys8ARhvwM8Hy+OEAs5nEYYE/yTZUyMXPZPQxM9LQnseSYBj
damjN7zDSLxChTb4pxqms2vmb/olyoX8y1E/aAkWT14vmdX3lsxIaeRvzmKeibFSK13JmGpx52fm
BdICNSLjM9Oqv7R4G3yMl850UWqG1cc5q4qoLgL/BN7wlAa4JE02/SoiCSuM+sesoHEhHcxcs+T5
dNsQi1N1g7azotQKp0nkaoMU+bLwjtZljMmkTiAqqvQtzWJCWWd1L6Lhg3Iksi+Hm9UIOe9Vdld9
kFtiPXj0lrXz7MS4urm+ez/j803W8KTX3VS1dDXfbLqkkG7eRkI+SCa7kR1enMnKy7Vrc5qLzYt+
lEe9ODsmkrfeou0WFofU4t7Avwv2UP3XGIAuTpPWu5YW1jFL51cLJsONi/lv1edQE7Bj6D2MoGsC
uC3U9ghkpJGT3l8fR+VFn6keuODicOsb+VfHjh51qBDmIV76OpXA4v8cxXSROWOlwt4aQmEbL45u
g1kGc7EKFYrHZd5FVQhQV8ZvGNa5oxnnUqg81Aue24U94XXaGvRSH2MlHSceoRoj8ITEbpV288XS
N2pdReaPcEHq6j+ay0TTzO+fQPbHn35VKxQUTH1dA1y6zlDcZm+GogGRdN+95DTMjAF0ZCsryt4C
1KwrzHY0Nlmy5MgWeAooeo3KcPbXb5BQidSow7aGC6U2SEsGb2sSvHVSzvgtvAp2x3zTGM5dGxBT
E2DdmTsSDcmTIDwFofNuaaaz2ZDrnMnw1uy5NnIx+j2pwJ4ctlPj2zhvk2kHHsQjDT5Kdl4z3QZe
X9HMtS8CNcaqE1XNL1Ir0aEyJfmzW08NOaONRc2h7iy5TcinrlSYb0KSQWnFE6+K9TEIMK3jDK3c
Ed4JpGkzHk+Oo45+xyza1nqZrOj7GyYvK0zjhbFFyqAwdrOBtN/uWk0IoLRCxjBMPvc5HmDqGlMt
t3mdvpI4jQulxJdFU6SgN2puUwrKPJxcKyLSLtdq4fWBvG5eKLl86uXALPJPLxIHw+TSMMV1HYau
uTN/qtB8JhdhPZjWI1iD89yjpBmHijwTwlR/3aK5+9LLYj+BZLo+/D3V101wcnodnaNpdGVavllW
Nm8tAtdWLQllsxqBbPNYx9NQ0YLsP3oq1MihxbMq5XwcQ6QZ0il3SbEAIUSCil0xbHckub+qnisS
tXiJVHHTScPfNMp6F31LbtqSmcSNZmR6dmRriVTZG3PkmXciUn9EhS9XiwQ80iACv9Ck7cUGiSRw
RDjRyR8ZPp7BOHTDbjNEVPaIIqg2dVXr8v4hXayJx5P4YYUykzqjPCYlVRnaudOm8OM1A5m8G1Hd
krUSrwMyMnj8PlTQ3dk98xbtLUkh/kOYRbktFBeJltqqzhEh9cFU7xyPFxuYzFWKtjZIhq1HU/XX
vatyxtCwdJ+le4FlcD9NPC5d0fhge+y3LKZLCY/ZWA2L2lA/zbGGctt933rjB8mlacn18kf0ARGS
D70ncu3ph0w9DkkyldiV0UxlTreu84UelhcjQMZTip0bfG7RGWs06jnt5Thd9x+TWRBOCBC45EOl
bvVUduJSTgwBclafl3J8hGuH5FzcLcAM1l7LEI1G56tPnsPqOgV5fYElz8I9iJKw9zEWsrZBcLpM
fvBxTZdyAvPVH30kHmWKmWGpEfsm5KHkI//HXck3Hf569LXstMALc9DsgKhFaFijcdf1PcgzG7hu
VL50AuObH2I1FymWEpd1cbPMoiKv+ab1wdwYko1Bz1imoTp5MFcQ1JXPdkcvh5oyF6pqySoMfszF
+AhLfXxP6RXHmThF0Sy+R9ve9HdtZyC3RVI2DJggOXxranryNWhp+VAKHG8MWHlZkod7QrrOthr2
KqyT20hNdLAE5KEOCs3GzVGsOnH1I5GzYqlJs31pbM3EukhUwQKw29qeSL1jKd2YyQ49uDrigmYR
NOmKqUVhdVsSvNwlwIsCYhL5oeYGYd9MIsy8rTJxbGKAAy3UiVGYKx/SHmdyl8d+LME99z6QOxSd
5Lc19AJvsIcxZXr2gzc1JTk41X0mkKR5RgCKF67/PJC0Awl8m8zBxUL2c0SZvlFZt6yjon8wrYFv
hjxY2G10dtEgK7dXwN7QD4tuploscYoiUv6JxuUOoQUId7vbJU4i91NNDVhCOHW87EmSEeMVl2DE
YF3rLUMzsaJmJvFndQgEIK7ElsIwfUC2eZ7/o5tYPkwgiRR3tfaxum8c6yYkfW+NgbmiwbExA/Zb
w+R+dQ0DiWfETG5EpIamEQcT/B0MfcH4n6V7GApCDKcq3vsgu8i98+RqqT3YWBlLwGDjrR+ToFyn
Ps/lvPUkuo5llqhDIEqtsK9u0DWZOF8hEozCK0DCm94hnhrsyrO6iS3y5+aoZ0WacCfR8sZhcZ+N
mES9CpNm2bkbwHj+Fva4xz52+NYmjDScvwPiL9oaTpBvShxPe2mDCw5wGfr+FTmLEJ3wHdXiA5YR
+aBjj9bZCMN1wwoDXyKcN6I2XRofYERhtG5BtbwPbcbjxEVF5sWri67DZ6GSrSfiT6fxT4zBfH9d
6VAwc8hEJteJliajjhVdUHIBga8PTGdyH5blk62QZi5FfEqCyIFoRuwNq8IemMiGTmx8S27Pygkj
WPeEY8xD+54rI9yBXYo3yEy+Vzkpak7+VcEHxIw57DKrZVPUIV92wVIFnXgJEMzuOL2JHY6oW5SU
rzTfITAVA+3GBMuxH06IOdgbLH1wCKaIDWLJNt3qwQ9YPATUz9m8W2BscOKfPY4PK5JxLuCEw1WA
gh+Z9/DkJQ7zd52/6QXzV3UJ77HWf+nqdErTnWbHACkAo5Jnn+bKJt9Jbwoyf4GFtJAWDi5q09rs
s4TJyYw2ijnSYibiT+6v29YsJieuxiRltV9y4nMBL7N9Hbp6B0XvYUJGuTZ92MXWxDuFub9GvJex
x1tfr8niBC9VWT0wJ31BmHZ33ep2KcfMwEZA2ybpxQ7YvGVR92Stmsr+6GY+d2MqiPp7vVOuQvtS
knHh2tBgBE7AfWI2Jcjebx5zB5NgiBI8KreL4x30f9LmQyN1/1waLCFDnJbbKA/vjTwOaLrwV/VI
+7hQ/c5ma9eUbDQKKECWCpIDsLmg0fzmLYpH2H0JUgV3Av5DMvnisLsIes53BZpWBOIMXKTShqXo
7nAbU33Y6nWtBaE/65xuFPWJ/xq26ftSmRcvRb4UOdkb5IIO/Sa8sYJzmiEksA/uGH5MqOycSPZ2
ycWt8gd/mO4W33suAnGH9uazdlGUpagGAnVXhXqIecvFY51GW6U2FYp7UAHq2dPHkHHKXmqzxIWg
MJhZQbtscKScnaG8MXy3gEESTNswKb/RU/Nszpc+HY0s5KzHzBsFHE2RVbHdy/jya0vVlY8+xs+6
5PCFzmtGnhGu5cKCqo+lOBG/293BcBGTJqQtX5/QqKcH18jlnALNCeqQbIWCe63fdh8IbM+o3QYo
CFrteLAdk5a5U21EwPFF4NNf2bR4k1wespqV2ioGzGcS529sHSJnfHJGoOUNm+MeWaXe2XNA2xVJ
8mlIOW3TfnjKFPseuPKnqKhuRUWj32uH82Lbl+s96JMixIG5HOJevwc9r5aVPlvo8zHe+i8uFK8e
+AgMTvxOgRZ++s7cYC1n+Dn5ciDL8c702GoJk2L1wji0BmRU1zdha9WdPtqWorjVmymuExtxfVit
0+Xce69+KpuVUc0nHC03Avv9qtXKd6O88f35nGfdvU0ZApn/iazrYp0hviWfJvnU9Q8vGt7H6tUV
jTaF0aTmGcG3+yAp6Tm2OFR98L0eaBzW1nRj4e6BoJC8OfqIPkZsyYif1uW365u39JpTuzyvOPHe
zJS/txL7sxOIp669u6ygziv7I5Vnfd6tVkvLA58l4i4sqPdY0zkorEesJqQvO9Otk7JiYtcxhmLD
lX/VEwaxpV/J885MZht/soAmOYSR6WMbUexMaHl7w0aDTTBnvT5gZ6Wer9VkFXGpG++7EQiKZxis
Vnj4znpdtrsIK1j50QyMaX2oJzSn2vYW3Qq/kjeu67ECdDHGVChIZJts2WLILZLzC08wPxE5ybaI
9hae0uuoXXR1TJn5z7ojePT6zAeOOte/BtoumE5l334HjAOiTA/GL2Uy/GzU8KSnEn1X44V4IyKk
pzx+S60faYn8vRXZOs9LphnjfnZsZBQVFo6Ej61LEEPL6Imm6cnzX7I+/qEs6LpUVRphR6zqRxwA
IOX0NRnCx2mZvuqPKQxdU2ZS1MGTXkAx0ze497pw2aMhr9i1spC82owOJShUjK4LhKlg5br2BpwO
fUbYIUgMQyCVhrVclNF+TnX+RITSbhmRKccM/4mN+gri1XFSFSl51PdSC113A+MiNSl6DeXXWRCI
5oKegRvE/BbFn7NLVUOMvOu4NY60evYWm0RfP9rXL0mji1MAs3ApKTNpV+YcH0Qu7ibsB9RFaDDR
sNiKEbejyGd659S54pfcIx42tAMA0CMPXpRwAO+kDvTjAcfLUNno4/VOoO8ti50ZdfaMqkeRA7PT
FQ/6wG9l098Nub0bqJ0IcIvXopw9FfvWEPukpTg3XctnUGYkjoc4CG9HVGBzy6wuuTipzcfkI07N
+E7xcKsaQIA9GvneYuOHX+1rN1i31/EASoZb2HCyhxy3nQ0EcYX4iQGcsxD0Fg403S6aNpEXfMH6
d4CQzCN+HX6t/6Lt8pvrUTtMSP908pNFjXGoOLPhYMnXeOlDfbxnvR9U9InuxsMvucCf4VgEV+xI
vNhTPk77ubYdslP0/gBnwDoeptV1Rw3j9el60op0qSxHpDeXQPgwoWvVNGOJhssvJZ6O/HOJr17B
3b0GQKWxrsJE7N5K6a6HGjF+F3NDvJxHUi2weJl0ZRGDGE7qA8dTiJJwVKgMxuSNgQFoJFITNSfP
rVBynx5HB4YaFi4gyxyQTQeGvWA3ic7aWIUt+lF+t2J6HdLXLqoAtLZMMcgofpbNYN1dz54lNqYk
DeINjH+ujV+8Nh0Il3RklQp7Y513hQXGzEdgW7BjuIsc9w5Oyue1SmMYfOgmTzaqhp8tzADjJ5Q7
L2ZpI7/z12LHVjHbKsVj63E0lp6NriJlezr7P/1YixJ1Sa4IMWzHafARoJ3ZNIXBShmTpK0LYnVN
NbpxuHaZzCk7sUdelfKhSgt/p6eSWZ97a0kPKbbKL+4kPvvJpYAIzaCiipA48WdaPxQzS0i6UFFa
qq/t0t3XiD/WIRJAgBgeEyrLmxPB4OKQd76emckVpuSs1zYgwkx9vvhQLdgKXaxedGnK9hiYpZP5
7BjvqTKshM05QGCgbyKJwY0Nie2lrFl98dYM6FbmXWzgpL2O5dawOaPWy/11N3f9oGy95k1NhhCH
VCwMsM2lvulOxy8lvh20dPIYWeoJKN478RTBPle31mx+Cz222yALKarm3/0E+b4TOxopQriivjbC
ZXc9qmNFEPJaP/VT9qQyPFBGkDMqVblvS5AGIXuV2k/uFvlIlpPFDQi7swMknpXXLk/9bctaylTa
2AeM+KeUj3ZykRUHSHbCZv4ZOv4Xwy3rHcfzvRf1TG5y7tdKFl9r1Z2iuiDNgI+FTGj2kF0VJVoX
9aPOCV6OvftwqI6GWX9b0OitZ5+zbti1Ny2R10e4CsaK6XLYeHN+Hu3Evp3MoX+ezeK10KgfRJQH
gNE4LeRu8aanWsZIgSjfrRPTqBGdY2XsK6O5IBFbJu9UITnbVIujbiwnT3FmuOeC2kM/2f3OHNQd
EIJxZeRDvcvsIdiJPnC2ddR7a6XIQckttg1pP923iWPe2GUJAiJedmZAZ64Ow+FAetFL0zviWEB2
QFVccjyCuwhZPgxePTfbeQUqzbY2vneV1DXSKD0sdSC3tZl9KZCQ7cfey26scLT3mOYfkI0i+Aw8
80kg695BI+pORSs6GB588RZPHVMkcZE94YDSX0KLL/03/EbWiWeBdIHrF68C2pTObP9NmOOnqHT8
3TDXj7nKxen6RbOPTh4jZ4yi6thGNb8+L+9zDZSZB2ObBQ4fxhqpH8TUizFnMWAAPFIhZLbDaUMA
aWW2uzbPf7SmYZ/6wvxW1jQUACcTJa4tT7gji9P1S5KF32Qzy63tKO80kYj9py/Xv0OKFGxJUnxP
MArPeTWjmyzdU1eM7un6f7/9EaWps4+85pRUqjy70FW2QtZUUsvUPP3fF1wSAGFknW4HFVLCQf7c
HtMSxFRYbz307QfHyCpGvxqxhPjMAk5yk0XOMwSiYDdKwhqdacI6ktxcQSX/zd55LDeupV32iVCB
c3DgpiTojSjKZKYmCKWD9x5P/y/wVvd/61bFreh5TxSS0ogiiYPP7L3240O3MJLqZrmuGPhv/vcP
Yp8flCZMNARW/ePjA+N++cdnXZIYmIuWPyFbhwGFLvF+gBC7uQjouQvo9yYR+r2o4mCbwIfzQt86
hHlunxMZvRkWbm3VtjWNY5TttVQPjrxK96IN1tmoly+6VZ/54/FqCSzLRpLGBzdFCO3gelpbziJu
zWvj2RTktEQhUBkrDrGTunnutcJstoqKgENnclEZdk7LG2r5kkF7dRv4GY+vRlTxGyb8EBzcBUPV
8XCCYSrvs5GV90kpm9E4c4rH92zasJawhpuCXpToxfNcXRmKTVuCvb4pvUifIpB2+cqCnxDiUEXz
mChuRABhGlKtGX8vnwIM+CnGQG4sG3448CXj+PisX16FP31PtxBBB+qrMwDMTxYx5CDtb5pOAC/q
2uqkcjs4ZeZqdKPxiJp6PD4+G/vwhcHZvGoWjJLd6LAlrfR3zKJ9k7A2PD6+9figL5iix2dljcTU
Tst0w6GXHiR7BslM8miGHzzA56TnXS6LFg58qq7Tswv0hW0TH5xp+sHtCEWjPfsvk9xhN3gxNYzU
dTHtHWVs5HIB28vV2U6uvutwQVUZjMOsxX2l5e2WifvZnCBOZTJYwA2mvmlxDXZ1ckL5jMS3dut1
xFGzxFVRJ9Yb/FbBsV4u8QanJKO7Eot3pAukd8/keHbHPrGQq2fLaZMuB03hF7so6dwdEUWxWEMG
D71ShtZKp6fcpaO8hhgkWCXKvd9uS5ukBSDNJ/4utBWrd1fJ8l9Zumlu48x56uI2JHNdzACYx4Ip
uIYvy8p/VBU/e9qphSHVq7o7FsuDCWRCjfH4lOgrUlWdADNG4QBS8SO1gKbU8fHZ44Ov6n9+GZml
3Gauw52zO0x2Oe3SvOqPD/TnBITkj88e3zODtyHw5wPTY7Tf/sh4PIyAdTZlVKDRd8hB0ExFBkbz
QQjYyYxsbtFQCFBdf03hqqyNsfbw+kx7gCRvMsE6jbg/nCZ9k/BmZvAwBGc/co4SH8zaav3yXLom
QzorQEYpfuRpjCKz1L/7jsLujx1Rh/wwfrhV+T6b7ReyZ3x8LsZ+oC6l85XxkUTwiOgU4w1gLfu5
CI0r4SNPes4Mo9E05h7qQ5ekJ/R98xN6+qXFqr1LA1lufhv4EiNhcs0OjnkIJ2lthI2MTCSeY9ml
Vyz0QtduvsZm9r2xnO80JitTLHk1XfB9rPzPSdWwwJt7HiBRL2aTfci4DbTwsPwCuhx21GXOoroO
jd2cUOvFE8Vt5yDkRnnxCqTWY8iyLvtgG3Eg1/HI2YaEWRj2NQ057WrrI0qNb/XMf1LP4W98DPFq
6KJ1hP3IE2b2JSiDgp2G8yrd4Ltht9+NJQakeib4YVylARWcadJ+z1n9ldSn82wc50qyjJPse0FR
bc2ZoHZ9auU5K6KvnEKXRA/rA0SfFUCjcie77iarMoNk0E2koAGaqTW1MXofZS5ZTse5INJSg0xe
P4+5OWyoZuvzbDEBZxX1O5a4qx9THjgEXl7op+XXCJdGII1fe7sGr0CHpcb0sa/DMCnXcYF/on4W
S0SGTfv0mOjFbvB7GQWNj4ZKZ8LiZPm6lTAveoLQY3N4r+GG4B/AkILcQm99GkjymWh0pMYmQMUV
AxK7viXVsDGs5DNy9ReDYpHZIT2zk2HNBWTi9MwFzMcICSlBx1gojdJPiQx+RViBe/x7vY1aJGZ/
znZyXJ2uAFkT4U7SEOov+qJmngOFPT/dG4W5zyd6lVLo4UbMNc4NSrgy+06l59PGgDHOAKY+xl0u
C7VOgu0IY3PTUHUzoIigniydweOpDBgzKvTwxnAIJO0sJc8yFm6uY2yxZcbruup8+u3SRDEy/QZR
yb4qpibU7X1UENQxMO0pYgsKBumujvwczXhRky+jAwLdOK4p+WPAutrZQsby90+K+Gt24uNJQUMq
bGUu+se/6vJwLk4OI5F9nYn3DjkRRl/mTjykaHQuwiaOYU8mnDeOeGv+/mfL//CzSRuS/FCBAMr9
azpZo3ozY9SfgjFm45359F/8IBG+m4wZiC67FnK6W6hFplG8O7Y8uMMAlS/6zVr07rsBmF6lr6gj
WCm3lzqF1q0Y+fz9o7T+TRTm6kK3TRfNvGsYLA3/VZaW1yPQPyvhbbN4AcKWBtFpmmHFMUwzOS3j
Naw469LqELC76KqQjFVD8nsRc0S4b1ZZznakS51tQUeM1uDTWHo5vJTuxi7yz7jOPlNGhbwntkpS
lCE1/yiaiOL29pAgBvrSty/jwLZS1+prPNmQeQOawodOgzbhN4tgy7PTcCV7GnmZpOUu5oYbzOMp
WR4lOSpYMHpWcWOdwuNW+2HC4ZCZ/X3Kwl9RPjx9c630vjRszHk+rXq4E52AA2j8IpchY2RVB7KN
FpFHMbN6rI3pJR3D/d8/18L4N3EsT7YppGGSoqQDC11ejD9pAMsxKjQ8D8k+shKgmLraoFGl+130
JvVykhHNyqZxSXyc0UAkOTyUOLXkdTExwxEquB0wUYYERWWcls2JaPph3/TaLl3u3BO+JzISUzs7
hvAuGHj3d+WzAC5FAXkB1nivz7+zGWK/iSpla1UT0PDlNQmZWBgQnbPwMwBSTiIt82qwWZ/LQjGP
GJLFA2d/TY+io1FZkUpzneQye47lnswhYF4Z2ArGbRa30E3c3oaQxRQ0lmiVFelXe6YjZqf9mckS
oRAgxXLi5Kl9+yNtbarC5c/DlA+PfWun/UpjkGLMHDQckJs4b39goFjG9VkmqRRIFxyiXajnn51k
3JgZJLyHLSsvnHN50MOlMbAv+eS1b4dcf6PQY17FxEcxmktkfdYYcqFh4Lc23fb+mLWXWnFVdnII
S+1XIXn7wBgjvN43v4mecg88G4uRhAZLR1fWYIiuWfcSazjstExiYYuJpmRdgsk1JjD9UxrxdByQ
TQFAMN9N/pANwTEohu9qgGhi5VsSPC9GCUhlEQlYEauG2rX2Rq19BBnX+fJQq0NQhL+0Ybx3SdE/
TUChVgJPBsikkQQtE7FGBSp4aOtjWjRv/+Xt+h/uKMQlW4KwG8ska/EvaYFQcv1YaU2yN5Zfebkb
2As5FwnOT6095dCHrDBkusTyeeVjAPSYajDTWZR0fwQytul/0e/+u+Ibty03CZPrSDKR/GuAYTtZ
g1VGItqnZvCtJPCT8vmwjL5TUKtaPR38RXFWDP37Ir3KnPTT16svhmP+l+fmPxzuhoveWmKRUEgi
/3oldxFgOSsvon0bAsAeO66qbqXHDeaeEj0zSvEfNa1aP5s/rJr9S4DkvFnmGwSDGNxtI0ykc+5l
vvOqd9ErVuBpwyTMX8M4/y9KXPffZPKu0jlzUMi7QhjqrzpcCmzFGnwI92MSA1lii46ywtN7QGiA
TpZlNm39DNR5Y6J+O0EWDKU/HG1d1RvJP2RAfZ4SzMwgM7IN+gl7LZdpVIRXEgMS1rpwggTcIMwr
OvcdJAWCB33AyMYzpK3K3m0OQzK+ZVNcePqMKlZmdcCIQ3muZrrvJBdFmNhl/aIlab15zMQDqJrU
GvNeQklj0udu+oHBWvoFq3uyT6u825RdFG65LEC6xsGbtXC1M/cK0my+uD1xVhN7C80YvECV4Mlr
LhujKvO1FIIIelf7UpcNhlPku7yD9a9TilhXM/bLzPEhFYVNvXZc7TVkgatzjwhleAPtBn0tz18I
luTUNLLJywzt4OrmLe+C3yZJDzvL2EOArfcFbMvVVIzxtrIevInqXLlleX/w8q2E0yqb2hEOQfSr
HaLij+rj/1uj/ps1CmMad9X/awr4d2tU9INT/zP/F1fUH//on64oR/5DCfz1ggBo05G6QSX9T1uU
q/+D5HbhmkTP0lwrC8n7/7FFOf8QVJsSD7Nh6YxqeBT/a4uyXFMncBVTDMeXbf6/2KLE8kP+XOnj
XqDdUIZtKeJvlW78pYqoRm2EA9oQhuaLl7auigumcSaxhrktBvf7KOCL6l0RUjK1xM3LaH6qqyk8
uTObiuWrDiPiMUvd5ymt1XMWZl8J6hpOj6/MMWWYLsJsCzXmh8r0X7lsniFqQNxiuLWeRZl6CZOB
oxysDU7F7BQkAP5ZmSEQWpTrkwm4zKjy6j6O/bcyBZBpW/29qZvgSdI9vBFwSM896s1R2g4q+CF7
4rm+oRAb7/mSOmGRVM82Q69RHXYZQAtsESaK9Scl2TT6+o7BTPAszId1g4i5yGwQAc4DlV1b7TMu
6S2BIyRBjyJ/qeDBs4BxCIAcQfGg6mHvZRvqGYoiuV2+det9qb1ksUnl2ujPI4OSU2RqPOjqh1UE
w4udKfhzcdp5MRkLRSWnj0DX0Qx1nFF2bIK7zyyclHI8tRLzMgmBFhBrvX/JgnKPvsE9Ox0c4jRM
soPfa/Oel489l0Fv7kx96wkwh2sl4vDMOOapZF9c5+10EK3WXwvmAKUK8l+T6OxzNzTuizPDNQVx
tOt7FiZNEutPhfQtj9CwjNIAvXwAbfNstdaLBXdpJ9WSemeJ/CknjTmxM+s8thMHVOScsSQc89Bg
pm8ynS/469fY9notqG8s3vNZYO11SVzzpGY0a347lhSBdbNmXpbQDJ6dQU8umd3fZ1+37+bQ7iZL
tldk3CMEFBQI2mCaz0htd70Zx5ew1T7SaY43betWJ39y2PtV70HWFgALZ0JR9PI+QJxfm3YBxKdP
nNOYgJtlEi8PMLSavSPFxollAn5ZFzciDEgEIct+Z+c+NwyD9zY21j8dEP/BNfTXqkPSIWLP40hg
72CaFB7/WrY7TYfQuZ5r4OpUlb1PN4KY7my0Y0E5Fl0aHXqzaUQvbRiIA/DKb0DAGy9UMfqFAGnH
3z8eKeTyE//U7POIlC6WphZrpOVyEvzrI9IY5ZQamYIEboXEKyVZvDVZ2QBLAGufZPAQGGVwTTbJ
2umsj0zo2rNfmqe6F6vKNeovRYxw06/Epk0z5wbBhdEh4dkfgxrOFi18prLhm83rtmqMOHh1fzBe
mzxF/OKp71jECRyAKyUSC5QDeZaAZlYdu9J13/IviiK8sEv3qsKdkJryDwOr7L3ARWUSyGY4GKgD
V8qmcWwJRHmyp/jSd9m+nCb7UPXIFPOSqFZlEVWLNkIXxHLEdTBelX5oiQn+rlFXebqv2TtLCy+1
muPXoGvPkwjtk+3bztrRe4bLiTAOSlikkIvgQp2brGWJSLcrw/aS1ShYJ+1joNG+O7WxMWv9PZGx
OhdGc7Skpm7gxXcEYpHEFw/O1iUUoY1L+QrivEhwNMQjcZnBcB9LGe/pdgDJx6kii3w8CM0meHr4
nflGu2MG+yaghp+dSKAbMLTea9zwSgQElzERlSd2VmcoN+j4sm9Z1gLnJsVpQ6Jj67Ey/nTpx1cF
2+Vd0nVfbIvJ6ERmNCTXygOTnB60tidkr2SDELahp2XNvJnm7KQIC1hDYKv3kGb759zuNlSgBx5S
sQ+not6wIGZ/TNyVWQ3jeZzJyCVcBaFOV3X72BYL7uUn0LRiHcUoL2A7roUI1EZmNvh2zT6HoLRP
lJZ7x24aDDKO1/RmciD5NVuzt/hGRarvNItZdBpYFmy0JbWrnWGfaQnzStaIiNq4RmpT2886qp/G
h04SRjhepnjbwopAqju5BapYSBZjI31UEEjTXLT8LYt72gylTuwFXvmdnuCwvShm45tYoXNshEXS
NBaOtBvFNVXMNTqk9bbr6NTsOOpjV0VbcDHRTsj3vpoQ6XB1rPXJt7c2YTIWG4i1LNz2FOrEkzmG
ezZ9G1kAaczxgDDDSTN7VcHRPQdm9FQLV1u1zlvFQuKQuhNYDcP/NN0JJb4L7LgU8G4GRiSJ/6J1
tNgpAQdEnrAJytzkvoS/Wgglc7cgAnTsYVcZtVh3ndPvRlVtirJ5bYBq3h2bvYjGHcBvtOkyMbnP
1Zgf4Mt0KHnMFwPM8xPmyVLMxqExcHdVslyPM79nEvmvtAfvhZlnKw0aFuPXaFPFRXGesM2SuSGa
arylCnnLlOTXEp2g50vdJVEzepeCwV9PYAKiBHjAcTyNGztkXNFMGKNKrDjFYuoImwzubx/lu8Xy
MxE6t24dP2FFnYTE8nAogK98AYBV71H74DxKn6lJmk1OAJXnknC3mabR3TgNnNB++q7Krt4rI7jF
zGRXLVIdWJTkmbBx21Uq/WAqD49kOXkqohRD3Sk28EOWUXX9TlTlW9OZrFXLGfNFrilvWJ4HAmdP
OiJJLynAB6Wz3Jn+q919ZVwCS4RMEV1zKYFGxAgdOPTRQC7jWiCmkMggbonORYg5KwQHtRtK9YP4
OnU1fmSzLKgZANhWw1aZ4vcQZbwX0W+YTfgzQi9CbhMXY+77t5AYSpHH8Lwhre7oY9aPM65M4NDX
iiKjITapHPsWSCK97ohLJxNmdVRD/VEMQ7zXFsAajgWIHh9lVlRe7RDPN1c5EQ09Qe0TM1Z3Mo1D
vFy5Uk2sN6x5Uw540ODvsDW/m4gMtp3e2CvW+Nd2yO3t44rMDFKzprC42jbYqYaCqmbWvYd+eC3m
onzua/Bkaq7P5VQiZ2unCmV5YKFFbH9lKKOupLttBeQu4trLq18L54ZYz705zoRCMBialRoAP/VG
d546r+Kxrfx56RUrNhQTQBXHN5K7NWknVU7NKQ0oYYsoPLQu7C4b9diq0tByUDa/+qkBHhIxBApI
+8wAAm2M9OwYkFke5PJCZBw7pjlkLxNqLMicmMAG3Hd5MpjbqbN/DwPXH2Eps6cccjf73PgFHjXe
JygrwKaMrOXdwN6aA3+DqsQHd2zmx3Qh/xhd8DNxk/y5AtDK+KP4pvsqPhKb81zYCeMRDpNrnULG
jQgnQZ7SijPdwyFVo3lodTSuDQOyPEBgu2gIi/yKOyU+NCweAOAdSdLyN4OailOrMGSx8/rU5m7a
KgvjSzfbwY0MwMuEJuNAHFNzXpY5DJhbbkZPeThOkGGk4006RqCqU0C0UZeu82zCSiTK6wCp8QLl
Qa2bYPjsWnClSMabTd8SCw++Bzmr054tzrSt0w+gdnjG1no/kTiEksTLnJAbhBrJrWPMhjyei1Fp
lXmwSX9YazFzwRwk6FmLh2etiGzv8dVALsla2WW041bDRpxb7Esqw705A2GpiO7Y5WSE9NmD3ANk
X+85y0UwHmJmfM8M3Exd3xmO43+BYkWOTI8gvh31J9jPKF5jxFCz6WCOZWfcYxfY1BNtSd9gtSCn
/G2qP0p2QoDSOGCj5ajtgpgN/WxCiedSOohu+mpkc3iWjk8cZim2QwPfPYjJQUQrwi2+xnsShve2
dX4lKfftRGritUEX0gGyPaeUtNQt9U8B4YVFjbiWhnjl4cD8S6JfY6C3zA9MiDEhr+BoEcUTVG9N
KRD9qXaZRfvtbgBc7PXLy04MNvqhYXxPBpiIHEU6Axj04e61rbTD4tdURvI70jHThOG003mvMv1k
cxaGqDkTbgaz+MGeHb0+iY4MyDckzh25CD0e6IgChSd3irGq2bl259aFwlig3dRvOsfuXs3MRrIR
40cNDAueYfbNTkkTrCLreQ6r/F7WCXfAkXClIusq6k6AMKY73iNdkhLPtOVqALJeJRoJuE5Qb9kp
Gm+YiTZuPXgRCdw3HDRImCwSk8JFYPL40OX6zyKO+etaSANWB9MpbMnO7IE2di4Mdf6HNRSlQwfZ
eK2Nyl90DT1ZHPiSdm3DyKa1QHP/0UDWkT3fUUdFkYnrqeO+XEZzhjwQH3JENeix220YMhlqEdET
2DFDLo0dGex7v31KaxSB5dC2RIYl5UqWI8SyyWrJvEx/+b7lktnbD/xVVFNWEKoD8AAWELJlXNYB
HVvelRlmg1s/hOdEN58AOpUQbRd56WiWW2mO30M6pHXc1sW2qImuQ/GBbkxNJRv/ivTOxEZFELPr
bczy6ESFIKzFUp88Mh5eWzLaoqb3OivJdnE/oRtNp3A7G4zulqMfbheGg25Z4MgEr/lg0YaWXjgS
tjGURnEqcmMmkLNsdwTPLe/0ee9q2Xdfd5sresfOtjjBnMOkJ9XGgO93YMVyh/UUI5NIT4Hm/hg7
qR9VHf1CnPmdFlexVK1Im5L0Db1DpFrJpnSsCVUZMGJs3dBIPgZSO9LJBAcudZubHJcy37d2iCVR
3PudQAeIvqcymfkF8mD0vTgT0vpdTFQ5AcHzxiTlpiPhEGc76qkclaxH/OfCnFe4GHRqK9MJowUM
zzS6l0hIQufZV3bAnQcXZtP0/tn8wGc6EJcq7ky3j5pASpf6ebDVAYakZlG8m0U0rv1cx6Fc2wZ2
QlwF6cZ4LlrL2U9ZN+8KZBooQdiKa/A3VI28NasY81N+cK8wjj9sMYIbh5HoKbcCP29xtstuPkQ6
xbVvBd8gjdUvSStfWmdC6lOlIMMH+2zwZG1o8Mk4J9GRFwY5lR3EbOOV+s2rEh2rMhFeVhgh1qmD
mgUBeh0bX9k0xcEMs+euit/9qLDWskdCHlvLVeCSDaIEBwB4/O9+0hhns8NC0Cj7JDBZX9t9n+fO
JR1SVjkhebp6rTVnNgSXooPFzQP79MfZfjZ9wMrdvOw0palfdGrubVJRWwfq1hZw7KOGxHqz4vI2
sogAuQvn/AQgCjDqmLdXaoDk7JgD5tLmaRJGiGQxmW46gxwBS/SI18UAmoYshvcm/X9KWFtdngbT
JYXCHU9mpcyLSMARPKq5XPqoyuLgkvq2vjUtOgccbO2qpXbfEBwb7eypcc861jVSF8Tp8YFYgxo1
+pMf4v+tYzKqcZ+tHbvQ91ZOUxvL4WciuZJwXsNEoLYazVC7D3lXnAY2h0DJGbtF5TL4moG9PoY3
LpHzNBTigJOiJw5dOWvfScAWY589RcQEkxHIZ5XIPL+P0iOhAtZindXQeBfVmQrN2RtCPEWAJu/M
J/MnNmZ0aBwE6yDGOyD5Hp6F7tPwYflyrSS3EYmFZ3Q0j6VMtjZqlKcKadbZl60gWUmM1KJEAJwo
9ZNTju5xXTtxQ1jzvEQNgMMbMEyTKevEP2YrViXyvuzOAJSU3akTG9lqAeuUdVShEFa5/40YeizF
4XJl5ZbrqS52YGvTRvR2RSRWLbXXIcm/UOl2CJwmVOkZalnekmtCJfwN1IHpSZBztjihoJrNZIYn
zB4CAyGtRpAIpsqE7FCXFIvcFScnJKl4WIZe2mhc+5HEyi63gl3UBdFrgErkiLMWfWmkh6+c0vN5
KoKfAJsi+wX6o/0SVuz5NJGj8pvMel3brdxxG4+fgQKvI2n0J71I6VRIEHCm2FsUeB+IWWH6miYc
TqsvdkgB5a1z/Jeejh0BnxvvYRBgRBgL7ZAkzuHxS8dGsi0CFIBTLS9Yt8Tl8V5phTjQDWMMl+Wt
xDq8egwhS2klp5lRhqd8+dO3CKOnTiZG2O+fZn8z6flwo/sCyJg0RxGP9SoanIl62Y4BZpLukjX6
JazeZsjw55ppwKXWCDwDybCuTLFShaZvReWqc3Vp21/xHBbniNCjtQ01guGe5MZbZ/GupvTyzCiy
T4Xp16AjDp3pBheADqB3s+QM1BTznJNAuu9gkAcOkpoy4FciJhmSfcEr1TjNK6Zl9hhj0u6ber4i
GMTmnPrDhZWYv1ayiq5ag8ksRQV+MfSY5B24Ax6MjEytImS9M/lgGbulc6JUvU850LnbwjgIZ/Er
J2QDAmaaeiExHuScCm3ngz/OYzc7pWMLg1JOJMKxRT49PqiCTId5GF7MXtqnftDR7Gdjt38UII5W
H+egzrymGVFfknmETVQcWPcG6ybXyVPHAb+jSjGyWHhoYH6Vbn4f7eo05FBDOVE/ocKCymY2vpHc
oYgPczoc1fuGocdK9YZz0ExmP4B8bN7dfbRVhlmxELpiQGuATVRvdQn8SAzuW55dJKpfdGBxcM1y
IS6mhlFz1Ow9twzowhMnaJU0zm2G7U+96zx3hFjC852TszuTXedExqmqy6c6NIvTWDVfDZL4ascd
Lo918sNxaqr5qMzi1c+S7aORLJqMvrHDJeIw0AGdzIw2K1BGtqSmJ/z6zcQktbCKTziNvwrcg1u3
+ULaO4B8yz4YRnTxA73aTrhFYLuSuBXH1rybC80iI7AL93NxfJhlH3CJBQdbajrRMFr/3OZhdDGD
/GsYaQOVp/tpLi1elq7TpZQG4I3dKcrYKMQbgno8n7v8MT+RU8VMIV5Qv5Vk3uTzps0CC3ok4+yO
VQ3ZxZAPyL/l8lItRuqI9b1tympHHye3Drp4j5jMTUel/BYj7ENGGa6swtBfAxMJbVMSPFaXhb55
vP6UbhMWJWjFliq/aGAhd/BiaIXSPt4iWKduNt4RlrRPU5Zee6agZ9d26O4DeZ5T1gvTFKlNmTbG
ZcqdregGtdPcXNFUMMisE5OZCS5dRAjY0LhXPrH7HRKQTDyPxoFKcLw1ORe6Vpe4AazWy6zp9yCt
6tJwMjWdU2wFk05cDCj3Qn0wjxngHOVk8Z5ZEkT3gYOw7myOSsNZdTXYTc0kR7J2emtNklW4KiPj
1RpoZ8bSzr2YXDfyUchWBgmA6wYqtYOTqMI7sjaTuN5HEw+O2IpOBwxOtDLPQsAUk0onOm4MoQeH
oTe+Ook+X2tl3fMsqZnnBe9maELMli4OZiKoIFe3AQwj/2eC/YB+eBHpQ+ocUREREFuNKz9nzLVi
2A5dP7a571qMlxwmw79tEnbPWhosBNlhaxUI3R/DlM6vvrL2uJcjwddzn/Z7lGukWCweJSuPj9k7
Tkd1CHiWVkZNaaWs4qdRR8dpwitNanMLpVKzj2bVZp4I4bchfl2moMhFAx9ZWiFuU+WG+KZI76aa
QZvbzCtgnNHOUsx3mL93kCpCSLTlkG806yMZEFE3BecO6uj8uYe9GZTmkcpLbUnZ6Tc6ATn4zRkF
xULlG/TpSOE+w7YfPtzWfC04OQhM0J9j/2LAD4AXE3i4JjDZJpVLmynKb44kKMd2c+LrwU15fR9Q
TMnXthTuISAT5zR2KDb8gVxu3qdfR8ZZEVPQx+Te4H1tq6q6QqS9NxaNtjtnt6KlzQX1TBIXsSLv
vetc62Smd1jSCfp60E6Q4+f1YyLRGZzhdky15cTIBGVKuMrA/isIvsTArPe2TgKqg9Xq7MxQZfBk
R/teGf4RptfZ4fhixmWFL8hrnJUBqZc2hrANy+jCl2YCmD0MbrExRVme7OUD4uALUvwWgyRFSyjH
Z7totK0LvBpOBMYv4eAgd3yySwPRxDxupzrFIC2WmQCWL9dKDiZfaq7Mzu7yIbe0d6so7FVbh8Fa
wGi5FpW77UKO6rZFXU4qvdcYv2H6Gfvc7j+AqjhMMxTdU2XPm6GV0yptAvvEmPTmDyo/jklZnRt0
QPpUBsc5tj50Lah2RVHGTA9G/7kZoi/c/78X5BS/gAVHYoz/0VNUlPtkhpjK1CZ9tWaMkNiY1nOc
L+MjV+5K9qar0uCB1nZP2tPc/kgamm+qInGUsRV4Ci/zbky6YQPEd5U5nbPKWtFwH7eyjapJ44rH
Inud9exYSSc7tMQyMCnq2P/6rFiTsjDfKIH2PT6azdATQjKnun+Ju5r5jIyO/M/GunOd+bVxKPpj
l7UBHrE96ibn1sbZR10O29DR5WulfjaOjlYvsHUSF6uzS2LntpJRhlDDKNZqYApmzO2bZeb+1qhL
hh1iME5CFm+6w9vZNWY2mh1Js8E4f00r4jMM86sBl4Nb6lCyrs3MjRjgbGcTBYrbZzvw5clRR3gT
M9c0SGaySG25I02ezrOrboHFU52m+vgFyelvP5lpB5m6nZ1+3OocpV/zUt6DmNlNkpchkVDcWHiJ
tF1URs2tRx7P+ODM1SEI7EF47PttQi4fVe0cOd0qXcgteejcx8C11m5PzBLy7HIbjwhb4xhYfTvh
oEV56Ik0RUfZGNqxT+2aYRynpNtSYVp55GxHvyq/legoId3Ng/f4U+6Z7EV1Qt5Ufra0IvEKlo/r
cqaLUCTgOcb01GU0aYT/7SpzuoGf6Q+oxgGvo5YEuj3cuA7BiLPvYC1GMpFjdm9++FlpEyIl4SsE
hQxN6ImQ2zNhvShzYk7tUst3eYizCmbAF7P4OYVBzK6tYAjuq4EzogpPQRdW3Puz8TSSpgy9wXmm
fWMIywpwrifMs9msLrnVgkPyY8TqMRlfytZtb6yz84QsiZUNwqFojilISKp6GkjYOOvit3RhIC1r
7SSmwneT7tVvo/rFGb6gt72R3MNqk2PEmyLnR5+2TL+j2SG5yWhfRuycJ4Y5N22afw5d3t4DY8MA
34WhXyEAn4lE7EX8G5eS5dWV8ZlL/dUKLBdFpJtsvVEheCQDrFpPAQDndjSeIANtSSrVd1EcPMVm
96Jkf4hpPjb4vZH18za3LO2nHzTKC8HysxKmlSBSd1tozaWlt+W5bLZC2yO0s49jw+UT6uJEf0Ok
g4ZdpMDH5uRZs4M/VPv9s00aOBIAGAdTn/0UuiCCnHKHVQqBfMNW5M5IoIP+0WqU5izfnfUYT1z0
Uc/6QEvJkCiJcqchidLyQysjySVD6aKSdVya7soaqrOeASkNQ8u9PD4Lgv+h7Mx2G0eyLfpFBEgG
g8N9lKhZluQhnWm/EDlynoIzv/4uqoCLLmcjExcNGC53lSVTZEScc/ZeWzunzeAdICh0ui8y0e/R
d3wZQhcjB10CKQJGYnUUMtrny/27+xdtbvRjb2r7YlThJSxIjxvb6EctBD7aJqujSxUMh6bsJwQq
y8+65WdD04NNAXhN6AAyNACnBg4Up4KzyAn8cv+Cpi3cduhx/vlZQIDDVrVMSByLcFE9dBOCOglS
C8P8hhkeWPf//fz+naEDvZl7RTiUs4X8RDulq9zkKO3ybHkuFVpZ/2QjZ4mtnWk5Q6brVis0P+lH
fcvvd9Zh3yGMpiHs1/CA6bGk+hG76Ls5wRmC11WvyT7Y91qacPwqSt+ca7UxFkagHk/zBk4xXi60
dM8prckzqZC+oXtPtg3/fLLihAjudB209Pvoxd9yruxaYxFs3OwSF3TIRGC/D1Req6qMPwHR/FUM
8atAyEflf6Sf3DKUIEcXMMFZtpNAthzTflfWyRgZreSixSrWEiScM54efhTFm233Xw2Gf12ojP1Q
70wD92XmfM4MyVgtarYqtM/eRLOY2o5Tm03wX1SETw1z1FQ6ZB54NbGvdM5WBlWc46H4wwUwaR6O
YRmty1T/CuaKOLv3zvjmMC+ikrJwKI7Opqih4xs92Zlekl6EWbhrqwexVHQZBNRE5uhMTGM19nvL
KserpfCNWPbbTJ7o5BCFNRsECkWu85jZGSPeSl3k3G8pW1FiQmmht2YFOeNojziygEDUbulER7J7
DGiJL6B7LLJZd9H2I8ruz0JWDroVzgcJh0b8YvTx2uzsRPxCNAxvBa4TfSoalt16w6axpnVMTFDD
79SzpSps9qlG8ltRfst6CeRLwgvpSXLztcCGdLThfUhfGOm4cibYNN/SkfxP1LzLQboEJWbYxnrw
Uto2W6ZWnIdzJ/PNjowV5nkUOeLHPASwEyxA77189irs13P8YzQwti3PhSLfCjROvLIq5/u85CyV
WZrtIhdpewW2MQ8emR3XqJ5N/OzpWG9tFZxMAbqvC71NY7nTGvnNhJ9cvriMiTynpcWDIXXtRPKn
l4IadZiaNuHS0FvSkTpEo+Dn9nkoJl8ES5hS0RJX3ZQbvWuP/NvPQ491C7buyUwmoPFFo6i7rOcI
m/HKsBt9UyU9LVCQSqNUn4nv2o1yiNfsHT+lo+85tm/NVAdn2KYHVnia8dEW0SyfQEFyWT7XiERl
vc1nuXURre6E5jwSZcdEIcRl1YP+DPuw2lBnYmgUt07RfbSCwhcQLze6bBFexT+dBQrTQJ1iWAnm
c0z8zmtCvw10TOyO2pmyuOKOXAt7tJnS5+62TfV3hpJvXNe4uopR4wZH+kzqDKxCnQRiqyO+cFz2
mJI2StWQ5RjilSk1Pp8ASQQJpuRTmWlziNpmT81ZMGWTDGGIjqByMSHlDZCnMMQMU3JrQIuy/0lj
XdWe59NBY8MxF26taNSzbXJsbvptkSyxPXHJ3NAiDqeBvTjnCJMAfaohVAzobZKyRraK0KnP4K1A
B0Cuw4Udr3TMEbVt+GjqNjHyJoIzqjUI6cfSTSxi37J5PWv4N2LGOlOnWSyEBbOygv6WZ4gL41Cs
fMaMkwY19mrw9G8tgRqxUXO0T1XGQBgvmlb9QPAriJGnaT/Di1/nwSeijvZZTi9FAaL0Gbg/40Mq
VuBySut7HhLymE9fUTZ9TVnRVo6sSfRDUANSwSY+SX+vJ1o+dDBW9She4ZdFK+cl7wxsDwjq4Tft
HYewrpxRbWDTiAMNi1mp9OVy3rQG2R5iu8dJyiFedwfymat3heRlPbSQluq5eZ7IKV+JAiVlCaxR
xnyotm5vrSY9UNh9TpL0mxEBkpAsxoWaNl48RDvd9V6m8VSL4M1kJfJhmoxgWqwnnXZ95NJctlwq
3zj9grskgmFlfq/K8HWhNCYelqskHTmol/N77uU/nb6pdlUJzNY9hJV6y+0u9EE+MWqYz6UCVkNz
iGaEGn3ibOW21/qb0QBVSUhaAuuif8uDpPUzshYpPoj+LuwfqAPew7IfDnbr/upn7yecA2NTZ9p2
UK7+F0vRXfv+b3Ga4wj+d7c9CZxF/xan1WUu3ITYHsKIMWFO7ufKrrBBFEivoiEUOxPWBm0JUkeA
fGzSDGNeqj2kFPo+NuF4YwGJQCxpR6RBa397cx9SBUyiDhwp0fXaiHwdy/sAwbaCOXIiZglHPGri
oJb2l+3F7daJrA0tevr5mffgiS5eOlowHtzI2c7xOrcZzGoG57JhDihRcuPcdihRzenpz+K+j5zw
+xu0Hd4e7gKWQv2DtK8H1dc1XhgcLcq8EFMNp4kCofscA+jkjQO0GUZAY0wc76jSzF7jByz/idb4
Pv5P+LP8L5rH3zTGXCZH17GHIjYGTf7hMzSwEmoh0sMjahqGFHMKXNL2y1y+lzaHzmz5MCsYmEGZ
ZX+RNy6/+t+3D1Y0l0/GFbqBWPqD2rIOPadCHQxpYRlJN4wLk5isTjng4bmHuoU2cvzGgZ3250tv
Lp/9h1c2JOsnd65uW/KjF85wCZksslwygorrK7KvYztovhc0xr4N4900LPTaZnwpZvcXrFzlu9YN
Mz+nvRz74GLdy8cs9SfsB2dVjOD15440LtU/SFl+zW0O8Wgd/iZP/egq447hSrm665jC4pb5KE+d
clo+HidjeLKK/oo2H4dFQVAydPBTYfU3YayZFKg9Aj0LUsc6MOcMLiwj9KDupy2qxIQAyDN0x5Oj
QSBVXTPtsUk9Vm3VnjpABp1Cv+cIbcfcGBH5/CMfXHjATcLAgdHEirCb7oyBHa2cY69pRSeoJ8h9
ZjT9wMHbePnzJ/X73elKm4LM1R3HZMj4wbRYFlatc6XtY0ffeNXwAK90Qapf331pBCfBWNEANpzk
s7JTffvn1/5destrO4b0qEmkiST436tbFpgD6vfGPhqwl4p5bLaINHGjkLLlLG3TP7/a78uVKx3P
cKW0sRv95sGyW2HWqCXtY2xqP4ey+oTG+x+zWGrksLKCn39+PXNZXj48A1BDhY4nituKnsC//7y0
zms6H6U8pkHgbGItAVmrdkZjkQ/XLc2OZUQQl7T9Q+2pqlSBzEuw25LWur+PvGoI0gcRVk930Whe
EfNUCKqqAetRKa1tyoI1t6G8hk195Azt/WX5MBej84e/wJYsX1wwS/Ddhw8IGFowDZltHaNEcyDG
075PGnUzOjc8jo437g1D+yIYhNke01wEVd3Ky0d6bIsccXBRiFRgfIIuXmXW5DHOsB/Abr+acRW+
zMWnQNbz7s8X/b/czp5JcIjBZWe//3jNPRNWxFxJ80irgQa/ZNpBgnexRwF4MIKSLN8lo4JWeJjr
pz+/tPFf1jzuZMcWNKDJ6vi4Hzo0b3nt3DzekaV1MZMe7aLc6aFdGIJpPjF704PRuhW+95ZZ16Kp
VSMJyWj8+r/c7R/92stShkGGuB9Ll5gOxfJu/8Mg2+sx6EDPNo6ZTUDHXT00L5qfG/dftJurT1Tl
PHCcDzVHK//yZN+NcP++czxcOoSyWQ4Dm9+XlYWUqReRfqx0/Y2eYIVyRExfpLsj+fVpjhlBC5nT
Ag2WEY5OhiHnfIYkkf3uxJA6Ms34pgxnP3elvPbiSOceToiqfDUvkA+oS9uYweV1tIwb6Ph4R2j7
MfQ64wTPpD8StLzqzF7fkWBqrzAWzhT+rXEJ43Aj6LOsMIzIbQ7vDc2tDT+9zDw/sfKnXrT7rvaK
E0OJxUdKUiyUOlawvYW1DS4dzl6yzZF+NRzTPWWwlxnFe6KHT2Cbmy1EBOtArhihaWsMfcRIOuF4
DhPT3g2LwTSsNOhO/fQ+DmKvgfEdtDx9UgtmlEPtuemHmbmYx7CzoaJKOn0GGdC758LJntswvXVN
RKJnVBh/uV3+y4aNR5qSldwdkwLivpj9x+1SwEGLJy2QR9J33dOcyh1Kg29J1LiPfauf3BAZRjqh
GYDnjpedvE9A6y/dGMiDPiuGy7RgwxpdsdllOyi39AnQMjIsqdShq+UnkBZwOjoyDf/81Mnfn3hC
slhlsbN6rnA/WjLDrEe2whnweJeJSjQmszb96kh5/Jbn6t3VpiMhfc5DOs8B1qeMmXTR3VrPAk1V
sZ0ioQGUySAP5cM5AP5M91mgHlQjfHJNHNIQ46WdvIZMqzY9U74dZmcsRxWzhoaxluF9EQmUo5Wh
5QRXZkzybWTqR2OsbveTVUvdf85vOKZYGL3R3GRmTA+Z2TKYavE4asxCMvVd4R89+WNGlgSw125f
08FTwwSy7d0VFaaUPBY+Oiz+Pk73git8zYMRwjNusH3ZovOS5vD254v7X+w6wBYk7jgWVB7iu3f3
P+4KvW7I1XPZwjJ379HsuTROW2+Qs+Ev8ha3e4tv01j0eWlpldC6HGM9RogiUo+UGJX+ZXU3fttS
yfha1lcsRKxt1sf3U8cNg0s1zeDQ5XBwGiQVjrMZS11dYotOQvuYtiQNOxW6RzBTpAKiVC8cBm/Q
mZtzR+btX066v6/6vCVcTQJnt+dykvqwy7uziSab5uHRjGKBzBSWIf2KgNgCiAqAS0cTeZ1j69MD
/f7pYGd47PXePAHaEH9JJTJ+O+8v7wWtsaGL5fAqP6z5Oe4cAL76dJShsbB4ZHFo2noXMwYEUMOH
Fpgm0lfmnn5ra4bvdLw3bSBINc0gmdX5jbl+wH/TWX5NtUsxGScnopDf/3Jf/b472RwolqIEcxMF
wsfSDHJuPNqVQ/iugkyJd1I/5KF+Rh0Lp5Kx454GLEBFNP/XIPD2mrerSx5tL86jsxYTR4wJZXDk
pyhU6gDGsFsp5ebnbBoeou2I0Pepqsd8MY9fAP9Wz6wQ+YmJJYajodqYHctwmTaVP1mp2syl9xYU
7U/ylPIlwCjYanqbo7OqCs+PCgThMrFoLi7C6qgOYD+4EmWh3ewESn2rceRB1gIQ8pQ7m9asG6I3
wvIkI1rbKNO2wG+dXdfAXu0Np9jTLBDIg2yogGUR+wQMTFeeafLV5+FIb5SMWZv4jRLI3mkUjIXv
X6p2arf9VFq7ewFSMtBD/Sra84xbEndIYV9nAIV+v8k7x/xkTBznkzT8BCbiLWsoccOYJHWrNQ44
OH8pHT1IL2YXNoN6CCOYsnbXedf7IprQNDwt8dJT3b3pJUGkOjHnKK3OsaE9NSZYfjJUSaGwwoew
+szAP8Fz4HlHG8rUvZKOA/VrLFCwJx7ZThU7wbqYQ+NiZDF7XB7sG0uOfzlz/H7zS4NKH7+xJwUc
lqXa+I+1Ki5wyKDmao5xKqjWQM8tEsNq2Lh4gLcQ0ZmLTP//p18aPPaWQ7IjD+zH82Yb6mbbj5E6
uinAEPK/H7Ku906JVmTQD+3Yn12xa1sgI4sqK8fM849eQXa2e/7zQ2V+KHCgEXDUMtkJMYNJ/bdn
qsD6YdRKWoymtZfacYszDxFbsKRhi+x3h33DOtgRmadWN/mLX2PGpn+Av+i9Jqm2jdTAqMwdHuK4
+MZBhMaxSegBQsdRyzk7eYzy5+hRMP7zS5TZBICBqkqbTTmO5t9WegIc/118WPwttrBtwd8CcoET
7L8/TytjUmkh2j5GYx37rhYZxzmX+jGHQJaTlss/Y1k0jvfv0iJbN9UUHwYnmI8J+Qe0vpdv3QDJ
0ypz82w7Ce0VOPV8vH+JOcUjcR85eCoJtYifSzKxmD4RDR3W7Xw0x5SBQtuCgUKK3um18NMUA8W1
mwBlzAxTElscY5kAbImq8f++1VGmaCDASIUoxTGJ3Gkj7eZX7k0aBMh5ZH9vujXZW4EEhliSox30
yJYyke8tme4TrWKunVjBMUOuHbgVf/YIwr9dvp0wCzGQOBbLl/t3Hmh20JmFzlfcyRxWhf5YyBaz
jEqewRbjlg5IP6MWzfajbe1MV0dmM0bPNYHd8OuwGRX1S97mCI01doHInHdO9CnKQ7lzauxszBLQ
i2s2qcsqerk7M/+xX6EXxHJHyIEc8QN1E2OZKrPqGyhzA45KIHIYihYovlaRcCSwaYG2KENAYmBR
R7QkJsONp8TojZci6vwGLctmDFJGBRkDVmOy1MnDE7TLWKXXU+66ZycnImaQUPwtUDzLOjoN1c1K
4LRVIWS/zGqjfYtR7P4umYE/FMzeDyDoCNV2CvncQqf0vZS7gfKFyTwSId8mteasibI7J4ifKC4q
JPcmkBrV0mtqi/4WBLX+koS6twvRDivLC57x/K/TmmdI12rBvtRUmh+B30HtZz2EMG2vdYJgtoSD
vIa0Yh/udh22LW0VDoyuNMK8YUYW2Nsn7PK4tfbcgyGAsQjxqtCKXTQq6oWGctqTYbltmu94Z/ew
n42XwYIQntahhgeUlvxUypxoSmNRO8mzTFGeQe+LdqAikx3OLSI3Wuonj0BqPw3sFwRj5iZBXbMr
c/yQKTD81iVN2nPCV3pEV6xWtKEMa+9mkXEwc2sfUuyjUZ/NDaDq4xQPa0YfaVEbX4pcvlpF/sVt
QoSlXYSvFFf8wezUViN5bS9CAysf2FZbx+JfRbj6VG9+RjjL2bnIrM2grHjfRJuBF006Nd54m6vW
xh7/T4dST5EdugrSKCp1jGRPd2PqtMhyx9p7MdF3MYQhll5y9DsXY3ctDaBIhUZGhDsgryIV8TNK
2HrXu9xGd3dxgML2ZsHfXmuxHX9X0Vc9nO2d1xjZbojQ9016BnEdNDa2Vsp1XAbcr7P5OKOMeRnQ
iAPKzyLESfxjVncPGHkMVlvdRjdCd8HpABvPYPNvseLUL3qIXeRCJPum1s+e1Iq96PE9w6NCs4fh
b2MRBoALOxBP6AV4+VnB28wcXweYmZDXsLZsN1sl7LxrN2XkWR6sya6eITOE60rVHcMTK1uLmQlr
kS36I6y3pK6QhoblFAFBtrfC0kM0FC5b7xQittWRQKroTLMkgvPIKtToPBCF6LStEmnjt6hG/J4B
1oNtwguGG3jyIP4+cCv0vAGBQg9nwWnYTelPApHCE9q+6qzH8aJMwXCSIaw8ewQmGkN7ptWbbWhA
euvaScSWRDJnnWlleHD7hlMmQfMvnGvXpVtYj5yYsKx4zUPRdsbFE1qCJ+IJ406+wgzFGtM0UJH7
1qOhYo3Dib8/Ao8DZEt3x1tCXvcNBVXEHQAXenDqrbQi96aFjXGteJhqytl1iBjzGOODXxq4w7Gv
tXMCczAIGZJ1+peyGunJFcNLanoBO+U0+W0VXhEQu89p+p2NgQlrI1yQv1Q9VJJ1aGLbRMxr7VpM
Fn3QI4S6eaPRkBkjja1eT3DDoyI7jll4yscjECAHa0n7FYaN2sW5CNdhlcLoRpZ0Kkv3CbYrBGDv
a9SFBw+fzDH1EMFNiN+3MWPtlZ0ZIBFVv7CmP3WNWI+4rU4xavJ931dHpozJSZNsccqTAR6QCl2j
Y3GsrFhSnrQ03FZQwwm89a5lS6jUqHS1C9Lk0Spo9bUVD35ZFZav6XjSOhTmB7j3+iGc8k9s+SxU
aFS52kssktd0GJLQt605E3tYkMbezxgG78KOJDU4XfdpalKhIrLc5lThwY1XAFu1mjRfulcXLxG/
0tD2J0GcC7oAXNJylJsY1VQRMu9GOFueppzjch34dmG9B/VkrqAhmNvWlZybs/SK6p6PISGRqIH0
wAR4wPml7cIMowBusfnCSJJGG8wkn1RRbxthW97gisl3wVzjlfBgpyr9wex0caFsQasGn+Y6KIGT
H1kr2iTI++RelruxVT6BDO4ZAV23KWUZbZFu6aTEcenbjOSCOh0PUtR4zpdfzVA4XhsLrQXpDqg0
Z3y+E90cllCXNei5NsMEZFw3Ip64WVLI55qlMieI5jZPZbEb+nZYz8rGcNKnWHyCziVSUTc2XEnI
to7ES0mkAZaR+AzEDlXeDFlQ917t9EJGpfNmw9togFXi1yqtVTIO/TMqtfVd+1umRNRPkfyaOzaq
wiSLDp7WbupAsx7ywpo2qlc3SsofZlzv3d6bD4buWxylKIzGH8g5cB/mzSNcL4IfSkPurQ5Mahpe
THrcV7OZCKOpAj8Ls7PZ6N7eVLm+ngVSW1iVBLyFg7HjiLbp4tneN5gnVg6tS3pxVB0RgU/2RJuh
bXqAerp9yNMakFxtPd/HMl0r0oOtKXLTkuJd6Cg42t4+Eyd4shax9Rii28nSc5lY6mCmHePkIMRo
3bcWwrxh3Atexcir4QRdaxeHkXGWvX2a3exH3SbeJUAWJGjw7NpZ3epRpPwZwURe7dwdYyPwo/lU
TF51QV+GpNiqtAOTZyAvuoLXx+WIgTTQCoIgMCVPJeGhDxL7hDEZ7rlWtu+SbAS3b/h6d5a3MRqj
Oo82am7OxPi5JKRCkPFacpSXYUhbCW3V9alf14bhj0hbNyNYXg4cnrlhno+mVR+I+Kwi382Nx4ru
SNJ91+W2RoxgqYD8QDQlqyiAOSh1DPdWgfXerrC+D4uFEYcoPmElGNRF35AWj/uqFTcUrYU/JapC
BNAFR4o8dPJYo9dG7SqwwV21i035NQ6EeJBzsxiVkoOpZ1+CcbC2zEONVZTjuXfw+sR60Z6UYz97
WbVOrUQ7BkuqqF1SgabV8FyIRj91VugzRJ3W7WQVNIubvYHt1+Ro/kRv7yWfTP2UzehVhiA9QIGV
jLf7fgOhLLogJ9kOM/ZmACXO2ehajCdDHx/pPxpk8bH60hbMKZjlzdbiV5ZxdRxoHl0JDeYBtMuD
cCMWkDa9dLP0rrRO7BgBZcxEEIElY7+66d/p/lWP9uMdcBKmzni7n0MRTW8zT0RnzvuCZRxJt1a3
aqPx5AOKm0FWOyGawo6bcyZ9z2q7AyKPxg+F2z9q3nDQ8TU/tJ3WoISXUIakTSJf5FwT3VI7LScR
KpgR3sEsQKjSxN+cPp0P49DhWPXyJ2WkbGi59qwDadslovFY7oFJznLADB4HB2+sq6eCxD5hkL/I
zhnug4rXGvv0cy+a5zonxNoYgie6ReihqtS89pisaQ8BmJmSBjFf6ub7JqVqwduENa+fT3Gjz1ez
AzxAbpj2PonsihOpszXnVxBBR0Zb9ZV6WPOV2Z5jxXS0numCtqlxUGnB+cbi3sgWUxUOsKbCedTb
zXAW+EP3du1+gw5g4hw71S1TsjmY8mNa1tXGkp7AuAHd6R8RcAOcAPEo41TMRStYnMMRjs+nWpqb
yKvIuIKXfogjd2QU0D26Ine+Djxg3owtqMua4hgijnyqlgBCVpNDHLrYj8cuwaAeLHsGpdaYR8fE
+mLXGufBokGSXDWV4bdI1o5NVceHKJ9uYT2XW8uagy92hNpmtFdDmfS3sCdHRCaNuDgzu7JC+j3F
kXkLhHX1JFg7YxDZmZx2qB2Z9wKD9RQj73voaov+xaQeZVM1j32PIrKvZnjo1A/3+3ZAE74eFAyX
pkP52zlifBoHZVySTniv7D7eRk7o4TH6bKcKIEGPPtZXTqd8b5gOs0adR4X9anmDddJyHYOlbhY7
PpnPhDBKZnQLtjMB+O+hDi1UHj4uSJkK0u1qSkcLQJMYn/MWaMGQ9oT+YOymbeg+Z+5bMEsAKIb3
PIBf+YcrwmOt1s1MRNB9XNCZ2J642zAvlgFjxAJwS2MtiNJUrWicobkqxkOut+yTygJR04OtXjJt
y47zQFaTWeVm6bzzFkAuaa/Wma1mgg9hIkCqil+0MrwNUxWAtionvMocCWowcEUEoxTbBJHeA/kt
W8Q86Sln2HRonfZsjlF9HBmyuFLd+HWIf5MJCXOaVrvWQ6ox6q22U9PU7spAfy6YAZwmGtL39tbc
RN+Lnhmuh/N1lXdBcsZizdJs2i+M4F+GYrooDVeXxQluKpoExyNcZ62JgBwqvJ7GjqiEhsQbmAhN
IsEC48Gpm6zZBIurCat+c63qvtkVoYfPynBJk2j7Hf5qd2vS/PLjrvlqtp0ASdbPTBNQ7qz6cFnD
ikn7pCNfDiWVgT3pfuaaF4Zl41smsaBM2zzLbI62ZFMEA/L2sCIpzCqay9C26RHu8jFvs/LkEnsR
tjWY3HDE0WExBSsF87A7IqlFP7tBtkUsWkrKCS2oC0ycbSEb9SgSDpJBor5NkTdx1EaXReoshMsc
76fJ3MWOR6KUGTCc+rAVxzyWNMxKCWm/dOOzzEntmsOHsY6GLSYAb6UYlSABB3NiM2SVEdewAB69
pm+B3WwcDp2j7H0cjJcQweV+NM1fjprkQ66758nFF9FYeFLqKRn2EbJMX9fEu4XieGNTUVA09fO6
5/rtHfU6uCwNpmBb74bh6Q6C4myk8+B7KwMy2x0zgdTcuARTvOrrSD1osnshZAtQT6sgfbo28VU1
MVh9aGQkSm2DoRzPgxyPLjXEsQIB1qGs26D4TaFq2erkJObVGNzmifqc23MxyObxpXfzo5t61hVf
7qnsshHRrRXe6N8vYb71xglD3W8dZJWTFtVnVVdEkqr6ahAo97nboilfVXqorg1CdECpa6efG/IY
5CnsIz558BDbQJbvg+JfvFsP5QBbdeyKa4pVyDdC1Jc1ropV6ravdSdeemzI2IwmYCfW2kkCMGEw
iNas/N9yLcKDlpn1w8BrwuSWr1rpvXNWWdWWm+2w1XLMpamxy1SBgSZLHuoGfvpSZapi+qdRmlW2
OBSAlxuD0ess2bv0pWtJNOilNiMOvF32HIifBjAu7OGkz7qz3JNIZ352g69QFL+FI54ZyxmCTWSS
tZUZlP2jKdwNNkvDD5o23OJs24e4Y9JZNBurhx0TedEDzsEfEKaxbtAYWNlGLclYwxGEYBq3mvmS
ClpihtHZP2YyLN+1WYQPZVRQ7bjGi0dmeRPab6KX/dWMs4PSneyU1PlTqCi8LGHBfQnGR7LdNRRY
Gom4BFusm7hyD3FrnpounDbNIOTX3ojlRpvkwU4LcaUWPXPLl3YzHtBymL5G3M/qfoIrWV2NmOlF
jOqYP8nzMxsIo9MXaEracDfrzq/IoB+FKxOjd4csYJh4VkluWkcO9Ws5sOx4jfjScK+vonBqD2Lu
R5xVWrHx9GnDMhFv43Y4mRMj0N6oL/+AIBcBGfCn0U8CXWBwoCsxJlbmO5LOe0CSYd936IyLEjsL
STR6njx7RGRC1kE4iNp359akDKN/q9ZCC4hljwMbw0zygGuMML1gLkDvYBGa5/GnYwPnm/XEoyM4
RotXcFnQmx9VEqs9LBGs5/38TdvB5cHx410GsxuO9mAO61FEvX/Hd0EVgJ00ItsPzbY6DibN2rto
kkFxerRpXq5SCdBFhuPOchRdWMo6t6ianTVw7PYyyim2ILtHz1tgLF+1fboxw7I49m36tWvt+IGj
fL1StmDv4tx0iMr2cWg9cRCNw5Yy6femKZ285We6ms5GboS+kEW/DYf+bbBUux3arCBsjLRBOO5q
47kDhd64WFTaAaFN1Oj7+47ftZAkyrLfKqqtWuAL457EhgrUbszy4YvdmIfYwvXs6BdMtLocCa8i
ko8lArwYVg3gpuMNiaezchSTUl1txs4kqZBFlkjP5jTr+uPspsZlUABCyC/EsT0MPDsUou5S7GRt
8E0NUBNc1XE310A2XNmUK90bkqMF+ms9u/YuW4aJOt48yqgBOX1Z75ifiEOFPWg1Q8zYBzPGKiOo
3/n/ML+Y3aaNY+PcDPXFHEb7oE0YwOml37xjeV1DbLHpFpGQOuB0OSSp3viNUZF4aTfPVWY2T5lK
rENutbQStfymLvYgrUeZhmfllt91N3M3VW/VOxdxAo0Kt9vS8TVearaqQ8HUo1TlLZOw3IYYN1/A
hoDB/ICkeXqKM/AWpMIt+o34IXnKagKb7C4zfJaPm2NP4AKGOlybCUv0HE32mZNoP13pIftCwfBI
oJ0+olllSFfbE0GHQ8PTmE5XgcsN4zDpffggxaPmsthaZuPuAyAz5ILiaKRWlowilju3hgqD1bfb
AT8F0CWLkEF4Y61Ltlx82AOJT6PpEGXcsa9pJu1qL7bfhumHG+HO0ggGuyTEfF90APWBV7x3kqbJ
lL00uWl+MvsZtyn6R7Ae1cmU/Q9q/sjHNJUzs5ijK7uVbxHDdm4AlWwFru0VbW2YCqH1pKTczCyc
zyWL0RS5R8mhiUAg61tFWOAreoMvrlER7uKpn5J+Z5h+cgtXnLtOjx4sFmQDTdnZ7BgfuLRb9rKY
fwJ3jrA2EGGHitt6DYI3KqKXnI7RUxlCt46j9Np2mc4kI562cxRhMB1iMgJC8KwF7XQtCaZnVek8
Pu0k8XjXHZGZAxFqMz2pyA6bRzxeryZHoAdRnTUz1ncGCSBE/0RpxzSofk1l1xA7ruo3d7EiBEM1
Xuu61B8Ho/iCn666TWXzq+igkZlDku3SQXM+z5O5EOpm7VJOeD/SYba2JqXXvum8hAOU1lzC8dZB
QSp3Thb4wkmWlJoUV/sQsFaRwJRiTKrTs0I9fQzimQYgeVMzFhn8PMhkydGzaHR5hCpHZvE8JOPn
oNTGbQRC90xg40ksrRF76ntO2xRzeammCzq66WKylPnaONLV7aZPaRdat37iF68s3lpdD5x2s5Yh
dFf3zxGWzb3d6zwcyz9OVdA9697BsjP9mpFaXjql8SmMho1j6vmbYrqyy8BUbFVptJ+cOj9w8Pd7
G7f7ahPgVeZ+hFADKlL7alTT2wD05H/ZO48l15Fsy34RyqDFlBDUIrSYwEJdaA04xNe/hci0V9lV
g7aet6UZjWTcjGAEQffj5+y99nPsYAO3HdsnadbI++xULMjInMLYWz30KU7xttkfyfQFPszPxgFC
7AMj6RS/A/i6wfS39/z383MTG1L43Iz/2K99tJZbuFVHAoFu9mP+Yn7TDVbrDQkdIwFnJSQXxkZe
TwWReIkLjN3wHVZh6ADzDrxxexrtazI+oGOvYRW3HqrZre75/sW/vF1wlm0+iBRwSbHyJ18NjEOz
T27JTTzbr9ofsDdUvbUJWJB2jotHlIfpfdP7g8How8+KwP6cGFft5H1+nG/jTX3s3kC7M4zM8ESR
49G6NK5D8t4rEkCDYdzSy8e9ihIEB4l8iediJmswfoyHOugAouGWYlA51Ha9A4QotmE66FjxW4dE
h1na22N5wXZXXewhfhurYuKDavrMrbXPjEJgQzkrgQbNrF1UVqc8E+NHVQMDGCapOs9I7m7DKD8v
URl0o8hfuJOiTKoiaswkf6GT7BotEoTMiBu85br+ogmTjllKuZmWRw3DR8mLeHiBUr/BYzMHt370
cGQebhngqvDhZt3hq2zq0fSMbm4OvzeNXjeHBtznXw+tOKWPWOP6SdW0PVhQ2w5h07WH34e/97KO
S2MoipPCOO3A5OskxaeCzm3QqFN1cGqzYl7Ovf942DId2S2G8FLCBQ9VYUHyiKOGW4V5WTDl9v3v
V5bQNNzEaOkQK0V5CFPtZDEgDH6/GFaiPDQiqkgcLE7jqEr/eL4uLZpweHDKkejB35soDQs+3Nz8
+7nfe2Bt1mWfPTvHtaysP7Mr2a/DJWwW9/elG0nNuZKZrhspNTacoT6EXVRt5558lqNcq8O2Au+2
GMbf373rkvKvn/Mfz6UNACelzVuXOenTUjZx0FoqRqYuTnqPDQ0ilNSUB04+JeF3OZyZdNmiY1RZ
etQYhxCDajWX/3nz+1xktTktveoorX/13xvmsfROEyfjdjIncDcSEglNZtUn6BrKVttXh2z9QSPj
/b+0g/+f7P9/IftrZFoZ/xCX/BfZ//Fn+uj+ifX/+//4G+vvaP8yCMgCP4Bsf8Xn883+xvqj1P+X
qZGTJtuKihZtjRX5G+uvmf8CELHagcFU4LReBTp/Y/1V41+2xlgGLRjeC9j/5v8L1t8AAft/akcU
RTV0lSa1ihQOvaC6ikb/oQWiRSOJpqpkJpstfalOPNA0iTZ9VBBQb5lnkgegs4T1fRGtvvNlPpWD
g/7KgHfJP1Hz+kSBUxFpYwcGw2e0yh/AI4gKIourrhbGR+LRAVez0Zz4rjbsh5GVpa3o58cL5B0R
D5ty0Z+QXVduhn32ZGjtRykPnkQjq4EjMSXq1VSsjZaQvZlWMALrcNfaeWAN3ctSZgbH8/KU4bLe
hI1x12jdxWgnRqQlhrzBmdD1NNqN3Q7eb7dsR5v81qk/qkMPBAT8eyt9pTTrAzNTrc3I8lTAQYJ6
RgO5Qo6fK4W/WPuWTKyNBYMJgvWyHZThuWCKsihsOZpTbiUpeewczhKjpSMghP6/NGO/GRP0PnI0
U42ybYXde2Mr2Gj102BZ4N3UeG9a/D1cbbTEQWkPlbDmQ5IDKKtAZ3kjkQNrvJ56LopZptHBUHJ9
pE+Nev69p3Bw2jO7PqOzVy641dciN3G2FWmn/BZ6d5INAuo7SWNoCJ2Tit+RrqVRRfRUl+hW0Z8q
q3E5LbMG/4jjjQcVR75Fi7H4doG/8/fhUIXNbdY3mZw48C7m2E+MRH+0RKceKkvoG6MQ8Znm5Att
D+kqO1EdQEsTriXZ4fX3prVn6Vqr1YPQPiHqWRxhrB5OZ24ulwJy27EsMMXrBc/JdJWkkHc5xQqi
u2SQUg1kILA0o8KGjGM7PrInaK7F5Y19PltrVssCSmZsYmmicBGTBQakovLg+zD1FPFtaslGZuYH
xAPgxdreRlkkq9M2H8ubY8rSmVPKAAwmibczWQbeYBn9Q4lKjCi/i3D2sa60T7JUcSO/RxpBn78P
KAoxeVbiZhGiqIyp+SQKgMillLzKOY0MTeY0hHYofV1qGRklHgQAzdrrVHXzI62YZ+ga4pOkK+LO
F12/E2aoHICTTn4cyhzFB3k4zlzTlhRJP40pcQFP9UU0CGZFDnlalqPy4JSD8YhI7OKYaX8x5THx
ylZ9oADh/EIxGY31QIUE6ZORRvxWjXzEcwfZsV4wn57MexLN0nclVKQNnGT7YU6N2o9kK6ZkAVMB
rmPZ5ykkpYb3+W4JwXckmQ3Pcon2tcjCT6HiY5amq8OJG+RqtQCIZcZkd1pHr6jyc5yxTJ4n8oqY
FG8nCe2mM4/RMzA7PWBMr/v25ETPRUa7SRiRHPx+1SFBWRlWhgQiuF22tuasTnmZM6nCnaEhAmox
yaJci1apmPguPtD1hvfozdcxf3PMC+FcuqkgZBOvABwlpIWxolKzll39GJvDFpq87pNrIsEkX8Sj
HbbdwRTqk6PqgNLz6KNYwTUt8OlbpSBNjrMYiElBQrnNh+3Y1Bp0DZu8wzx3KAyJzXooVZDdBsbB
EQBDkK7PE1S6cEKfFf/3X1hd6+xaAS5JACkUVjHfZa013Rl6P57LJDn8+yney2wLh/eYmHALuqms
X+RaK7aLXUn+70OoUmTbIydSiyI6tmuJaYA5IRq9uzOWIXuaUWKZ2fjOmGg5j01cPnblCnsgGuX3
0RSNkafGebSD9e9O80TN3xSJy5wmOs1JJr8UMqNGjqkYjsfh1hrOsyGjiZbN/L6Cu3rXM3svRw7T
ujkbPiSm4qy3U36WMuFWgCIDG9UHmqaJbPZQfcRQOJIKCyGjskLjodbpqM1I735iZwtEFGhFAzHA
lMj/XvKsPJcUqlfePwRhQsRbaw4p/p3qOSIo7EEqlYJZqCwTj5HUgUXc/I5OKP0DkXzbtnK1c1n6
moJBMffQm+Y149yAnpzL7u9D8Dax7rVDo2LM1a3XnKsKMVf2opPFdbQobGmfFfbr6IATlLm8GMTU
mm+h1HodfLb89lWGmnDMk6Zxlbr/IwBu3pNwdq3HQjybkiYBAlEKtNehEThrDLMeSeFdqRicdDoA
RcSHWR7YBP3Wzl3pCpmPMFB10GdOgUp5aDm96HH9DFMDT7C1kraS8hJWtXMdl6Fw48iKDrzk9Mky
8hpG/Pyqhk4bKHqUPDCqYo4nCiB1MkLGUWetDs16RxsMnUHan7LGFjc9qyU+5unwQixCkJLWjWJ0
SJ6mDqWrbpXdnsFd8qS2TeaDf5aC36/iWrEw053KYgWiyBwzTdiQN8Mc7pQIF+pfz60PUYZXfl3I
z2G99Gd7vfm9N5a8nlEYsd+DJDhOliqOv/cwaEfYvpgbFnE4+cQEygj+WJ7kFoaOnWBZS1S1ZtJa
QPsELssAbdxZWfcHj4WydcRQu7nO3IsjBdugmR+SMowCBXXrZuGPwPUD9zQq0J3HyCac5k1jpLvP
kmgX5/KwJ002mBHGbRnqUuW0VngixWOjlD0AmEOdtbdC6os7iVUWsEmmBJL5oywURDqbwraQcbRl
atccRVbnzGvkhzFMUldJQ2W3QFjxLLt1giqrQRs2bxGAYCUSqs+EedwZY/vJIrzgMpCcazTrNDWq
4aXhmHkW+vShk7CrD0wrLIP9YchMy63nh0TkODlEqG+0nrlQBsvUYuJ10Kwva04f4WKxomY04WK8
q+1EkBHj5a5t/oTJmvjQymAo5X5D3MNN6sNqo6niW2MMmLdTh8JGAUckGc2mIod2Z6eW7hp697qg
MZPTgeggVICBZQL8oAFIqGIMSdCpv6Iuy4lBKp+lHpsZnxr06MxDVxxL4jxrjfqlFNKZGd5FkkM0
pvqbXcfbUQE6WTWo+PLxxxos4PsNU8kkMZ+ioXsmmmcLQs6k0U3Xp55/shplnEG3fuinFyOsv0Rl
ClJ7oyOlhoUK1JMZ4vUATcc4vosWgiWNQB5l4YcifK8cRkDl90BKBgj9wXVamtcEWQpXbpVtT5j7
PM7kT+RGh5Qz+lIz5FNyYdwx0SJS6StJ21d0Et6Si205txCykoI2Un5oxpqGk6G8oBp7AJN6T06d
ExRIcCz5D+YXRkHPIaGSMHS9OjKwtEqI0fpruEiHdrYYjtT+Qv23iNsELddu6Vqo8ICFJn1kY3cn
R/Ie5joIBnM3WwDdWIk3tjo9onyHnysxUeL8XW5inHAbHC0VjPtM5PelNT4SyEWmnI3HR0sbj08/
ZFXb/MIzFQck2lIGp/tGNXD/MdKGtMUnWzNPDY3DSG+eKotzrcNej5C7bq5NBLAMkM+J+inbsqoB
tJk3JIJd1HJktKKPHUpWLL3oVh05bLaxY107pwaOSKovGUp0Pbi3lt2JzAJTRK8GDcNL7og3q2iO
1VJ+lb1cbwkfeYQ8iSWnHVP+jNoOoe1prAmEhfy8fnMFQYthuaUz35SZ1oyWolchCoRJPG9PGw8P
c1YcCzlNNyX9eHfWahqTrRJwqUPvsU10+5H8LFcahBPilCeHKKDGSN8WQgegNPB7E1zuOuDIF0ed
KOTEc1dob936fRTFeCNj5KIN4bhibhIU4j8NKTKQKJsvxn9YKIcVPPVkFc471oTP1P5mB7iFbctL
reFAQAsrO/uPXRBCYqontQdrK5dFC/xsuGUwSdknTS+R5g+h2c8Ij3+EOf7MSXPS65+ug+1ZVMUJ
2+re6HjLjTz+io3krh9h95GL/KEguoY3xHzKZF4vsxeJpH43U65l9gHa+9OuiuMzBfOrMoqXaDDu
O9O82LVzl6vzrao08GDF9CbbwxmZMV0U6UhppOJEir9jRWt+L8BCn8MN2aAB7EdI5rV5bcljG5bZ
j4yNKcl+BHaosrtbuOoXxhbvUL6gndGYpY3SeAN5cUtr/d2Qk1vE/mtKJfnkE4oR0Q2nqNN3jdBi
v8McKKceYb83+IH1dliQdUfEObRFcY0gtgU9/Zg2i5ngxZHXjMTd2+96xowfHP/PYBML0mbNsTMv
UpH6cRqGLkWDzfDMzHbamFwxIvVbUxE3ex5AHbXvoTPsK8kCa8ZIz827LmA8hPpETD76cgURFMg9
OAG7uSHZWqo+AFYPCNohKJUoyS6c90FW1i31RqVSLXE+Vmz+Bs4y0cpPUbs4XXyz2vAxqdo/2dzR
bsV7tNFyklt1+yu6Tx/sQXswnTJ5hG74EoZs7dEqqZdIzxRGVwRUWR3hCVxSpYNSclHLq970L0qs
5yfaxmITJnMWZKM/tV7DUQ7+/njumlS+l/LHREPQoxq17mE8091BXDn56V4EX4jia5qBfyUHHWEC
3ls7dBuRGltpsmPWbvOZhCMYmnZ5tdC2BcKh/S+HFj7jbjhK/KZdH+9nTUQgWPOrJI0EgBg2pG27
20VyEZipg8BHbx1S5fvFs1n6GXJO7yYynD3nRCDzMZhIG21Va2RvWP3VQ0t0lYew/ZtJZMuHXLI9
QJ64KzSdICXa3LnSN68dSfF9a/szB/8HxAFiQzPyQ9W00Y1QMG/eDUnVXTvWl11vc242efM3jYal
mCCRu3gOA461SElb+94s+FLUas+yCoSsa7GqIYTC3mlfmSkxm2eBt3Ik44Mk/DINQStK0NtlpIZO
f0CdwwG9RmBC6hRZDk7itU7yauR5HrTGCL9b/kOuKYRhjFC7OisiX2l0DtaRE3SDXh9aE8ky0lOi
/P79+PdJ7KAvGZAhBE78u7Eo64PZzf/9736/nMrJgdNYs/39X9ucqzuhGfEf3/L3i3JIRUjsyun3
W/4+NTZMh2GSbphVCjfUovIoW8xeSCpkWR63nWbsx7a6pMzn+nL8AWeFb2KWX2l4nJN9J8kQx6R+
X3X9Ve/bvU3bB+OFAM1jvhqJ+ASq/sME/adhALgZ5tDr1nnwOP4sWchKUMWPbGLHInYbp5/cvqBW
MFRyyzH4/cwzk2A79tpaOVdzUrnie1kqK8ihg9MpVU5NbXp6goSqGjTZtchQc5nrA4qq+h7RHDdi
zv6+B1nZRhrfwNgfrGENYvJ+v/h7E/fQX5fReELFTEKfmnwUcW4eZBR5YtQbjqvWJp+GCQ0FKdAp
YRgbWUd0okBdpIk+TGzX9gBrfX1cc8Y/1MMu68mmMogw61IcJ2VXjZtwzZJ04viQmXnpawbV2aIW
L7m+ELxh0XNvFqXclHH6vtjQyIQWqUdZaMpfN+r/3sNBplNKoV7F8JkdbaFme0xBm1JNH/KiIQBK
u0iW8Y17EWHCQ69Gz/kYHbus8PpEOTtG+xV34ZOVkFpCfps6XUB/4Qk/jZrsq1J50JVhK9LljJEB
qZGuniJcFroBaQ+8Y1KJbTIRmDF4ecyhh2uDQwrSFfXIvBYUeq36hc5R30ruRK2JAzDPnnhgsKjv
jRKxM1glIgrnu57RfRDavZYIhkE52wJBcfK7QTGOVtke+uZuioZzXTYXiShuB9KxIkvvfcjQxIao
lTS+UYlNM8TvyiKftabns7REkPcBQ8ly29NskG926TRefF9iEdppw3jBjk5PU6eQyoOl048isE2s
IJlUn3Q53RIsA+EQIftsq1c1TK9ZNDVIO9D1t+W4FRyocfhn/JoWV3DZ5I/VQOOyyg8Gpyg7f5xn
VHy6Gr4oEgMoKeV8MR0c9YqoYgzkvP8MbSnbtGRBedjTbirTdRnmqa7VfzIyqpxcOtgzngEkbcAm
6QigIdmQXVBdahb+zUTVYtjVXi0nKMK1qPedUfhkDjMhG07NCkmrTRmVaXZNG6tyq/qKqtjetvrb
HBIel8fYMbv4UKW3wYCk1Xc1ARhGbFA34jYcCBYGS7PJVgZPVbygd/AnBtdunsB7b+PksdaZLVkF
ki9OARQcXPrdgD7yYaHc39gOlP/WxHmB5+YpNli8dQGrTWreYtoO0Mwgybabou2+9Mo69DrpMGmS
fqVVAUoro2LN5tFTx7Oe5e9TOLQHrePiLCMMQ2O9wySFKr7WoeOF8fc8awOzf6pHjRTtjG0st52X
NDPwpQzDY5oIjjIDE5VyfG2Q26V9/jOa3Yuiz9s0W76AGCH3kLIqANWzpm+M+2J5wEykeo4Mw0+f
GC/K0pNtZY6nx9UhngfG/UjHCJLL8+S+sORrJBE20c93oAMlQldfdb3D1PAyWMlBi9FQDA2kLf0+
LecKPx6CEjI/3Rxbv2sL408raWdJCf2qSa9VM2+o0IkiQXu1aCA5h+bS5eKnWRKAIjdNaV6QfBLu
V+PUlktTC0aTFc0wcEmPOI9EGL0NdfWl4DPUOuk06cM1jJ5tPoiaoAqxoTfVdninOIDpIkoRU0EE
3ckvupEejal8iFTCDfKRPZqAiQZ7aWsRbUtGTA9Sr8HlhUpJYXbvIP/JhrdYd+It6tzPMGUkj2R/
cQvCAuI4eyiW+k/MQqEuzZ8aHq4c9ndgoZ8wTZymDgZaVX6CRPkMWRQUWES2oyAEx+xpWe9zWr8P
C/Nro/U6HbZBXdH7F0pVBKPCspLBdcfkq761IFthri+Pna085I2rh9DXbQnY6XiX2zaRXRlJ6YkQ
NPIdhRe4nG3MQs78BPvODqK5OpRrqRqinO2lfiurjGG1UHtq2QKGSLnqzoKiB68g8UFBtVjBjBFp
k6LJZOtDtRTd5cqE2/hLZQtDGOByBb9pCnENFEFzCepq3PdTdJeK5d7UKcoImwzxZNhG45ljdtOJ
4+NXka5TXxw6Q0s3jn5OFPA4iWY9NDAYXVLpDWLI6fjadKeVt1F27mOm8ZENmNeiNpQjggvGBgCF
lfPrVsRWunKGVkydqaBz34woeJZqulv/xENRI9NzatdkRchM+Jh9/CVxLvPmuqLM4VeI39JFoafc
EbI2K/OmS50ndVLOo8mDUlkwa7SsnlA090Ze3OzkS3TGfNaTGEWqIb1iUHjTEns9WjkIE7PnFmPq
ZnwaVymcWSTX3w9Sn3Pp138oPp6KxKr8CIlU2suc0exbYxIBBwaEbruEw8qSFc4frbSZwXBbhBEx
xaJmlxYOi+bANpktZ1XhXGSuSQoq30tsco0rhh0dyRXTrm08yJ9hDD83i2/JqHzmKxJ2cJpbpPR8
7rvRnysGyLnKHxD9lG+vx21ieLD3RMrJrGUagplz4d3fo9nCkIj4dANljtBWnbbROsmNbGM3s3e4
JrJCLzSejMZ8n4yG7o4CM5sGx5ro2sNtzB+MQVQBaEMvRMXlcW3lm1Ab5w1jJ/aVxJY80rAi6sj5
ELYYDTj0/TFGk4AJkmSzab7HN8dbOwhsNoPOhqqqn4VtNug6DulshGdjGJ7GfHKLTsaOjEIGgzD+
KrwmzLSXDXgkhCRjjlx7Nmi5Upd2NJ9kKNhCYeiG7yBpKnQ0SEXY0VM6dMrbonwUY/o8M4LZgH+m
z7CukE33Jk3iw9TIYraRXpkFgVt2Th2K/xwyacvLmypQCwbIrClkbxWkOLmqqmuczoyZ/cfCIKmQ
nkRO4QDTujXSkoEI8UE0uOHrp3bh1X2sbJM4ullSbPrJ3K+t1wwvYmwHY04cFizbp3bQJlasFkWb
87LIM36Z/mtokBlP+oLCxYiuFqnlnUqXtNce+mZ6qTXnIiJmGXkjvdKxNdYYqSkm2LOQaFGaccI+
y4aWJPNnEiOJWRoikbP2z2Iin2sFZ1bmfIT5IHVCgTwBMyXejLb6Pkw+adsjO58xL+g9JlP1rVu7
KWwb3xN2dL2weONi4raX2kUhbd1vzK4XQaxWz7GOya7nBQiAeLC06CovKISUoopOkmFDnOUSV6p1
uimixmsKjTRTYQS94nxR3jxFC6fcbpG8aFjINsjnP1PcfxWtHvSJRe3qJOomVECZhmEgl9AflX54
VhzOT0N3BSbK23skMazBZT1epSpGACkYBCPcAhyQPSHMohnlUSwN+sUin+AoZFJi86hSTnFRcHyI
wvgZ+QXO0xFaMBM2JM7dh76YhISI4WCF4lxOqI10G3MOqCraa13A8jx7xsg5nRnUwcbNk0jTo5zV
ZytizSNeYiNl8by3nPpDVxknxdG+LyaaWOLHrgGsm5yblFTdoC15msZsDpIGkKyIAQmZyD8JGPEr
xF9o1X5K8iYDqdMCnT6/Uj8rPXNpM7Fo5iXJZ00QXSEONjAtqd6SU3w1V6UH2sefobPp/zPXK2lX
S9K6AoBAQm/r89IK8FoF6UiiwOBbypu0jhKKcufFnPiLt5H4KAfE8mHvO0obu702yC4Te7/rrDsO
tI8xxjgVvM9m7m1fK20g57L21hKYvEWFHbliat87Uvo2SjKgJJ70zEfkyOakXEFZeUZIrDyOH2R3
UnaG3B6A6dBpqqd+xjTFV0O2dEr2etdZyNDr1qQEhXJULx01ujF5hZC6wDTxrKI+GyzYX4PWedgu
TS81ceCJLv1uGJmBGUkfrZxjs0onAIAGoieTJiA/WWUi4AnGXNj1uncjjBNQLhTGckh4o2WvrtDl
GTArGLQBl8hoY4UxS3v2Bnn6AuIiu0ah3tBnpa49HSImL2jn8GYY0/0a9u1bMTKDeAV1dzs06QtB
eHbvKgpqqgKzYK1KwqXlfk9oW+jNCuEndVP2vmpjwoeTt4oKKCaNl9DS7vQpykkMoktoK2T0WuVb
FWFlHJ6HFDJNTPz4LhehgnALQSSmal2FYNg+WrVKxj0LzKFY8gvLQ5Aw1jcvYc4nmcmTRvq1hIks
0uUA7rsWDBObDP4GsFGZ8pNw+EPTzEZL9FBbVSzZGM6KfJ8hc4/HbtwVOTET5JfvR4ctjvi+PbX0
XTUw7EnH+CxpTBuSfNonmcOMLsehnCvLbrEpQ0wdR4K6uKhUw600ZJ6RaklQdpQIegtVWAwVG0wP
t93kQL500mvVWgcidLKgrr0O+bgcYQSXIxoqWmtjIZxTlcQJ0W8Iv2AtqpwumPv5U0U8Qa6K8Jie
5Z5c3CdEbriNZJ2hy08Maflg/GbvptkJ4OVDOIwUHjavbI7p2oFP3TCq3aFeDVKmk5u+He45xwbD
6t5XUia1Av7bQWBSXZJDp5Y3GMzgyThnbyQ7vx9x+LyE/YEeTlUb0jfdOX/pEVyv4b4z24zudFeQ
zsKTUhBG/LyPWNSsmmJgpSZCZ9LrKtBE+SmnsVd1aQTnhYxzRdJ6nJX8uaL0YpQq6BVccpa5F1aJ
NrMfYnaTCu67Sb0ZmrqJjWCg2WZ9of8pd0Tu4VOLU9tX2KPMqoOFr4YMHdZODvPIyFI+S3z5R2hM
RO21x9iynux5ZYeHOLrhZRptHtT8SruoiuI9x5KjpIOMWCLaIUgj9llDPqQJqQMizG0elpNmJajL
mRLJfXcr2oxRB1wmpO2QqkWDiFMQ7T5knJhauNVLFj9oNqrqJiqHbY6b9s4OI0aJkvbUONU9FPSB
Y0fMkVNoT+RiBgtproD6dHkvlLpyW2f0F3r+gdwVvReWyy2XLroEJpPr7qxl0gVRAcqPqb0QtUpf
gjMc4p0E+eIifTRx+mS/0tA/5tIzhua9VnHcGyODrEnIhoX8o40Cy2KXP2doXNdeEBOH4UPm8GXW
KISQN+AKrOqNk/FOLtpE5WoXpq+bxIMwjX4Rqs34rdSCmfwhxC3LDurHHZG+KPVI2POyop82WmUC
TsntS+zoIuhkqj21jM/IrK2LlFkkiBmIoLSM1trwlqAe2s41KHS5CGlUnGUpfqM7yEmkbyPXJB1W
xSLDiaJEuxf7TD50cjsH9Igu2wWJRkVB4gzDZWLGTQFmQqWTzXZ7FAzp3LoTn2alQwrUG1jz4pW1
vWY+qXwrZKC5iOaTTaHJtl84w7nYEi/sjS0hDlLZceal/s0GgR+wwr9FGTskHKloyjdaqXrMLEuP
M53jOpke+krGim0MtNUFjW9gXOzPYYgkusyB5UfFcaoVwjiHRnaRmux0q/sTKRAxlAwtLwlcq+qY
EDDNNxsMxkhi2AdW8vUncBRMndJBVVI/nCHC4HJ76qv0AUMMEbsYIrBPPc38NgSKvs/JR29Ax8zR
ofixrHqxaZXEQ5a5X83kZy1iXN8mnKhaYW4L9D8Yjm4hLHtslgHH/YIEJASZ9QLZUFQWOStV9q3G
THlkk6i6cNohm3gbGL/DwWchcpruY0njHZW0bC3WLo/AEFhV9YdB1TMpECzl/Hy6ttAshmdLmc4d
ZjlMPLTrRoF3H/IQStT8w5w1lZVTPTqqTO4icQ0TtT/1rf0ozG1MYlJQpeNtnpuLA8BigwJph7Bm
8EOauO5Yqd3WzrrvTBkzDp9UwLlsNXer5TWxDOJGyQZqLGmFIKkPMJgEUxUGhTKJt3H4wmCqDWhW
8N5AOSGoMPWyrm7dgs1Tp6PhJlPxbtoWIdXrtmTHE+s+oHL2cXfI021diM6X2DGNifNkbcL3r4ru
h1FcxekD4RVq5o2gT4e/Pz9EinYwJybbI8MuOppkmQsuOL41K0Pa6dv2aFoNnQ7deSAh1EB80X0j
7eIQlWNeVU3MorOmEbvdYbcyVAnDJsWmojwvsvQNhUTHSVjhEHOye/tkPypTXB67yF7dwyb9zujB
1H7MPO1uVbrcRWBDQIh7hHFMF8CmfEQ4cXUAz7QRmOpsLrMrN2eS4MWZLLJ2a2u17CZ2hO3OJJmw
6aoXwLkyviDjvtWMz8rIXqNCCbd6OssBq5qw7g0arFsNWe4RaVTDJIeCsyp742zi7dhk5LHSZmo9
2RIVMBV7P9UvWbdM+3BV9spG84n/tDkUNWlX4XCDXQC1XqXErAYaPjUua7/ticEEMRX3SCTnjhTI
pgFjL+V4KKVsr4iZeFMrPeXRipJKWnlvLvKVxgHdbOTGeBbwkgNZiAeSxnTA20kyyn5Ph97tsEpi
f+oosMfuVCVp+B0XjNhwwJP+A3jEDPMtIUPEZ6pEGTbT6NEcIUAjvEgSKcGjxmVgi/Qyz+aDUkHl
0fMK/2Krb6dIeUiYRe0muYwoTcMDqnllWyL9Fgz2D4rtnCVLDT15Up4UOoSGLpYgC2V8CCi5D/gO
P0A0rOGmOkQyIrhA0ZibShGcWvrFhxbf83knnwh9V3Z05ORZwVXshXb/0eW6s41ZacADFt7c0iEL
436baRMptLhA9xyEycAsnW6/8r5ZSt5zJBVugSk+YPbekrzCGIh7M3uYfOsazBjhCNF8yD+E0ShX
ZRD+uMZWG9lzHuZ3CWYAIzf9vgbN6+T4DltSBn7z3chG4VJAUQsNRfo9/UpeaJnffdu/SA38n8Qk
RsKKYa+RCbpt2JdlEt3NCABW7UDu1Pv6OvYqO6U4jFUNW7WJ9qxTnKbK+GVMJVZfDWlf4YTbaT1x
fid2XwI0Sd5A+Q7bgnZ1IpUl6XHZoeCi3mm2fpBRJu21htoafy04Hd/SKJ/maHnXOAzjhXTNOs18
uWKKkfSvodomvpP1b53ahm5IC8+lQv4Z2xrjTvc/7J3HjuTKlmV/pVBzPlAYaWQBNXEtQ+sJEZKa
NGrx9bXo+XDzIvs2Cj3vQSYiPFyFB2k8ds7ea+fhEvxGjSufph1RZwywsGjBMdpkGsfr1Lc1olss
rnrFmzVzbxlE0RzzEzOGkEfFYiMLUme6Un/Wqe5XsusecN/CN5rbxKIgxagtmocswmfS1A6WCOht
KztsyetgcerixD+Mdq6v4jp8zE2CfcyCzFplWt2ymrR8o4esfGhJynVgje9Vk/00yaAQSskbwi/F
1vHId0mZOywRrjwlESUgft6ntudzE1Y7wekprjq9pMdrAqZzVf+gd7i+Sri2K8gr3FL6tZ0sGVHt
Qy8Y+EVFeATynXGW4yS4fEU/BbHm/36bye4daPJfdxznZ/j9NIpSaOmUYZMfjTgvl5c7Xu6jSgeh
3eV7+vgucJC/XtFPFD+6fB/hMqP/MD/p3778/fy/fmKz2Jju/v/6Ln69yV+vyPUO6O/fbwkEUZay
FG16dCqL42P+ZS6v/uuNXF7NDB2Con6/sNISSojLXctkhvFcvvz15Jcvfz/L5StdDhXnAwcpNue3
wBHtwc2II8/x8u0bA7OK4UbqcPnKR/vw66vft7nTFKHq+us+MSIrump/3fPyVTCv1L9vq2e0gR+D
eptv//UMl5/+evDv1/r9uD+extZmWY8RGEvDoY++jlrDoG4Irn+/EcCUTCAuz/W3L4uaY3X9+9ny
ivB4c7Afk4xYJ1qaOubbVr/mLMwPl//iccqZP/DfH7f9/vbyVd7Ik0xyb/PH7ZfHX267PMnvbyeq
UPY+eUO7hRf7/YPfL/b7tstdQKviCfqn57rc9sfTXL71Gqg3Rk3IFx2Q7e/n+/XrXr6/vFzeKgAu
fzzNrzv909NeHpNM3gEel9o6pIkd6pyyzBBax+6LbyW8Hqp4/vvjW31oCEX948e9voknGOTe3HHR
q38/6PLIy39/3KZDLltYA0yW36/wx8v8fuwfL/VP9zM8n/f0+7nQF5YHMqcvN18eIFTPDPCPJ/3b
z/94kcu3f/5Y8zK1G+N2/Y8fwT+9r398mssdf7/Xy30ut4UoyNa9tL7bqBVLdL7ICEkPQC7Rk1jv
GplVNTdB05NWfVlOe+tJs+vUn86hqR4vq0Ex28PCuID5ZyUy5ApO9yFbm0mi0VJky+ZY2nwRIxrL
MN4bXAdbpr/VcUSGdLTnr+jWVYIttqPWnQHZnd/5ykxonelu9qD7lb7zwnibDN1D2Ua0HDVamjLP
GSPWqP9aB1Ycaeq1UYB44sJBaHi/qsHdjKr7Er6/SkL0BBaBPk3BHJYeIJipFGae7pYo0kzd32aG
/gU//MFQJEOGJaIIwKeIiyp7MRp+tDYzqqQgOWf4vhdVpBe4Z1R4clBBnYN5DkO2IVOQ7Coz0AIw
xLZXnpMjCKAUZooOEShp/FtVtvtBH7Gx95N+K1zH3E0kqlgO29VBPlOasLWBPYSEnUKHzLIAmMFc
iTED7zK2+nymq4K9Cju9a4C/pHCDUYb/Bito7sdgakHoPz1aIt3nSp1R6aplVIvXsi+hlIzphgIq
Wttc26lQTngtaXuGtN3YsRerOt9jmzzRlWCPEc9sfB2iRgCdU7eYAviNiDZ9yWdnN9bOd0NQq8wQ
JwW5QPPdegWJC1TDeJ10w08t+WCgsb0yU2c82nmnYMRxGQEXJ1NaPxD2O2yZnZ3MTg8RPcXsW6rw
uex+Yp8CUtepCIbJdoHfLaSmSHMzGX9DJtpGgsSoXtBOV3Uv1tTGT9SSwwZyZbFMm/pLRjdZwNAe
XeCc3kwreWtp43hnakBY29ktzNSNdNnkre68cM34PtspjQaBasNq405GvxVNugFpRhNW8IsH6BrJ
07kdIq/auTVvepijRQOsAAc95w+tNlYoPVBxMM3dwNUZG3AuNSY7+1D7afxsWlXDeT6CzNhpzmk4
fTPCpkyuGQ+UgmxP6V8VZvtZZuZA2CRplMgAu8VA4B6iXqmWQo8F+yk5M8H7VYU3RNT1sEqRb1ki
0bZTQsyb04wMRTJmiyhfnn24QuD40wWatQ71oMEb5rUclGSrvJlwaw7kdFatjY5O22RB7d+ORrOY
gFqpFKt2oAfvY6dtGlcjKsWgLjOsM/0Ecn9yrFxe+KXNytdiCOlrE+DrlaOO+mRnaN+kVSM+iaxo
T2D4nPUInQE48NICtOGH3QN8Ofxp3ql1qb4LotE3SVctwMB9Qs9rN1NJYUzjUW009ymcK2g7znxc
UnkLvCCnF6IVp4lTetk3PU1xw7gOBroTGdPXVn+3S0HZM8pu3Vb3dVI+IqZPYd55a8dTr0bTXTFD
y5auBQ+t6Z4K3beWoo7pjPtgm9HDs98wBn0BQthHPsW4I5bhzhaaTp1s3DmxeNLwnQtsa2CA002d
lfoqj9UBllyw1o12Z1gILtN0fA687h1kZ8XUuPiKp5fJTIhcRB2qRyGze/PRLcPHDvfBMY8aY9Mf
PUicTue9NwMhU7SryPaUy7igIHd88ydP0VPrzmvc21foMp+71DsJk7tlBjQAHf1dM4l43SFpaRSm
evQhtKbGbUL4K9G7ebgbP5xuCyzkIcnbN4PY35XejOCJiexp8Qw6dBIxSbB2CwZhJd5gI29psFb9
KuCYWFZFizoufu/4kBYVXuUFNou9GrBgYdMqlw17RPh0qZT4feriaGGsz2z/FjVKA5+CeKB5hOwM
GSmNLQuBRschTUmebdOV4aWzMp52RF1nz8o2rKWN1T0dEhzU8AhWTqXTkCGHREdlv6619MmJzdtu
mJvTz53D1BcqJVZKBBGR+VVoyVcWmZ91adHlICuj1W3QqcRc5n1LuQbieUnYAjmfwPoW4Ri8GKgU
hgxdZz8W93pcXpX1uMzy8aRaGp01DSuz5w2H5sarsd7pjVmtB82hr6mra+ZWi6hwBGCEgH1rMOwL
g4tCtoCzpQBuxrRHGydYxnDlmKrLWmIeSourLKGxZcl9WTrvNRCPYhDAYdNsJQibDQ1ZApcB8tj2
PvoPtz80TNYDCKOrkqvuurWIGRM9zEVA4/RxtAa6mJ0PK9/SPl2Iv6HfDVsrspgM9GiUpLNl6v0g
DADaUJ22hTC39tSfAb8+5gThCiNFiA4CGRNE+hrZHGZa8eLpRXzolgHsU1uVd2iAHzI7fRqnJl2J
qn4Iq+mzGJxns0BXQ2s4cwggDYbz5K5kQsPVqJGyGo5zLiChuEXNJLVgKOOIek/wFOxnomciDXcJ
SrVXpvZvXkA6umpPA3S/WO8RuKa7WqSvycAxETf1xmypDazuFE6IiEZ8bnpFUytR5k2kVeBLOD9B
LthwqmchX5cy64t6B4l9MYJRtN/GZngLamaCMkUS6ha0CSImvlny2cvo0QI51pXTd8yQtiPDcOqi
fSuyB+arTOT04k7hKm0joOodwVwLPo97MSFIAa3ZrRPDIo4Xw6vwgvfarfdBiy2H7uYaKAnSj0Z+
14J8wYYr7KJtkDDkgvGTjtxCI++4zPV8RdAeGvT8Ngl0dkkII9aYoraD4+1fYcvPDTJ3XwyM6TGp
BUtthN0QRlybNfNYpi37ZR9BuwBJMuuoS+XnCyWTY2N/6hnGI71/aXlTe109RyopF/qYPnmVdmTl
u48qXy3aVvLRB1cguVCvm9sm7ndDQRTnrqaFXPOxsEgglYiwXC16xoRvIVGay1aqq8id1QsNwbmk
Fq0G75QUxX3aWqgZzByTCmdv7/rfaTocigSqCUHSz6hCTqbX3LQuYJa2J4gueLMzxAStRxsq7tNX
oGnoDzB7wuajqWUJesMTx0ZCcgdcDMqGyuipaIa1a+knTskt+QHTHjqIX2RXeANQ22AGwjPD6dI+
Ow1tuSkFtgh+4DqNaZDg8uHTFOg5rSx4KBxif2fjCkC5Hul1+xjRiN9VIVMVBD0S1wIeA3TnedAd
kW6BLGv9N2wwK5Zcc+Nk5UbW3dmqvHNTKICoPlp6giUSojmY9qIrwEKdJahT3UBqC2uyafJbfMiS
j1HO2TUZKqtVa0qCdfGw02dhsprdo6dWHHOImdBQLwDoRHdNB/DcaR64wFFJ3npf+tC2J4PE97op
7B3QzwdNjOzmvPYNze9iHCGbGH37VtXeJuhcphrRyE+RzKU0aSqmImlRlCtk85w8FGElmsAyYHzG
rA9BapbsMgJ39u6UPkuKesUVvO0UOnBq47Hn9Cw6LobRSeDH6oIeAk/M4VJGdwbLz6puOdd8P2FM
WJ6CqPiRcwoaAlZcZ9ajX7tXCE4+jAFVylSBiDMwCfmRu2Hce26D8uhQLAY02TovuKIEgbdtn80o
eaLWfnIdSy3twEAfbQ6fdKUYtrjdcOV6XGqccZW47XtAhG0snVstiGmPOyXSbRJpVb90AKBe213G
tMmBGChcajAnFZs4iH66jSeao10YsDjtQVsYQ/9oF/3aMG1yTTKAb5FkH+y0N9hQGfZqyY1Fb5yZ
6wctsXzLmA0Az8QUcwq7Lbpcq2a+bbj5IwqiD3bK5dJOSmSvBhN/yUGj/RAY9R4Vyd53mA5GYXNU
4ipTuoBdjZg4zShEJxsoSZ24SxBWy3iyz1XrPWRa+81ox/LEKRr8NZL31YhTeoHVaN10wU3cCYGI
pHwdqvgANPtusmjOkIwL3gy1qodoTC/CRyWQjBI4+Oj2CGhLPaDuxJSPVhYDuIuWQwchgDiF8QoA
JuhQRJi/xy1Ivg4EmAgccyOs8cHUMS/FnIEhn3AiInjgtvZtIyhZpY1csEcMDQclyPA2DQfmPo+p
5CzNsr5cZwafk+gF1KHsPGJlnjdJILXH+kxa8rMGY0BgI0Ou2r2Y9VEzNo4+MAawtXtRiE0n2I6x
SIF61wGKReOTO3t3QeypJGFh06yjFdavXWh9mI42Eifc3eujvx4bI16OMLmXUUVFSHpijKWL3EIK
k4AzJKGggvYcIekjNf3HYlyxcIb2m6H2Zd1cRCBdlxA1byPU9YuwlKvEY3aveRwl0jbfSX38hlPO
NDEB5mv2gPBhziemcVfaHtIpw0NUbGGdSwp7fsA6iuxmhQBrN7gJg3FzXBqIIqUBqJuQOTDHHhIe
xB0vsVHuK785aggUywLRX52qxzjNzyHxql1VguWhfu4bjxm8YUI1TmfLX7xaFPV0RSvgRYmvEUmS
yqZ4xcAKn1jd3sq8f5V1/xllzW5iqO2Yxhv6TnulrD4BLVcu/KHC1jf1DAQ4eJS47xJ52zIMhcmb
nTscS4D8dDBB3mtsoz9B//TgN3et0BmEsnVf5BXJATqRmgyVzqktTsJg8pkEzdqZBowaurxW7Do6
wBKrkKmAJ/pHs4MV6rX5JgjHOxxu3Qq0wW3mk2XYxf6erdaL69259NoRmWQSnOtsWGhiCmwKTEfi
S4pNcil6+4BsbNFV7baRIfohXM/pY4kD9KDH/o5jclmp0FoPMfRw5Hbc1YwIFjAdOs+HOsB0adT4
/IJoWnst3tNcrvtSf9FSIFAVkTb+MG6LwYfhmmJ6KWWLpKr5DImKGG1rT32BJ5wCo5cLm6qS3Vd/
rSd7Kml7r83Kky7yUMh0Di/jrKn3NXwf3kteWmjw3PhrlOFL2IREdGBI1rrWIs/IRHQ1PheCNCXf
3KZgSBZ5l5NKgKvFiRntifYlyZmw+0w7V37MX81zYLHVXo/b0cDCKYl42caz+MpJHgew4gu7QNCq
yNRedk6z9NxawTNtYS5K7yCKL+VL+IShumqCcGMldoTpdTiqxPwABLEDtNyyaUOPXDafUQ/CCxXb
BtKmtyg549eeBnDK8jiV+r6+ykdQ/bhVxwg4Xd2UTL4CRqGFH8CUX4u0U4sYk90q9efE6eir8NMT
wE2cXrGy2dbbagHAdxcOBbhy6uxFVZhfPYmx/GENZtckpBhvEjWLnMh8JxJmn1jqq2AGtJFF+gU9
6J2Kuoe+FF5NAULVkv+AGTG/ByVdhd5O3gxcTTkVr3Aqv0emvzHt7gcky5Xv4fOKWKMMcIhZJ588
YziOAHXXU8kuvrCq664S6MqY/kmmV4lnbrW5FR6q8ZTaerNOo7zdRAgYHYbNC6X6J85R1CCGQuTS
Ez9TBSMMc2+RTUSFJ3G4N1L9EQ+qtoqY/j0JE+1IX/q3TfjlDc+laz2jn3mQWUu1CXXFRmexrH0/
WiDqQJGEllKyW6Dg5dxEswvysCR+3XrVHRP/h/U0ZK3GB0q8CR8eTUGAf2lC2oSwXjq4HwYwSBjm
ERLJ1AtOWAgeCCrZGbPuTQRhTSkM+BrBiMseFpcs/q7WyujD4XrszBsvDG7VNwuvHyDmK63TEHa3
qWCn5lQmup2+REKgv4RVbS5Gs7iy0/5hQKewGcPoJpbdyfLQkbnMZAVjWOLby1OPzXsYrXvjHSn1
u8S5XOscmIn9JEPn3nTyFf78c+hN26TBgpKOh7ribAGshmhkV1v6S9vYH5pEEsLvtcdUtcGNSzMm
5vpPZLm10M1uX7ZXSemcaxYATxD1VjXGqz9vXl0tOE1g0UqjOCUmVF6tqz8VGfFoBZ5SYuCx6SLX
6gHq6LqNWMTnaKGKafMC9hWhWShL0kPhNx+56G5V2E7wAWz2NO29TIlvJJx8yZCCmgqpvcvEkjem
aSuClb4pAAyGMkRBEZfyGWbhLraTQ4W3WE/sLwJP6VNVJJQKkjk2Q7Q1R3UFvHNYVmW6V92An4T4
57Kw3xOjPlQmk1jPjtZxgv82bqyP0M9vK1CvvIVjG15LaAj11J9yDfpN4iDdiMBf9Nad32i4M/yf
KdcezNmzhmPnQUveOjQO9mQutUAHRtebaDsztbIa41O2zd70onuIOMG+yJOvxp8/7DB9G43uOcmx
qsDoNhd1we8c9Vdj0p+LOLrHQvFOCfGuzzJnCWDUVuNbq8DYuzoXci3zyNOZCrGcTIm8ub10Koft
wJK5skZas3pkHlCt000I3zwsQfNM9ZSRgIIK+i5ze7GQuvY6Bf1JL71D6OVnkyUcKMq2AfrM4NpE
VdOsoz56icgIXP6Utvq0rfTDV2RKtGZxm2nlAgkbi4uDO8bH/OHA18/7tY/t1aGjlyaGIpUzu0cM
ucglGhJifXZjj4UpNPznOEYVa7eQX6ZeHqNJwIFWiOnJptk6Zd4v9WVDmsZCyijZTIE8pkX+7ojy
Den4NUF27jriOOUMecbtINcaCPe8OEetG2xJOFrKvg3WUoNoFk9Xmg9vLe2mbWlba7uF9MMlT1uT
r010C0LRSe92dofCfNZTDy4Wu/mXUpZ3N0iaN2Ca2JVT0XEU52crfYIgswrT4qYKm5ewQ/s6H4LT
WJqLnPJoEzgcKPTyr7D7bemIv/iyuaJze+0TEckuwexZnYy1HatjKrL7JjRfM/LB2OiFlLW92rre
tA5Fw4Uxj+5RL3Ad1mnK0DxWO3Zj982Yvagm/mT3+9C7TbOX+EGsfPJXEARebHWqlP9KedDuw5AS
xadRf9Jcsa7QUS0R2yegmMxdpQnaevFoUTKUwSkbSWaUSrtir/k8ZPR2p1ZuKhXlK5QWPXt6hDgY
auiMwx7fER2RFxoDAp4AhpX2yb53Mbbdg4h8dzcA3FTsyvdBltDEJLW6i3o2jRqw0pHkGhUjulej
vR3rzDhoKVrmcioDJhGSjRpZENvMN7bj6JV7W3OR448e9F3Dyu60sUZTA5lje/n2121+BtL5Z2J8
s5JplKAFVibXqsZmG58V2zR0V0E+vLgiOjP4aTeOxFNFdOi+kFmC40C+OfSRDQzUC2m12o7fZzMZ
FKqt8On0GdmSrc3TBM9v21GhVz3XsK6iARk192oo3tsGBFTkcPWZtH4vjM7bSv9HyhHYS8poqKRv
PNVlh1wSFUGNN0VrxwYLE6W90xvfuIE5aaiwM9//sGIBNsehhQ5VSXhY5EMdCVblsCy55QHnyNw8
1xBtujvpy8/QMzG/EC8zsgj7rQ86Ojrpgo5V45nP3iVSY4NH+FzOLxfNExjLMUoEom+95z65AiKG
m+9IUEGmPsanSXfuMnWtYjAMKGvuId5zOXFRnCtBS1NezzFnlXS/qsGWXAwhednpbTyPDjyw34tp
qI5CD3pcEBZnhJeP61ZvDm2H7rEMymFRjEjWELpxWkMY78S3p5OprsNPQSdeJiGdUMdvF4YkJcNN
LLkwR4x3IKSuq7h7IfSGcmiIsTVa2U8fTfW5SZptQHtbt9kpW4HHBXYEwoKrau2F+ks0yrMX/KCC
goJczV4ENpwqcnOWx/g+6598C1tK57JHCwPksQXW76EpUAkXKDO8mL2zRJYHQ2YbR7rxnHis1gmo
RjuhxQINyt4a0VG0dF+cTlyxx35w9Oy5zlxyPysMBp0BgiLQYIW55jaapXAxikz+iAGbdn0n6BzS
pEKnSdsT4++UMivB0qy0Es6sczXYSbJFGcSjzKPFLGyju877hCExg1S98juGK13Ao+qZ8UZGDLMH
C8JSnrrLxHGMtT91D8Q0UKhaJc5iSD8Li4aVrb6SuLypvLzfpePsLkrxjJhi32QNjOqAwVQ90XyS
MnlvafJxtSk0zKZ0zEDO7oO4mwto89V28L/SrQR0TnPpRs/QLPUm8rZ59OS/lXRYMC5p1K7NCeMA
pkEMlUEKTY9i5NYH8wJkjmZnq5M221112oygyVq19nK7ouZn7OF0vbtvSzp+0dSCUAejtvGsIIHB
Ua0QzwG/q5L2tswYAtUAsJd2Xxzpy58DG64CER2nARy00dPWpJZSJIRioWE3tQ1LAXagjQiAYeyO
o5RFTJoSj010Jmjg2lPC2gqiuDYkwO6nMsagkeQA7Ul3nAIuDkEg6mNPvz1xsTTEyfDk5PhA9eaR
qRl//3wCNkdH1o/q+JAWtNXZt2YYX51jZXWbXCejoy9zAqQk89OyommviNM5VhzFMMCABTbIPdlA
vHhevoaAPasuG/s4dXviwMhwiYqn3JmsHZ6zmCWsGA+inmdClU5qkZHh25JJRV1LYE/R0lYTIYeF
1gvzyLwxazjR2GY59lOWYhuTRu4vXdjqJpQIu1f4ZjlFa+XOp+R1OsxQ3JFT2Eore0kGvYWKrjzh
r31uHD5b32gcKHsJGhpO+xXBNpXDb1zavKRJUiisb4dljZGM43bPNpmySMGzk0tT8hgUtzotFI4o
Bt38VdYhaWfs1Su2e7w2lOKNVbKEGnOVJZn1rB0XJXgcdDvBxp04yEwjX5jsIobFVmjnGw8ZZgh5
vm7Ld6KQm7vM9NddPD6DYzipTnZQE+ICPSXWinxkRDQBEBiiiTtpPyIjxc62gw9lOe1Kuu0hYIZK
49AzvQqABW1zR30Rl8NHNMY33ezUJdviiVAkd4dPqVsHpVKLBg3qyizLXZsfq5wj2fZxTXEiQWZR
ZzE2LDdDbu6libOTssLmmBPK+BoC+103f7ph+iK46NZT5I3Z5c1UO4RfRBjLax8qMMwlRh0Ohu4H
H7LUalAsmSkVj6P13VXPjNnBPxWH3boOtVevEi5ShUpfst4hKRCaXKeT+xkmgpkOY68lylhqjYla
ZKRiZV+7NQvWymwYiSqrtX1s+ePBwYqziNj6iLylmA2KYUNw6jZV0T1h6Pqmcm9MoVEY6uNTNwCo
qnW6wkP12HRMRJwe312Q12CAPPA6Qzrx7oNzWDevc3BDbf2YXXTjsttnE8xVseuGZ2GyHWjxqy1C
ItIW8a4q7PA6KHAlEIdI52Va9TV63qJ7BR6Bpts/J23SLUT71bs09FVMC74LtIeGpkBhpt4iMMn/
HGLrsfPZHsYpGaxoQd41tu5VKEfIYZHYZ3F8S0Y8EBobuo2cFOkPHv1ro2PPBzWO5r/Kv3Wr/2gA
c28zp98ZrD2k+BSwPtMPHOU+j8VcornsjE1Z3fEbkWlt4yuqlJ1uQwuM51SuEi3eZTpsocq3bsra
iw8FuuSlRYoZH/JiVN6R4whQdonXJmz6/kphzRJzlNkAOits38exuOYKG1MFWwtMJRFM1BwdiNqM
MfnrOMvo+nuxutEn9RXXaEGaML43dY+IwpLWa1jYEPrIiFphoGuvc2cZZdonvfb+TQt2TF+RsWvi
qqsZs01D/iklfFAp2BpV9VU5O3Ni4pq2AVS762j+z6b7lmmePFxuwqfy2dl0HlTi8NvW7gPggmGX
IRBfJEggaBCRYaCB5naqblypknXYV8ZD3EYxx4H+XKuwXxmmKZeBtXMdPGNi8p6DKAQqU9HTLuqs
X1eA9M8ZiPcFCVhDUe7LoX7opJq2JgakdQdMaUiIBWWRw2FdpeWWkwcXsYtFqXHx/hpM4ijhWGMd
VPbsvJJibVV1e9Up9y7N+UDzCb+qMqpLuDlZpCApeTwCeK1hvFH28XXljzT5aTPiKPzoWwMmqWQs
H7fGk+WUEnXHmypzn5RZDNbEHnuVvM6YiK2wsCMnRjnvK23TMWI1Uq0mm6P/jjFt+U6HNRwkc9UO
mywrgYf5V0DJzoHDXoVtGTpYBS9WS+jHGOihPaUocoZvllxgbNK9MazqtmyB6UcOJI6R+afguhSk
DTsBvJl+d0OIjHEV2Va3avIs2Ggp+LfScH8kSSpO1jwNDUozUVFuyBGFbT2yPlvTlxguqfFUtz/S
4QCdsvSzJMmJ5mdD7aeh+s/H4Nhb6rEigGPRcHCZ9cOQ1EevQuGDT3ONzvwRvreJ/FZ8iq7CJ28Z
oOU8k/Q1U57MQC2gXfNHDJy9h+TnoOLh0Zhp+QGxJHZa8AFI8QU3YNuG2hKnSLoZfDdeEQXwACGC
uanEyY+MHA3eeN1ZTA9s4b+GNyhQWFWWfj+tW7NZaV11BjyWbpFl7MfOv1Y1A2JJLyIxSN+ipxez
/I/PWW5/V9NwFuANqFJXoR8eMSTnC45ODUFQvUkEPq1krs6Yo1w7cYilO6kxbHakH9nN3oCY1IJ/
18bJOLdogUxFsGYREbRAiUs+ybeZWOCMYUVoBYld7ZRwMeBzM8tlViJ6qtzw2DBLo+f2boqmOaH/
ZLV3x43WNN6qhqPsiZCjJbpNC7h8AWt9UW1rYeydjiyHBEDyOjXUW+qQgegP2JVM7Tuw2/dEJB8N
RGWOfnPbl/xdBNHD+KCSjTPV4GppQpK9uda0mAmahZ/PLECCCFxsdBiY2Np8zB2aZYRPrLDkgseP
/P3v5EeFX3IV0C+gTUvTv/Z0fIdsq+zge6iHu9qU3yptnt2xvmcKAYU01gI+9Ia5M+6y0mc7IIxZ
vcMcVcNz7QjwRnrouYs2m4hh0nSmztK3jqo0Pgy/B7OUoxObp1l5EyB8SV1gYbnad4Nz7IhUtsat
5AzKUe9lLNy+o71YbfRTmTixYVkP2wJQc+/jnq++c1k/ewS6LuO8uC6JWfS5crKmp/DrdpnozgNA
CbyzPcOTdetGSOp0oTYBhWqpZLq2Z5sLi8+XNL8ZaLrrcPLOA5K0VW6Iz5SUN8zC4QGG0GGwp4uh
/KwAhFG4ZycHUCDJz9mWAA19jWzOprqA2Jg7W6MfglPdqHIT1OUdPrC1bhec/ok4VGxKg6bUMMqD
Hsi8smGFx0gWf4cQ1zAtEDWUa/ze4BSFQxeH8pZNmBOQfNRjgQi9I52N5VDn83UwMtaDzB9CVd1Y
rbUagDrwNqJVj4925dItX1b0/ByAuQvy27GGjDD0pJWcYqe8DWDdLsxBMbEaGGIMGYlBY7otGw1A
ibpuJt2A2txtcE2AV0soylS9K3JQHy094YgsxUUzkC0dTucIfvXSD8t8ravmEBCCTgQwQnUURwYA
xjX8mueIzWI64HfpCH1n+A4HjqIfAMRXwECvjAEreIEWrbTRfHea8lrozS7z0nHdGNS75F849IMs
jdyLAtZ2f9ME1ocSx8Bi1RyiXjIO+/HQOBTChljZed9ybN5pfonSfWKCsh3ygFlJcrTYlIYBZcQQ
mNcyHq7DHkl136L2MIjgSbONMWcnZs7NYGKGoz1VbVWpH+DKgDarzOd6gHdT0jC1MzArTRcvvdy5
yieL+K34TrCmbFzZbpOKRD5lHHyu5MIlD7BgQOaATIrJ4rawwJHTtDDLwVoho+Q7N6DYUehianjG
epPtyXghzcbYyKahKqHZ6BE6s1BaehJD9eXH3Rd52KUfTwujvCN8u+WkGbHCFC/o7r+iwf5uu2Lt
Qzq39FRtdW1gXjYCMizZtTvhBy1ZBvYYyGieaddWMT2EtnyK5bDTCT3ClFmutMY8Rb0242XR6LRc
EO0ar+3pBy31utQVFwzidTpPbOySK6zefyBZv0mTD2HNgIOELKL0FkuYyd+veJ58b1WBPsDqZDx6
RYUayXsNW6TtTDpPGpiEBUK7FuHsQMyde4/XigZ35j7qVXdq/eL6gvL//6kH/0vqgWk7pnX5qD6H
/wq+i/8j9eDmOye4MwU8EL3/Pfzg3w/8d/iBFP8iUdchx0AYOE2ZUf8VfuDq/7INDJj8GOC8bRnm
X+EHwvwXNznY6kzL8CzLJpHg3+EHlvcvSY6CIw3XAGdHCML/S/iBYeryP/+DpLeReLH913//py0o
5IRlSUM3hTQAFvIG/x5+kBKaC2VVH3dDqggCoqDwCVwT1OasVVhsHaQpmnGN3BHFrE5PFTYq+fRE
bzEttZnKyvROmYtZC7WYml5svYkgWyeiT5s5QbuQAxkBTtoNNGrr294z6zXYYMWAmUoC3OCSgJXO
cfGKsURlLf9IhsKgNGeTDsXGM56BFscrQow0Vi0YEEhCOP8t7cpMw+YgKORt/6b4ILrhf9g7syVH
mXTLPhHVjA6YtfWFJDSgUMwZkZE3WE6/M8/gwNP3gqyqqPNbH2vr+74hERFSKiTA3b9v77UTYmKp
6jjUFRflx1jkJfbmnESCrLRTPPoZ/ZZs8E6za9Mhz+S7b+UAezRiI4FhU7FVIr0OXf8ljZ9h2tYn
opK4DtPxLE33gyhtcAYMEHMn/1KdgPEHfipmoMlZ7NzZlcFYZ6JJWRvOxNSSlyhUcipGMNuNsLoj
98Rlp5cROsKEBPocxhq1T2PGQ5KJPbeejCV1+8Oak78Q1DYHkp6+CHdsgmXtecG/oKOeezTUgXUn
wry5UU7HK2UgIcXrllk3BS4BIZa8lPSq91ZJEzmib38YaJJcmILFe9cHqrWYOusOP0vu5xhKKckP
YSXGWyJR1hjiRxd32Z012jdLs9ybcPMCiFs3BG1dU7vKkRroAg/YOLnZ0cKmbwtAwe7awZlrAqX8
9WY/6ra3AzKunaw0YS3s+Lt4QghVwUbZJTW9yGoBJbC43atYEGC0ajn7tXeOR2pS+FJ1rf8ZGdV3
yrUIQRfxMPhu8eCwqOZDBQxM0PyIr6u/LXmuXfJKPgDzds8uQbn3TL8xFtsfrlFAEpb13YSd7Ypm
/+D7rnHWdCvH1+adLMQkMKWQj3Qk0aaZ8q/zQnVYZe0ll6zPqEt/mXwFmKhyYUracRHgctsdyx5C
CUAVhVkX7bYnURBkwh7PlEqn84BmCyaPwsYY/2rz6tAm6PiAu4wnwy2OTkmEQcYgkU0wY1uWCIWU
1jNQrZjsrwsAfuKP0+EOND1yKzRMiJBziI2ZjceN8X0fkdJHpkQ/INqUj+BliC2bzOGy1CNlxdH9
1kMRO+sTATjEYcqga6AYLD3kST+Bl2Oa3t6empvuNr9UGfGUqXvxBZmMqM6/FZq6K/TyZYkNzrgy
udmeBIW8qjbIFgx0E8a8MVpf0dG8dAsReia2g8PQtchdmJC1OeDoakZd+j1ZkCKNE2uL2XyZE53M
zFI9+RoKIIPKkjDNQzcXEpBC9CqV9ttL/HKHorjZWc58AUZzcpvsZRYI4Ype7/a1Uf6FG4J6l0vu
zxJZnC90pnT3iNK7vXOwe9LSQqhcdty35pIUI1O3nviUfyQpqP2StUTJDSnITfdH41aninnlg+X7
r63R3nUtvTzhOulB+EV/7bMvftbSvtZPdr24rP6W4in7ZkxMJxQryGXCeDuTwIkGhriIum8C7t/E
qw5MNJZlSb9GjeHs8Trvq32MO+U4lEgcR5oQhbCvkYc5FhWMQQk9U4e5sX+gdFtCg/CkchqbE1Eo
nH4RzgfH9F9LsUpP3cQ5lpnhHnWWNcEEGh+dGhonQz8MiaRBno9HvXKeWkuO9/VEJh6SOARytntS
S3Lu8MogV5h2pl9+Ie7Qv1RFc6JIA7XgFLNM0XTuD45/sj2yG1pzOSQRi6XCa746HvRqlVvNqUJ5
0ejWe5XXBvov8MLDCD1XWXDlHMNpz8OUvZE+FVHbYuYrylQFY3eZm9Ilh9Lp3hawH7rqX3tHzMhJ
PXk2Fm4XS4GmqDHoJ1nFw2zaTy4GGlWhX6sl3tsqnb/UOeX/xO29569LbnlkAsO0WTxWuz25sK5D
1HJ2cBGoA7TWsfrroZXm+l0JWs22QkW2B9EwBHQzLa9umUjEAQ1us96ufRYF/oy72S/cn5rvnM2y
AAEDOZd+GYvNrgea2GT0ZYUKcYMfFgChdmE8U/oliSci+ax1DewdAO+bKvlB8Rt9R1K+98RdQF5K
XWowmIQOFqwdBKLeJTq7g/4DznIT9BZKJ4ooh7o2AJeA3PKj4aLFBA056cIdpj9Y0vqrESVZgtww
5hYcn9Um2CJ6SMEeRaHBgSUb+wQFL9kzqmpOhR4dW9RaL5aZUDJF6Do3zXDWSq5jJiKnkcryLikh
/NBeomU6Hx0oALNVHKqmRw5Af5FqhRUQwkD15KkhENwuWMBbPidRLU5UFD+aOEdy380xsq+BOhs6
DKa2cxibRh84AgVJ7r2gpO73BXiTo9OjT5708QK72DxatbtKH+gZRgeP/X1S8hlLUZ2ajImHiORT
a5AhbsaU/usnCq6XKuWUI1sRHVaUfBt1x7lJMNrpkPGn0JPfQyABj4NDRPrWfeGXZ63Llj0FGapj
Pspev2eJ6yv10xsbSpke9bXou5zdLz592p1FXLp0iinUkTcCbPyZaZ489JZM+HrUyfDtQy+RpPvu
ZWDZs2+cdzB0P50Y6/PQvnUeoTRZ/2jY6l2O0LjSpoNJc8dNIaI+5l97kT5gpoIFnMJ+Q4dng3fT
hHVD0USGfM4gC24GgkRDcRA8KmMbi7qIBQOzDerU0SWhedJC3ZQa4HxKDT+mnVewWteAEYZm690Z
uK9pwcvjYKa0xnvroRrHt2wukEFN3k32nFy9Zd3gf8pTOmEh0VPzIqvqvR3wGLbc3XCguzjBui++
3+LPnIGDTI13nDSihMvxy5K2tClBMe19hJCKqIqr7OcTJzcLXInBsCalSIETSpv8UOdw9oHLlU3z
SxvFMSvwQviRoN5KCT73Xm3fgdpYuPhF50DAOqEDwtlnZ+0xwZDB3KpGIrMrHExHg1g9yekY6ih1
cXUpTG8SV/1md9w2qndQP+dFFZB1yoCrKJ4MYLtYZKspbAmH/4/NdkxM4MK3H3ACMOUUtAbTIW/C
/N8bzyGcrtW5ZDV5nKksh6h4qhDmCCim7TEXZ34Z0RrBL+vCaM0UXEaRB0Mdx/TPqvmS1i9Ftto5
E+wipTlhtJWs/7dN1q2+2/Xh9gOnJr9w+0NYU4IFjNaQQH+NBQTMXoRzX16og3Wn7Th2UBIE/73Z
foOu0U8nZYq9Hd8Ofb7Gn9f8fDlSghgl6xkmVtr8WFJhhdX4IhPdJ5HLzE4Y0e9jWTrEEkSJHW6/
4C4zuDgvuriOzZJUW9+bt5Tsbq+7PY6AgKEFwAQHNrUM2zXRsN0iEbfd7eDn5m/Htlf42zHakEjX
SFj82/HPh15EDmCakk5TVdzIURoQtWGT/tiuG2o4TVgL5YLhXR/brvOW1wiJ1fqNfn6tqTSrEE8J
3+32NVOIaRdm+/wSCfHkMuWouLdjOh0kXDA+DaZ/nRPb3t9eEO4+6xU3TkDSwSL/3EBCIe9w3WzH
EkDEh9Zdg37Xt7C9FBEfvI/tBf/syghXT1bRAlqt7MPqON/2smXt6tANWgeT4RceAs4ZonBQAoKg
TkW5YhZXu7Co8os0OiwALp2F3Z+vjehPnv1nf/vsU8HdHOwkUBIqKdyw1q+vNsEIbHtiDY7cNqq/
ZXWhX0xagGiGJwIz/+zKBiZAjqbJwUXIn0VhdL2Mto3rpnwL9XpFlc4WnsqiBp+vs198Lh1rxYCj
oFmd2zzc9vT1oT2msJW2xz6gC1aitBxKV5ytuvrQfG+4VslIFBZH5qyj0EcnqtPq9pWabtlyKzH7
+VvXRKdsXqZno7uz5xZ8DioIp42+tlGbh66mYKgylT5mfdMeaxLFgwRMWmnXr2WF8jDziifa5ECk
4f2c4mpmuMRNs94vWcyJZAYftM48TPyuNlY6UkeYoDVenp67Rfw0DSM9jyBsLYAzOIlcK3RS/b4Z
iIH2yRxAeuKn1NeZRciMsNMO9k0nuuyqBgvo1RgV96ZZMUKKhbmLy9KaLm8WRvBZJkfWDzoYQuHo
5hUv6cdolsnRpih9wFfcBWluWuhY5iwUqvyLK/zVZqC/ICn0d8T2xWfkDvmxGAY8fgi7S3hofQeh
MRJCXmZMTTeftiZhUPBKQEDdmxYzQqNtEwQ5K70iM/tmt6QsNev19CvQLIRqPefmcYV4bLufB//2
O9tPQZT/8ynb71Wd+GhbouZby79tP8v/UD3WX8PzMhyryXzcKBDLSq7YqBHbwz8bliUgaDA5t2sS
QMpyZtmD9xUXVFqinjImCUQ4whSrQ230H1ETA7NaX6hTnMfbXpuRSUp9crqI6fHzZ1FZAnDXEI5t
x5p1ia/P4ro9cVif/fkSnw9xF89IghKMpsmaYQrDPz/PaKm3tNKaKjrH1uDSz03upd1JCXVJ89U6
4ZSUrtdLgZOdaySntM0S1Phz7PMH2962EfDmAJaVVHWHkoC29bnbRmbzd7NLdW4k/zpUd7VNo5Yx
v14/r+1zSWuXmOTIvtaJzndoC/su1zALu+tXsH0lwkPTttu+L1nAfESCyfdurkOSbjnvhgVVFkUH
CRXrZh4qKzTRD+3HdvGoh+IyGFbkfutIM1RpbUL8AmO63mCYl1fhtrdF7v7tGGZ7pBnK9GmK2NFB
GvwZ9Bi60FfbnwzJoMFjBlFteSIvLLlo6FnqhEmkmm/meic2R/7KbW8sivmUa+pMViQjg6jnkzOa
ZxauMmi5NJAHJmjCt3ewbDfEan1v2xtsFQjjqsQGtf3vE8Fvx6q27vE8NgRUaN3FG0FyqyHE5Xqq
ax0LwjpgmiIhL9Hznqz1b+228THFY3HdHiP6QcbVIQQK0knSk8NGTicfMm1o4529eNnvfr35b5u0
pyF6xmDHR15obQd/b65Ovp6Haj22bboe0lrr8nFvGbzb87YfDE7KrSrfxo902w4ZXdu44Nz6j99a
X+jzf9z+r+3p/+0xb6OcfL7Ctrc97/PY58PPl/l8e5/H0oaLlfBvCM1u+hZ9vvL2y0ifmHr8ee+f
z0EsFJ8Xwww+D/35FQ3BMPfIvic/lXSFBelnSISoONZt9mCuGcTVjAdiWGMsUQRyb1jxNhSv4ups
Uz0Jt4PVMn1RPbk6dpoKmBFy7y5RFVYSzJrdWrSQt1Pmb2HR2xkzud49zS3z2C5prQfqKbVIovbc
fAwTYMM7tbjVYYEPlqMuwzgL7S861KnLYELjtQ63N0Gh/0WhnT96HmlCiVWcheZ2oVvWROh5qGq9
wiDahJCQliAPq2iSS2y3qYuAKkovUA16iEfGo5FjP9ozZO96g6yP7TUYxdEKqMXpTy3xXTXCoFPS
F3+1fdz8/zjl32Wf9PP/rbFgOGul/3/8r//53zQWbklHrahN/ktT4c+T/tlU8Px/6IzMmIYFXYrP
OGXf+YfrIuUSnsvBfwYp2/o/hEFhXzddYnv0rc3wr16C+Ieu27QE+AXds+hR/L/0EkzT1P9rL0H3
Xdc0bJbenme5lqMT5/yfvYTWQLk1NJLlKCFyno2dxChBzm3T6hgy9ZzlTLiyCHEzj7aNiI2g1fX0
rK/rkNH4td1pt41XzR0mmfUeqa9TAQKR7jNG0MiO4Rj2Oao9r/rW65T7fFm2d8biHBAn/RZIKSmw
tzedXnEy+gpynr+ORC3alyK9iyZCjycK2EDTHyIuDxYrsrnTCdgqW1XviYxKA0AzTIuH5WUk4pSk
huU6DAynIsP4zSqPmDKvQNxTHZqOS6MTBmHOfl7sEJpkD9B1WG2EDZTld31ibMKMS4MB4yZPLqMf
XS3EAaLF3YKn2ErQdne4iMTSMKNMMmtvenN58AwTMvQwKW5AMOOjqB5BHBB00FPgOMcX9CaruyjB
ztOoo6kxkV4LX8TCwNLwM8zJcjoZZvQwyfi7gXhuN7T41acagIL56nfGfEznkvKWBqUO1CR9Vgf/
zoKwiEZLI9HkFWeKyl/QxEPcjpw2QPxwHKprbdEISGX6l0jdZ6i6YMYyet0jUO3ech9zaPNePV96
IwX8KmrWX01Fh7m7GibAVYJMOm9BCpcnQRLobmUeirm6IietD2JW0Q3T0Ep2kFGQNu6juwomyr6H
g551Dy1sGCAjNbzNjHfsLnweWZS9LmU67BJALWEi07ConlNjWL535nFq1G8K39gQIwS3mBkPam5z
ojp0J8ir/MUhna/2WFtQ2gTksFKK/TVoE730FCxuhFGKwJlj0bdUUbAUX2ItZxh4mj0IHjkT7B0K
nle/aNEz9drFHj1YuMSZ8NFc3aYyrtKxfo/0OihG9AbcFr5ezdEek5G36eBxn43TRCN71+b5eHbb
Thx9JMYsAcb0HBE7epA11W8y3eaLIsspyFrjaVkM1GOpGb96yCFLit17E6E8Dj69p67ckz5NLqjI
Mnlx9PFjGpyZ9jbl6tVnXxqiDBQCT9WNB8+mVonKG3846qew7MpfSf4E74U6EyS1h0VRo4s15wv4
at696YQ69nfMc6ThjlN/0UwDGLvVPguZ4lChRhj3XGdeq/jEHWd+rrEoDp79K6cO8S3uLl2zxiYU
5KfRIjfGDIMpVU3Xw6lWfgA4Mej0JTbhStFy7KpnWc/JsSIXxrfouTQ4EC6r+s1EAJPGCd2UOLMA
3R58T/HtEXxNf32MDwzYuHJm82jEwxXRGaZoHIFVwcXTtBTX0IWeFLFYLYF58tGaBK5BcQSdh9t/
RCXdrxwITIf6qS/Sc+0ih2qq+RgTZxGUiE32qgVzRc1uHOBJm5ZPoEeckaWRPKAVqQIbvqil7ov5
S99py8mpkSlr3tksNPli8es3mnb3pNt/uKN36dTQHAwNnlBhPyIwGWgW+eO1Ro2u+1gJlwpAG57H
/V1SUytP2EfVQpVGJl8S4FQ0AlqqsEX3FBnDYZX0SRkrsgMqxLG4TdGSaxBMYRxQS3ucx9WL1HVf
tTF+T20cih366wCnB0xZjKUVr1E71Y82xedK6+kInCEwmX0GElI45mn9uwTwAOMyKjAf2JGixcQU
IWYOM/j1ryibo3vTwxWlRrhQTsZEpGVdTkrpEh9MXfN20UwXoGl7bNEgcQfgjbatpYe+9lryiNWt
15Kzs6TuEXPclSDCB4sO2qkSgPizofuByrk6Ylj9nTT216EhZIfFLoY3s34wZgAz8bTg3zcJy7Tg
u+5sWr9Y/63DnLD8SwftOM/z99meyU6vl3M0ut1ZL4hwgQN0o5x3BZBuMRLRsE6g1mPrQlmSsa5p
x3OXJ+ZjawatRTC7q1cnJDq0D2cIhLWc7xusecubO5FaEXU6RdHF+6Xw01RYvDsjAvKlmsfGlc05
xd3ajMnPtPTSazTGwD00grJjsr37zAvaGcGe403s0LKwneV7mxCrarQUBTtD+NTm6AjXJljvNsnV
GY7IX/NUVYGR2TfV+QQ49KB/UvK3xnLR1qpVc2FoedLtl6aqnF+uehNJ/rV3s+xFJVhPfYdR01ZA
GXNd/e79Ynwq0/E5ctC+ez6MjdLyr91iUrw29G8JvTEvu6VlFOrVdMB4wneMonkgt92ArNPXhDDn
kfQPLrKIHfIzhC/j+LNw3iXtzhc9Ls9V13FXKe5n+rUnwoIN0Pv6m9U9DahcERDQtUh8DBWTnJed
/8MglBFDPlpaT42nObFoLhTZPQtKbsxNdu7ryT26Rr6zJ7nifTGryar5BmwMQWBuCqoXCozyWGf7
PKqsIBYTyIfla2KjORVJcjAU6krOj28V4bFBpfcfvfDI/xG4YXsDvgKy+SNYuyPIkZKLHyeCQ0rC
3oiRR84JKaW+kXy1XJNAKKH9oiGZBRmtmaBNreWADmOku9Y09wmZyjslo+SmfNR1arx41Oof0b+S
UV/ytaIEWgVyuNKhaR5EbQYi68bQsZc0cEdkFlntQPdmspE3CMZlBzKPsfbBaeIQVW8PYbaKQ93M
L9rK3pukX9/Vbkuv0OnOTSvLfTbkAoO1/jbo41cLv3AJ9iqgL07AdAaeCpzCz3gmoaB17jVKA2g+
MoRtBh4fwf28Lt2LO2jP+CEeFacReic8SgCU7aTTfgKWsmylvfp6+iCtUd5wKNwTYZP3S0/dgDJZ
TAGZi2b5mtVcvLY5+mfJunVXl91XRh3anDN5dkjnUaw7ukKPiPajp8U4WCjCuW3KB+Imdh1InMjt
ylBDJQAqg0ofiJijDt79OAqqW1P3LVoqcolY1IWtQ4BEzzwjWspzqjXpyXHlsbFAQ82dp18cWSyB
U1SCmR1uXqTiLJF0VkOak3+ZjAKzpEvjwwVQeN+qkih7mgYAYpbsLmMZfaDATV/6q2ZYX3mXq0h0
4V5taPKtc1rCZmmsSpdcspFJJDL3PbzfOMgKJw25vPJdoqsCG8lC4hluFofR+gATiTuYZ93Z1N8h
mGCk50Ii4jnBWoVlN3uqajN0kD76OiqdrDCwOhqSeagQJ4ywQ2c4547oQxT+xn1KdM1VnyK0D479
q/X86ixWfKnDjGVwXjk/CVxQKOZnQSPVrgoKY8XqqkXwx+DNmWH1hwbraeD5uNDS5mxBC7z61rLK
dhomMJr5W2YW8h5DgLexG/xyHWrLTF1AcOFlBFWUKns+1qTGMeagutWkE1hp0QUJnyfhMrsBCQoC
B+TBmt49WOTfTibnSmK318VHellkzrfSy9eciW587XX4ZubA8Lg9BJFmrIR1yGuNzgji+4/pwOSU
4vel5+I4rOEk+zQHKAbEEd9UQnAyoR3AOTBq0i4YV1EtgmBVPTfWKlTN8mM2js0bQL5wErUTOA1Q
L6YjePL08pb2TNgxRqAIIkqoedJ0VR/y0o2PTrZYoGIWFgZNeqUE/2iwxthHGgBpi6+8IGkPSX4S
cRJWb2NTiNsSJQ9WsbzXGvKqytDsqwHojXhYD1i1p0xFXrGj7d00O3URMim/irA9mtmPKV3BWzFi
cZoUxSH3zauNpemOiciDH0Ouh0oikDVA2xogKSZDcxOJuTx0QH8m0QRZh1nMt1l/uOORNUf3vuR4
mLMiv85+soLmq5dqsghBiC2yn1V57Y1K3KlsAfyG4NWGHuYj2TE98xkdykeX4MeL3Y+ZjFLi1GKg
7pVjYWEBuKa4jU4G5Gs/tY5jTdK0hajRnG5gGbJ7HQEAQScFBXYQdV7Xkd3xDRoDZEQCKSNWMCwc
vraenZ46k2HV7McTt8afSVvYxMkV1xa3CGY7YC79BAagLkVoO/VZhjHOjROV65+O63k3g4EdcVu6
S2c7eiHl5BeZbc0RqVF/SAgXh7n9FjuiOCXxr46ssuPQtNMdqg6iN8yrOYcLApodKX6+U4wPLGX0
xU9ubqP21agp8F9Y/tp2RMW9fB351r7PqUVnOiv/Wr3L443vHHiLTlKo3ywPde9yTcdeszMR5xzz
aUkOi38kF4lTybm4Ol2cvDXlpRXJufawiPOFC8LrPEJrsBJAGrMp1HNnbMbui6y79Ew8uARpFMQl
unWTmBC5QMqKERWhHd6tJPwz5opLZRszco/uWdOxlJFsaH8vUieo0ipIUq38ZaYkDI1Y5Nq6wdOc
l3u+HK5k1sCBVNn9NE93UiYPbW/mr71IuEE7/P21odHJmcZ8r5nRJdcsJ2hL0JPMw0tYBDmRXDro
pyU3sB0hDtbn7oHu3MuQxAyRSS1Puj7eRdhazl3BsDpXONzU8mHVBYV6c7gbbdQhiUkZD6w7iKxy
nVihfI/sksuRnD1ClKZd3M1PJiSvfannb0SG2UfB4n5arWetM9Nqd8fLNNYCqIUznYZCqkAI873H
ZxYQJ6UuWo7p3Td+dp6Xc50Wf6VZc4zbNLkZ4/hgsthmlglWd6Dhehmj8dXPDAySgPkPMeYobpju
QTIvuCtNMnNJl833FhGJF5KMb3jeftdCE0EVo5bI3RdyGUjZtLQ8yDwUPXNNBcAv6+bWgD6aVPvW
uhI6C/eB42QL62joo3Hz2l3bY1QdyZ/Z96W2n3LXDnxkhUmXvLdilYloACiR9rzEPdCXbnTDWXMV
EhaXuc6qWXahesk1Pbg2xt9dYnzpJmlfQMhYrbzqkZ0wmWMJQ2D5DjDDIR+5mdT+4Kz822d7JsEL
pBk0uQ5QpQYgV0Q4kTCdkIeUUZScBzRamc7ivFqTBzMMYXVPurRTfjGr5PcCoPBQWDPLY4uLf8p/
MPP9bppOSsWhv5OKc7usuNr0At2L3YLeQm5ucDs6IwPEHsHkDZAPl4PLn1BKcoGRob+T0DHGtWRy
P4Mha9oHzXtNVOYEhFEPcHqHxxIBWthsfQmEg6Ah18fL2qLY9rYNpdRoKMGpC2hAs/bUtBVeNS02
wm3TOA1pZutme8jNGze3CZawLHIzrNdNnCub4aiN74UQ6QkDLiKF3H8UEYT87X/r1rewbWqLMHlk
X59vQu91KF1otfAvRAs/Y7Pt/Z8e0nWiF0HPgaA/g2aAo4ed+73SS+OyPdgOT+Y0BdnY/tZbozww
BWHpjZEn3N7xtmeNyUPONP+IcMWCybj+VEtonKeJvOTrh1TIwfzzIVkpGhKDAEkELakXin4YmYtY
LjSz+LHvEbi4vWkfZg2TwtCWAdy1LqzWzbbnU5/7s4d9DkgEv0FUm20GpCskhHzSXGE2Swd2LU9b
HQ3PUa/UQUPyCBV2batY6/OmqWMBytdkR76+SgRwyjQU91X8z83Ur3H3nwdHRhTOEgNnJCeC1mYq
jGjIM41kz183n8dKZutnxMOYPhGL9AKT2rbJcVzREE5eJ7GW21zjWa5db6p/VTjGyqCPNiYHc63Z
f26gA9HwXzdkdquDp6PwVJVILoYPLa3HBXeeGZ7/6E9c5uic0LW/t1vaSfQESB/2ILVuD7VMp2u8
9pfttUKY4uMMM67EiyE+BilVqBuyRICa3E0WOWnjutmOe1UmC+qgI2pqb3H2VU+4KI11OiGEH41h
k/sD53PWB2DDP4z0pmxg7tnk5KTGJekQrl4yrN2KFtW/ZSzbXr42FjIxT7Rmy6ftEP9/Gvo+BImF
sAa85R1sALqX9dozo1pnQZYyaiBQbmg5eADJOhn2xaqJ+dyU63/a2T149+3go7W+gtFIuhjrCzbr
uxjmHInk9hhf4ID9hfySqK1eK4ezKrV9DGzgyySpzj1cRwqlLJPKEmKlJxGZx/2br/CNJ3DRIf/Z
0HEavGJIPQPKDz/NhuosmomLyrRbhJ7Ra8FPgI6cdkuG7NTREJoBEer2oxN9eG71JOMWkR3I0iE1
XhrLf5+LlTJTHLUkjU8QaB+TeZxYSjf9Le5tfV+QHZiCy/PNJpiK2Aes4b3NjryzVsDSwGx958cK
lskMSHfKT4TxwrSiSpea+X2u2Q5wxJ1+ViX42ZJFwzm1I4jTXoiMMQ0q+C/SQ4pr91RRMe/0gz+w
vsDVbSPkrWrPOsii/4sp3XAZHGalWvaWoDjGis39Uj9BbcW8ihBrT4AVWe4mOfNVBIvRc4eHtOJl
Pc2rqFJWNzgAJU4/cprSthS7XBEFCyR9GqxfPQpOmk6sJ8TatTO1D1vnvEAv7HJVgb2JpugwQp7a
YY74DlO4K9zl4LQC8V7Ogsv04PoJMCeVci8Yjp3QSzFdZnkrbqSeX7J0fPPL8Ta2WC2bzdvHX0bk
SzM8dgMR92tSWzHvq4HJcqG0d4zYr9pQLSevX1eZJQptLSKSnHjPxSmD6mNEDAxIwz3mYVG274mT
DwiJBLUNDfu7YXwMSDB2rgDmU5UTYjr1lvaqfaWStROmOmX+MqBDgOvQEJCDPx7qZpkeHYTGoFwM
MBXG8HV0PKZ7DQWoHnqSbuc/xDh8lBgnEP3GP/rFBa+waD7+dr4MTaIz1lT5gw/83cwJTc3do9/j
3XWtCqKI+WssYMcqDIiIjKWMHhckIodpoO7pG86pB8ME3QwGCNGapxZ4QVYQ0GTT3mAmUyGKisQD
cI1In8TBGVFAW5WbnQD9IaaQbXzKJ/nbyiC+WkzI6S2s1bXxaWm05WyYZL8QKn+YdFS7BuRcKJXN
wer8L6wQ4HNOLDF75ghJ941awTc14WOVzlSB3pAsliyGkjipHmcabVQ5Ov1seXRD5vjL2JKMB8ee
QhX1Vawn8bUwHtvnxeQPx7t4Ywr+sVgeXsB6NliQYgfGVyqmChi3lQEiMGGVtDcuLc4ux75PZ6gv
0nE+7CIpzuXwXBXwwSZretONwobG2n+LNEjYmqPnrO05zaCSU7lImfhU2jGOyw/JF8M6nAAvGDDH
tNcp27Bi7PBjtCVYm3IGb2I0axOqiF6XmXcakT9/JKcK6IUT37i4dmsrIwe5FdjejN+/cC+WBWw9
T2C1AYrDKvdYF8QhgbJGg8HHTS3GCvXG+w7yXr9b9QQsz52H2sTp76Q4MQZKfbPQ5LVJv822p+Gz
BsMHTLSVSbxP4tx4MiLyvNLsG4VtuBUS27aqLzU6+iv31qCs+hOTuCBuoTlpgFx2saiNQ7yG3DL2
npx+DUky29eYxgpLk1+axr9RbK16f+I7UU8eOp1ENy/Xfjo2oGV31P9qVbdXy2S8VYmCbm762YG5
0atQkKJERrbfFGVD4Nq+OBbRhNZr5Szi/OSeRS3Zp9BNqDCIHwTbeYmTOhZfENyajzrKdsT3nHlR
3TiXqurA12rie9lVYLTzQ+aC7M4aoAUg97Ew4/wpMxiVyVyeMSf7OzOX8KAlbAK56ukVd/AhHo9e
P9+ZlnPPDcvEhcjixoSyBN4kECwu7+P8zRkTB1Zt82YuaRRqgFEaX/bUZ5PlTY1ehdbbpLJG2ndr
inv01JRozSOaVsJRDaC8if+W1Um7R5e7RvL2O+ohBfyo5DZmckW6E8WZ1+S2zj+kBsQ6jZBC5KN4
ZeL5rseWRhlrOrk+438Vt8HY96R3F/JGqlQX6P77QAwf1kscTvzKWxzVVJPdEOksi5HaN07u7L4o
G5oJkk7bBB2Q0o9hwecQ3Cur71U+vjd0DnZGjILLHWHgKgwrrfHcTSDHelND8xqRoldBZAMl8tAV
+W+KgTYQpy1dBvQ98pKIOm5XRcnlM6pm++kWSlOskqdU5m/UNdMjdDgVbhsAvDUToLDwipiy2FzK
cyLsezUT4ea3z5hp1EliYG1UmI/wQkGmomBYN585M3PUR/o+NgjP6yLjUAOkRj2d1CatlUEbr3Nk
y5NHY8JDaQ5MRwYJNUnadEiKaH8CU6XlJyFMha7dTWcQl7ciZ+Dx/fohnhjG/RSP3r5U7YRQwr5k
uj4zw0+mEM8QxlkKt4e8Yv7KINkxQ1k1FgjAzZRspu14s+TmqVAti3rvqaF8Hyy4SlSSPauoh49i
FX5oCZ+JNfEbvZOgwhyoFBa4AnxaWRf4Ll0o4NszqDoqwBANFV+HGjjreXG1Fi+/LsZQXG2pqIiw
vJLz/2bvTLrbVtJs+1dq1bhwF5pAN6gJCXYiKcmyLEuaYMkdItD33a9/G3Dmla8zK/PVvAbmYmcS
AgFExPeds48qUXc4sK6rqLAJQ6U34yAF24mIaSfmGBRQf97AIGBJtT7O8UzcFHsytRPCESgMjYll
0B82vq9ysQl/yDYFa8zKSnU7qmXfIh1dS6sRwmPDmL9ZH7LUKzeOBrphwtix/lrv0Tduj8pexPWl
Gt0q8EzgqnMdJ4EHkIyCPXw0n8UfvnW+Sow5tXNitWd2RxwNH/RMYTQTzkJUA4k4MS18v7FypoqN
qSjlrnfXVyaw+KHJeiFJZHaWbTTTKFG3uSxfVgXeBMB43iaqvmr54O5/ea51mmtvzDEnKis/Z26j
/WgShLeopFZN0nqPfnR76vKnYVFVc+W0brI+4kxAMr3oGVYdz3qzynrmeZHQyrANfCujNrOsIn6T
D9nxaMKCKogaxlpzhrl7iHPq1CqurY1FPe9Gaw552EQ3yq+p5VmjuzVLxKeU9ZjWizaMgEnUHGPL
VH+9cVXn783Ivc2WZV2rvO/FRJWUYf2ECEqhOmUazhQuVxw75CKSPh6Ry+7peCzUoumgYYc0blwk
0F3pkpPiTA5psIu+7s8b4mDSo4HQccwlKib2K3QoBapoUeBpsax+3vh/3rPAxWwtl2MUCCrWAwXc
0yKu+KdapKt2aUKaM5EkM0iyAdnLsXUQ1y9rxGxZLS5OW6jR1HHXH4LARMTIq7itqV3YM7SvqXy0
A018puQlkSl0q3P7DMX3jLG6pkCZjYS4LOrVKAZty/l+lPiO0IyWRX/oJnHsVpFrGT4QrQpJf1Xa
ZYuEc1gVdU0TCvKrhw+tB7jNdTvm6iFQFlsQneP04uiZRNyuCyHNdnfQp59XEeAq/9OVTQnaRyUd
L+r5VTBYLRLB9aHI65akzfbULou8nncAjNV1JFuCC6W1rAV9WSlGDryqfTPTGZI0nsC7noXVfXHM
6SGeY0IbllWou8iy04QYagZBHo9RT82zVuyLvujObopyrKSssEpwxlX8uN5dFZD1IsinexCsmy6r
58lJMasvWwr+ZXHemO3VBUOy75NF8bpK6bCF0JzFUcyXFBiOTtI5rh/5i8pyfawnyDaX76ZVVd2s
N2YzsqHvj0lZbshrmD8Q1v0KAw9Kk/QOTT9xmJnL0cURgupXztoxHJeLy/JcLZwKMoZA/rD8xcLt
kNqt+yHWmudZkGYejwRCLy/KS44Y58ZNO+embbAWDIn189xcN7Gfqm7jTAs9elmW15n3JZyKT+lS
HmmqKTo4SylleRRO6ls/Zv1u1QkC+CXtWIYLN6fnVFk2az1f1ofrzby8MHSyC3qfmvu65eOkVXvL
Mi9+Y99GIkVdwq8bry4BAGvb0tonikVgP3QnRK0ovS1O+QwRORX0Z0YwDS9Alh7KpIYavE+r8qPV
edbRT7pbIpMXhWkI8pSs+pFaC2yQ+toD+GYGQTGSK5eZgu2r+9Sk2xpNG2iM3aECPs+BfGNC79+Y
Zf+1pK4Jbyp78ErzOW6dF4ek6AqQesCKEmt4SZaRa9sXcF/zoYxjhnO9vbHL4ty45YvdWfQ7bP1B
swWYN3dR/GOw3DTZa+QTzd71ZrYD2bXNCUajUkIGkAWIvVLiUzedrSq8FlitgUcPgTK7W9IqXosm
5WIrrt2QkVKWFF8pxzcPPbXKHrZePcrpIQ31Y8t8DBtvC/sjP7mV1gJP00PsrM6VMv29B2Ro434w
wD/tSpEguHfU3ZgyM1ZlC9xjEjvLZGHMJJWJSjucyrr4yhk5b0gDI0wcuigjc0PGRWzWW69B/kC3
ID9PlY1fyiLqK6+6L4V+D0tOfMX7hxFkWlo8BXPUPosCb9CfIqHd+RQudhiwkhNIsh/gkuBUAGke
q8baNoXm79eTkaJzd4zjmOYbMT2DQ3DXIjv28RXP2/VuAtbjVE0nZAhc16bWuDPSWduT8eHfjJmr
n/4PIvH/qfXU/63WE7mnKsvf5Z7L//u73NP7w9BpN3uWcA3H9R1oEMP3pv3v/9R84w9HCEa0RQX6
N8GnZaPq1ClKODZuD+SgEB/+LvjU/8Br6Bq+b1JJws7s/e8En8Yi6PwVHuHbdFGXLXMsYix0m43+
VfCpXFVRt2uSE2m/6ugP7WsnnFuKJlQt8zG8QcNIwRxkZTYm1KRUforA8rEokToWY3OhvrEWdqf7
pLbas+/Pd37YFidHK99QwSeUDLvv45IkUEQzGLEM48wQDT/6wswvzVTepS6NK1bGaMUIsttYS17E
RDe47nZS62+t+Fmfin2CbyaYx8YLdExWh0ESBNla0JLg+GGdOYuBKa1930VIRXRQZ1kFR2bsKhcO
Hd5g5tuy+xpJAlxZqn10cGhvawX3EPYrkchzuh/0cD5msM7GDmUkziW0157Sjo5R+HcxEXy0YfJ8
H0vy17QwvU00O7kfSf7birlvDmpUcPJTfboxsuirVhv+jUAS8tjSizq2FbwvIAq3GOzkrRtGKmgN
XWF1htmGmQqSQ98T1KGyk8gsoXaQLxEowSHfNX4JUdaNmOWODfHGuDXoODZyZ1uSNBp0nmpK26uZ
kOrhw7Wwk/46NWl9LJISlrEakHLOHz3HJUAuRijk6V/Gvjj1Mu+/1zGu7SZ8GURH9dInDlhD4HSY
4soIKnJ6lJoxcEP8x3qaQUcwn/LQE4FpTI/QdKaDDzKgl4DXKw1ND7XEMIjt/uwNA2Yblx+UmIkl
rYHJ6FxNoPIh+vhGhaadD7Y8zdqpon6zJEXH5d1TK29RT/jnUT1kYXr2QsHMskRspvOBcVbZOMKX
ksPiJZz8mAiTUvOPmMBuyAmoD+iZtQ3iaYw1jjy7XhTth1Z97aUdn9vlRsef+vOmkSr55eH66vq+
9S3/7OH6QihindBwcVkfadAAkRpS+arjrivg7v3lO9bPK9dX1rtzJvx9FTkPv22GiD2kV3P3ubKa
jMbDXz5k/Uybo3oTthWk8uUv+B83b/2/66tiWdt5iOFIS+d/vL+wPoxglxY/X/ll+36+U5ufbIe4
CNBheNje3/jL3feNmJtyR7GVjqyZwUhYilnrTWNgeYfwSZVwmPTLgBCWCVDmB/2ygga/CnQkGh9z
2GIJ8tH3G1xqycU1U57T0BtHqaix9fPcSJFjb0E1r4aX9e3rsx1mo43lmWBfI3FjD83nWk+LHWpm
onws7NvHiUwzrboq+Gg7GJ7U6rDYXMJ20C7rPUtm3m6m4EAtZGzPqTve4D+aT3WMWAMJCsgMKmu6
cXSy2boQHWUBNOcGjr95AVcbmRaruS79bLu6dVhfN1vTOSJtuYSuNp1zzWZXO2aEVGIQtNqxYK33
WjRCCKimBx8cWEPdLWTGhBgkti9RrvXbUGcfvj9H539ndTr2r+UdaKu+1j508ZTprBoG51xmuXOW
A7UBSj3FXiz7fR6lVQQxheyLtABix/swXuxhjQ1SOfX0y/qu9Wblk6z3LI9k2HJInk2HUJEpTt+G
EPYbhQzqQP6U38xudzQ93z43Jv/ANx8z1POtEVl7mvdfSaCDzkhKEYhho7xmbvKUl61zoM6T7ZsK
QMhUZOZO7xCFIW8dL67jjpcJeiAptcUj+YCINpebkZY8De3ah0TAO8z6fuhn65xxpceXKG/lvSK/
I9CQZG/0vrBPI0IXOeXygiReXnooqzdNgnxlhPabWuThNRbAZ/Kgdr0CQoLWgU5H/uoADbswDdcH
CJ01Qq+FAzdftMmYL0TlzpcmzhLILCGLEZ5an8cwRDsb2Nl+fYiHgZi05T98qQRhUV5xmdLToHly
ryLccVbFTwDJp0NpXpp38J37U9lCINC9em+oXkKbrdMLvc/0Es0wWXv45Xb7saf9SgtPXKZxNk5T
NgBLb50ysP3EIotq4OBHfnUoLftpPbBqSxv3jlwsDLABrxUKMJR7fYM8eKr360OhNc0eyUxNI3bK
riwRYMa6BaLgutk6DcsNFiAf0ii7rzs0WoXrhUGBgIr8IGQcVlympy6ZoOhqjb8hfMy4c+3sUFDw
/qy0PD1aYXxnYgg5mktZcFzX0nJZv68+Z7E8OYUx0T31gFtzwEBVAWj4m1l7dUqvtu2fT74/Xv9j
/G7rXt/0/vL60OTnAc7d4QLjW1wTjlKpsFasL77/h18++uddGucAmU25L963ZP2+9fNhaLN5aOHL
beSoij7on97yX95f542x4IWjbaQbpKBoFRWz9cZbcALvD1lHYxb763Prqx2a9YMAkp1CtSAJdklP
dfY5pR2Lgok2pfRdwpgTzvlS5dEXakFVoGfVF2d2YdrU/bWLY4rkvUoPBKPaAmso+/WUknK4s0WS
UY+wzYBmDXVioz/WYeJSTwWK25sFEFmR7hAtlfuGmNUToNnPml+fHAC5imxFMRMYYkoD27RbPvRO
fpT59NBCf4Ru1PM3a/IOlqLRJSJIbEsFJV158iTp2EYOkpwoMyADFoqrxIx7LbUvtgrbI4t8NF1F
YKC+iInhnYEmozVSgU79OWhaPr6gRwVWr9zhL30e8rgINImoPHMJp830q2tW/rZqm0dDgKgMP8t+
aaw5Tnt0CmuiOVEhlZi9WxJf91QJh63MtNeshKbRKRsJGwDZShLr29jglcntUoHXq+7SZQy1XAhZ
2ToRBiEynGL9RFgyUNR+oe5wS6rTrLbkOJ0SalxMUUh2CSu8JcqKtiYtGujbTkgqQIy/1KNKYvcT
4Wn6uDOqhsb9TGHWa1oMH/5YBaoZPqcGM7AwtUei+1zW99OpVgjBQpfk6AXUu4ltwOSDlOyEIX0r
aWInJFl0kWw2ifVN2QXIVf2jY4yAYkV5nTRLP5hZ8+xAhQqcUPQ7NZEsM8EKA0BVs8JNUsRymg9v
NHksTXckUS8u9+3svEZzH50limCYqrh+vNAhbaHLLkSMv+ZPi7AhmGEtDlrRbDO9e26QwwRkhn0Z
XJa36BaDpK1prTkw2/2GzJ2BtDFz0JhUjNHB1cnJ9Jry1dQht/pX1xvuQcgQW4TF6mRMJuEsybEf
KEensS22Xvt5nsPvsiMsqmiqAM4qUTOdc/IB0LPHrCse6ZEIJkhEKd4DedcqXw+GwWfRQLOTtQcC
PJtiUaHXn2Szl35GfYS4RFEbBCh2+nmSvD1/K3J0K41eHGu7pwVCvqcfOxe97OQVDdrBr9mDlkP2
GRYSOlp90Fu1j+m3RwNN87EyrNeRXLcPDnl5tUzqqxo4ljwHXJCPWsVuOUC9UscE1X/MqMb2itYO
A9y2mJGu26HPLyWWazLtVql1u0qMNlQMeN6hlR4U8FxQgwioaUJSAs20IOeiEyTReEkGl/YPvgKJ
UjP2PXSg0Sejcp+oyHNKhdGxr3Xr2A3mUXaOunEL8MW5e40oXAS+ju6lTXeFUdyh9xo3NkaJnNgo
wyPgMIvi7ogO/WgQOW+FzLJT4eFGOpINNz3BkfnkWOptJJNzM1KLDChGW4e0uwXw7Wy0lsuKTRVu
A3Q7ArGUasE0UTPVNf/T2FhPcYKGuS9TBIl1hSp6k9DX3PhzXm+ZhR0wzYNixl62b8g8OMfJnWOA
SK2k9LYKLjZSdkRzol8gbTGnZfQcdql+GprxeaiKaucN7a1UrnfpxvIFwtgdnkd916ZEFhlDax6d
0dfeRlmnezKjEQ3Ei5eN7Y5LCjJ2laldBoMvi6W+t6PkCaEfuH+JJB3sNblMPvunm6bdZJHx5qe1
2us6wFvlRTQOyaJapjgpoSQONIlD7mI2K9rGuVEQDYsoSkFeLfC1UrvifFQhl/1EQ8JLYk3QDtFD
SO/oXJCcUqaUgKWG/6uHwhs4hgvQN/LuF4FADsVvO755EZAdR/P8o801RItNxUTKR8inM5XPzfKm
DGv/5OmEYbrhUblZHUwRHRiRVPztXXxn9MDKMCZV8J8OeYPGZHLLPND4NWIbizS17W+RfYnbL55F
GVeM+PhyNb6yYh3pDxMQlc9cqzxJ9i5TuxDnIe5kEdKmiq3+WrsxVOWsCTRBaJhGe/lKa4sGsQN2
yp8pgCfDAwXfl7wn5EFhrsfrxBVvrYe1VfxsUDiHsU8S4MKgioDq5pGQO020GRf2dBv6HjFLUNn3
vSa+RYj+5jD82LDTN9F95uThOZwij4AR8QOQIc3gVnVHC9ANAAwkISNdbP8FXNGpTiXLdE28mhqx
npOxY4EsuTRXL3XOoCTa9ke54NpwxzEComQN5LIcleZwlRrBD3OqHmGmsLLIsnurh4oEO29hISqk
dShCatj6lY0rDa3PtvC8nRvbHyJfO1nwvEU61OBwu6DAiwIxskaK0yAANXL9lqPgYnnZna68h3xI
rpH+EA3dVQ/GlNhVjVwXdM9nlFNb4hNeIjN9Gmx+BgeqpY92Kk6jJxu00SF38N/0+UPJyrOycSbk
1G+DUjXbKPH2sWGI7bCwU6YcG0DWwXzE3xEb+NR8+dWMiwIc5YBZplLn0K3yrd6Qf9IX2wpn5NA5
902DhkEDeVLHHtxsBGL7+9LDseNVzsfc0z8kOaefJmHrJ3nzLaU3PKhUHNrR/urMUn8QwASzniZN
5D+MFfzImdWQM9oHqzKOpd0/Y20bKNreIzph5p9FZAByeGlJ1W8yGTFFnpHFlRS0gWWDlVm0Dlkw
l+r7UIkXVI7JhovIiFotTEBd8fYwJOmLulYamfyImnv0PYTZDIx5sDLL8dO9tZk3bolSURg35Qsw
vzdrgUNbI4UtEx2SzCnaRJ9I/Pwm5xLrkJi6fed4zzPii2Mh6WIg2i8KfleJ/nFRf2yVPb5CvUfM
5E1AZlDny/FBUcZG/PfVyeegjg9eVfKp2nHS89d2AfLYrcY1sYdiFde3vRerUyP7GWuFIMpFTDOJ
1XBdyDx9zanR5HryMA35q2aXMaXtMpj6qYbmjRIHs9gnL0ZPtU65TPA4G1EzQBvYwjbpsvadMTzt
FR1st4oO9Fb2+WBfLb/XD2mFh8+3kUw4dGL9iJDKhD59rtdbv0jUrm7mzwXcxE3vsAQaccCmbenf
Td6EW8O2zr2bHBUqJMwaPnA+jNaHsYec3NThvZ+Od9Pww7baej9mqNGGNhFLZEW8yzL5GQCggNMg
Puad/jTJ2jp4kiV83F2JG7JAZd/gvhlOr0my6E4ckkdULWzmoGdzpGY/mkh4J1E9+y6Dama737W2
+B7BWoS1avqbUgKalE0R72RmFvs0vC3QTt1NGaUOjeQKpxCsPqWnTsI7CVr/Ry9KmEZ4kCOZ8LaX
+kMMWZMAidgIUq+Y77tZ3LYV+he38qaAABXnXJXy09HSi9fS2RGiZJ20AUmhgMOGTnrcZvSEc9+1
AfVNgh5QWm4ZJ0Pm1+HRdEV0N1gWCe1EeGe1g/Rc/DAzjGejimwubIusMVeExsR6c2FeVyQGcYPY
ONCf7DCSoTXEPYAKB2c91pxxJg0afwNn/w0cWuoO/OlTPB6Gzv2chD6zazPrg25umE9bFyPFK+XZ
9k0x1+Muz4h1hHR81bXoU14g/bPnRdUOwCpwnexFs6ePLUgrRtpK39l+/UIx3DlhEI/bvUjMrx2V
mcA2Z3UicuhpmKpzPU8+bCKASrZ+lxoCaqCRM+p2Zz/uGBS16Ipp87anU7h1NVotwi7o35TVxfTs
YxcjIccuEUwjcbg4rjssrDHHYXXfm/JB90VGD9lkuBrbR7KYHSOnu94g80MVs8tMg71vaoR9+Z2O
ptJn8TJ67BOfdHbRfW5C/DjtsPwUrHBwV966DZVAxKd3TqYTwwzuJYnse+hqZztrr4Zkc5hUkRCi
aJ2Fd6YUhJq33udpbMjOKZqn0h8eklI8VVbHjLf1ifzWkofU6MolyRSX+85A1LSRrymKaFId0p6o
UlCejh9S2jhM4wDrmPi7UpNX3avc89zFTrApSbG8aWAlJyZSlCY/dS7eA8tgHYMt8FQZfXzbdflt
2iBFXa4WZTmxmsPgcGyo8sv90JvPfgRqMRwyCcrPvB1z0kN6SU9VFOitfM38hgfCPbMIwkdM8b+s
mSXPNvFGi3uPj3Ml4N6E1kEWQhaMbP+pp3b92YETeDNaHi1Bhh9K69+s9GMHOpKSfEQcpJc84AZW
u6l2vR3qORGU0fes7IZLFSFzpFvbxSVsAjezdx4ihh38L7UbDPStzZhne2Cxx5GGoebE8Nu0pYTV
0rRPsh2rHmebMCcW2eIQd3xsdmNxhEuD0IJLR1ghocL33DN1uYtccU1ir99zJNuncBwezbi/r73G
24aYQLckCD+6ftQQlVqwmG5OBdJsFKPMjtrTsNAX5HT2cIhsehieDK3mZU4JftUaTPlTgyYxxJHP
NH9xgXqze2BZeRJt9CPU+/SocsJka4XYOV/9EUw3iJ+5gclPBLnDNbhnLNz5HZmjyNERPhXtY9w0
NK8li54sNo1z1tcneg20KXT82ZFLgnPb7aspfjQcMoxQ5z0QOgQ6sR+GTdM51OIwSm7Y1t718qAJ
Gd4794a0yRxs1MQkOPdQK3FAGaRCIj6EhO3bmCOVAK08lAyBJdkck02Ekk84acdoWaW4Uj3D/o5Z
QZ3LIXpR8RFvrc9gJ9CMdfZrmxZcP8AnGAnpUcp136aoJCczxQ2P4wxnwUTqTEMRpokFdqKYESv1
MTO5LG0shxg4or9H57EOcy0wOjfFoqKbe5tLP+yLlygamark3lMUIjXz3ZxqjY//3epYPOu5iTyh
rA5RIz+UKMmYv9E80vUKJeyrRcnaaJ7qdBXqN8UV6cvET/ScQN5mvqV9qSlSGPpoXRqUojtWJG5J
ZldWuQ/a0l+m+n7T5iP539UUUoYgd3COngAEZkEmR0RRmqk20NjI1WqyvdTjp7m6jeI2utYyL+5V
imVpZm6+y+unHAk94wmFHBcBQCuqvZ3qjB8jtskki72gmnES90P2aEVhtxtbpqWmnn9G6HGR82gS
ezZ/Yyk42yaOYZpG5ZR+kPxi1Lhjxvl7a2AK3erUIEZUNZ3vfBBV/CMZBdmn/WOtDS4eRloeRltC
F05xVfhRv7PemnDMDlqFzNtZoLSzRQK2mNRjysrsZAj/oZtxnLgj4EnzWuthfKD/B1BQZ62qwOKi
7aQ5+URVdHH7tw/tcpJSj4TQnC5RGOJmaCN1HmCjf5n7ejnUhEJMhVGpsEJ/D32VqCNNbTspDiM6
ZkA6HQQsd0JYzZG5YMMPujvsh1g8DQ7Cw8luWJXJ+cc8YHhtNcGJDxG/+kpQ2sGSw0evR00djd/s
uRsPctJuaq96BjzToa7F0iEtHCkgvn5knTvu0a2+zpDojwybxBemDWjkqL/jsGgRsyGZQOZTIiKO
kLAvo6M3afc6jdmNX31Jm+gCHOcRM67aqxCNQVeiHW2SD7ouHocUZzSh6Bk1e/dzRZzdPhb5tMmM
nYuBcKvmLwbc+t1Y1We5kIXhn/fUV7HehHq+S4UTXybgBK4xstIZiruSQ4Tz2ne36RBJqsfpc01W
yE6WkLcZbJuNseAPqbFokBN8/0gkIgawLLyJ3Olk1ciaCj2II/HN1tzHOu3uUNITR5KMb7lXErsx
edXOgcwQt82V8mSgRU161LKPffMlruSANMl6zdBcALhOAtSGEi9Ho5+c8RtzzPij69BttLv+PHvF
qevBWrO7WZQPu17G2PFtFm2qY/pMFWzTpsiO6Yp+n3s0yg7pHSZyeGxYDZWX/N70aTxLoUFEw/C9
Mbhil17v3fp4xo92zJ+f6ta3JOryvVGn39qEFrisOuJc7cW834U0rpheLqnFmAGxLW1SLmiB1qKR
dqI8qOci2yekYenOVJ+KmvmhMXiHEnImJ9DGiHE4kUoAvk7C+lJCHZNUcWhU06epbUgZMg2yt2vv
hB47XgiZgZ8JelCFB9C7Y4sLe7Y3mKLRGmvXJl6CG+vsTsTNBYE96hf0MAeX0vGN1VN9acB6h4ON
UM+m/+DUt4rpq038sug0sW214V5ThnvkjKFq0CYfoCQxZg51vesGYPRNpu2rGDKIQJ52KAz/vk31
F4CUpB9KtKMAZC6W8ylVPlz6ZlkexR4wGr0LuD4dYM6TZ9Nd54Unqnl3Q+VjLyW22R+11xbN0rWn
UnCYvMzaWmlz1Rw4gqMfV7vJdvp9IXWDWKDbHnzNhLfUHk5mw7jZWD5YZSgepK98VU6XBbL4aKX3
QzfpFMk15rMhjvZSg++vgaAG64xBUaPKoGkPiKMGoP+b2mgAACZZQBGIurl+71EtPeQa0ZaJPTCp
T62rEs6j69YHqA/doZ7SOij72d1WKtWPHSRgf7w4IeXOvrOLwCqND7k3ne0Y5BvYih7+83g1vQpL
nqD0aKtii46XanTPFH3EMq7yD3NivtGbwrB3MgtMVlkt4Bkliir0YC/8gC+19KMHrs0/XLlExfk0
+uPY7PESWAkxyicFZ+5eZcWlIN8taaP8gq73pgm17GTMSX00rf6ezj92hTjPSMoycFWGDoWclEI1
2aOci7l/1cf+s8R9RcZnwg4mTgPl+QjPpZVPzESswOSgNjGlyipVJ+KNr+2kvcJp2IeN6J/dyTnA
LhnuVSPQipM6vScJddqOfaRwbBEJVJCVdDNoEWWEPuoOjOKUP5vxzeVIoCFxxPXfc3w06B1EGm0d
82JbGO4itHfvUMFVoWmvdMAVArg+Xu/Vf7IT1+fW/+JFGjKo98fv735/Dq4UMQq2IuJ7+QQ8L7gi
szlOCUo0P/7yMT+/9Z9+pJdCW8LubAY/37R+OqMhTej3L/r5P90Yn30xxMzScFTLMDz2iYdKef2i
9+37+Tl5a1x0X/f3v3xsXXdn1kzq8Psnr49/vnH9SxrPfpND2O/Wj5ar0vX9W96/at1x60MAkSSJ
5OG0XR++71EdoNVBIaQFdf0p7G2KDT61ShWT1mbWWiB1B2BaNNQU7wiJ71ONlUvPiImjjJVkwqBr
IkDMSCNFmJ99uHUscgC90fRJ8YwPji6MIGqphE1z9ynlChe3ZiCM6CtL/og4SLJFGGKHXexMXOYz
9Lg+7XuzxavXoYabGmbzef4J3+RxstCz2PFD2n/p01xHYJK1W7sDQqAvLZMJsClGaUBL0cXIJ8IJ
4q9LC6OeSESOu/JaWvMb+fTppqvsCy7lg4+WBJsE8sa9lmu3VjZyvZ+XEHYU6ohkW0JRGE+GLLzX
LS6oMfJGoi4URz1eLW8u3S0nbD77d07EJTLHrjQXyJJj/6auSB5RFmgMskg7evGbPJVXwmT6rePg
Eyoz8zy02Ze5ZvcWtLjA6+OBx+/nW82nNjdrYF60a1wOWlJwxxMD21ErPSAh0sDcM71Z1PKmQXtG
p6NtI3O8IM3ZWtRsNz36bUz5NbrRZthJae3tZnpBlsPKod2HXhMh8Ir3YmzCnRpqWuaiJJbX+VYM
1hj01fSNNPOWBaLgwm2RzhNHjIFGR3hpPz/LyHwsUqa3JVeyoAfOExSfgdKg1pqxJhg709Tht2jK
Pg5JB33biH3k2jTQYzWX6I68QwVLgAzMcxgqg+AsKgPCytNtR355QFpOtOnQtJ7aAcAF3tPnasC7
6IrkcQiZVzir6VN/wYkB84ukskyvv0xB1OFDZ1DbaUg89hjrN4ZyhotbmwGwgI8VJc5qhAAGThQG
wZzfchnb+RiY6NFo2jbOFl9F5ZMlEH4om9CmR0ZU9Egc+2AV29EjqTTX0mrfTlhTGBBmvwZx1BXE
yflPzVze2En7lo3qfiYINRCyeyF4z9nZRgrpocWOuGqenNJtNr+QJu9/Kvf+I++y+0LBcP7v/zQX
wd5fBX0AJS1LwH1jqoSu76+CPhmKKVWEAJ6miaZL1mv+jZvQWVBGep/qqDuUCB/tsrJ2WoYjT2tl
uPciqsJZh41Ys04N2Yv0UIwtbuPubGSa/0FAjxol8T0JB0LhNh+5FET/ZsON39CTNKAdE7G/SWvV
Rnvs/7bhM7xHZ6JGe6IRnJw0x0auQTkPIjidsy5ekiVjj55+Ku9syHFEKGKp/dc7b8F4/r7zqH84
RHYhhYTB+ds2qErFzigzdUKsMd2VqXlKjFhCYSLm3Z9d7Ygw3tuHrA60iilDp9840EPy8uVfb4eF
9vMftkPglBOGqXuG4/yG4UyKaRJ14kanrgyB1nm1OHUt7Xmdi+DQxM89Pt1DkTqPBprnq0dE6FFR
bOlLcSrDRrv2fltdmNADj8ZZGSGYYbxCWS0NsHIi4jKNItS4kpx4DoV9g3m2uZYaEPTSpR9ea/Sk
cxhbO+I732BE9cexqLDCFu5lvVHLvTadn//1n/1Pjl3X9C1huK7h6fiClp/n69sDS0aOdOO/Or31
ZNvL6OQYZrYdCCPexX4y7YzI3Ze2uZViri89lBYBA+9om+UpIwvyNk5npu3jhfRYEpz0QYBLyvoT
lFG16SO55A2G/YE8L/PYmVBKgIft1y3/v4y9f4PCtdAn8yP9zyjcp+91VuTtryTcv/2fv8frGX8I
F+kxOivIRIu1509ptGv9QX6iq7NuM2DpcHn4UyEtUEgbPO2JRVm3aqf/JpAmeI9jyICEC8PW0G3h
/m8E0sv5/svF1EQdjdTaZQO5mgqh/xat5xl9N6uConLk+F+9zsWn9WFehC9xRKH7lx1z/49Xbmv5
sF++THiOwbG/JA1a4L6s39m7YddXplVEIZpWg3wEj/hbtx8tDMikSONlq/VvDQvlLiGScrr6ufdc
aeMpzRZuQp+9Zm6Gb6eAJzigphnAUyQUYInLI3DTywFNevojLkcMr451VqkNNdVE59uh/KpF4m1H
0NZ0emkbRx7LJmKTtH4qdr1W3//rP9T9h8BC/lDboc+OtJ1z3fltr0onTUcroVNNL/Y4tl7DDMtL
yMCyGwqc28SgmoPC8qvQ0x8sfY7lWN/rKs8AyhCzjmFjjxHvKPXsRyayC9RVSBxJmOLk/X/snddy
40q2bb8IHfDmlSRo5ShTJekFoVKVYBLeA19/BlK7N6t1q8+O834jFAzQgiJc5lpzjmn5IufMMSHV
8vXFFFU0YAEy7bvoIpp0O7xH5kFHj9Pb5LfNIagSZFzX6M+v0wSptWogY4Igo+gqzS1w5XhWO8xn
ES68iE7HuowMdW3S2khJNyLx1+ObmnzttifrHfELpERipnDitM9TBV8wghQZudoTFBJ1FebIx10v
gXqMP8dDysFb4g8tmfbI+e56mw0QNYbY4BOc5l9VWt0JNfywBVLIWcQPJeEO+oB2nX/L3SCMfSmq
gsaT17/1FTyCzCb64R+21Vd/wLJTOibbyfIY++tfr0Rw1kojY1Czj6JFP1sFj4khXj1Gm30O3iBH
d8VFpuvWoZlYjBbh7hY1Yi4bcJ2CSiHo2p2WRvtQ0M5xxOIacGyfqre+0eMBE3jOqKhynxlawSZE
RYOaE+8M4haaceGuLikA1SkWTXc6a997NbUIrIs/rMQjUI5+2apyaDTTk6aW3xPjhejHn03vRxpR
SDHq6jmNcoIdCxfbJtlwwNNWCBJPmV5+o8BylxXseGSOoYvqr2JNvDZWfhc0U7OlvdUPh0m3Ubyn
N0mg3HZ6e2VRNhuzIxUrwgvBn9FZRuPUsRXNHKR05HpnVRsIhZw0Nn6S3HretHHM9HFsxAexvEc2
1H3mscf8w3b6w7mDCZWnua5rQqtYBle/XTkbrIHd5AweLdVy2IBbpFAcWtOW2iAzsofWFP9wrdb+
dBC7FGgtk9gXC23zf67R6rUGoSBrNEbjVNr2ErCBzHA5GOy8+17G+Y1BvMUqdjtq5ezBccEWdrD5
+yTpIW4LPxoAnxXCpO4fhk9/2mc91cF0z8mUAQXXjd9/DF1r8jxTUtRii9eOSg/5PRlgJ74E3V4L
mh1+7Bzq4f++Df6wWlPVTMNyXFTnhvllG2DO0t0U2e8+s9KP0XIf1ZLzgVskH+BLAqr0Yica9/F/
X6mmfh03c4RaOg+jlOYy9f9co5JQ04GK2e5ebVEqxuFtOIxgUAcUxSWlOwfoJ/J70a7Np6BxHgU4
GlB29LcKR/3QNI8eEdNQ8IGc/aMMpAWok4STTIBwaBfzManm7SZMKKs8mYgJUpfuSor4J7WzO7Nh
+ptO8fe8Vs65aR/znp96ckKwDTZafNbrpyNAUgrR26QcWvbNO6TlA71hzDOQbA7A8OGXGaecFtqq
eA0nHT9nHmZrIwJ+i+GSSD76HrZbv7fqkyiJWwy6AZtRFaCYwz8+V85ri8pGWHyzQUBcFVWTcFoU
eJhc82PsrJMW6GKTxG2/LjMwAiIlewcSDebnaTnxgOy7MpFsoZvBqT+x2Qg1R26FHnqkuWukE+V5
qlPa8lourSsP6b7Tcs2pFKw7XUwcT8iBR6+cQmNlPDOTIYNuuToAtlwNFVNZ3duqLrmeNVUNosXB
cZqLLBGu9D/sEbrJmOk/RxKuqmpcYx0SA2zPs5Zj97ezQQCir4tozu8xXfbYE7dJ3t9SEZp3SgAk
uPfOrsqULkKhD1UAN3XrXM/DDBujIixoJBWr91OsyatIzWuEDepec4cONEXSbbOECxFjlbU1DKh9
kK6Q5BpeFbr21CWLDDoTxOkCH2vIOOqSfBOZvbfCHUmqrvVO85ruYLZkcmX6mlhK5IJpq64KxyLx
jAIK0AOuIGG0jbLpA5klSu5YBVzkYa481NFw7xUDnaoeu2vRtDtdmPV1MZs/hdJY5G1Oj2OJQpFz
ll+wOzWg5sv5wVCjq9TK793KRSM3UtEvC/CdpUZ/uwM4S7AyhbfcobzvQcBP0CMgHoPjxhAr1LJD
O8O1JOaXulDebaNe+Y75ZzXW+JsoZz81c/ESFB00i8b6Xk8NEaFp/JAkCt6okODgQNkkgXPlpgha
7Ua5qeYO0RJK0751zqy3WQcOAN2uPiAxIoGS7hNS+z31SVw8GSA1MVzXGNkIFHDWTspPZX5rB3QG
Y9Xf55X1MVVxsQNav83LhTFdeoSgOnzvIInOEQPrtWOB6raFthVegsRg1nkv6cZjoHN1IvOJ32qT
Ttj1VMj2KzOeOz8Aia6EDL5KcRhH9HUW74UePL0xNHMJZKTA3AK8YXSqbU2NVh3hfivKZdCmYQJ0
hPHdNk0Zb3tm9muR1JsqMYrD6KBJhO62cDyKiN3fjGnKGQwBjQyNyyLUCIV+qnNLPZTLxZkq4Mol
J9p3TWijQsueUUCu4GJH3+YwfUis6kR18pDYEaRvMYXUlSJ6VtU+xTFFjOB2QEUTmewM9OEQDGB2
SKwRBUu6r1RIhIFbdACKvLMX2tSjEOaG+FTWWE+eMg7XVa8Z52hwlENPkJfW6DNas6Mt+BguJfau
DMxvVmXd2GpFBoMWKZyGjF2ucnWpRszyQg/1HZ6ptQvB3yrip1yMp0RDQT4UKkzVtHwa9crZzF7a
UICi3pF1gF0yvd6bgmtpJDCKeAo9RsKKlVAgsAT1vKLziW1kdm6LuDzNkXGLZJAmiPKWFeOZQSs6
a4Fzz9AZPY1ZtdICmSh2D8aDf7JW1ZMF9KTBJ6z3jFAtRiuFVeLa6ZQHI+DMPOecYs0w3zcgh9Ik
PifUvFaNO9w3CoXNrlNQfCjIGepmKfNxVLeEo02Ckjol3BeDwwYSdbaifkGRaUiQUeATFdmuqoqX
2oAU3BCjtbKzCTV8UAZIh403D/pL1P2sONsc8FwADRubXWMFN3TfEQ5ah/N28CK61oYOriynk1Fv
bXwPpRN9E1n/q3KANvVqsOfMdtOMp86uXtqqIypDfxXmUVTzsZpot1O/oJU4OYQJ1DkuSAf5vWVt
ujZg0N2Sb1LdzGOLTQq/0CoBK0KGFFjKKHuq097BSO+9CRdqC0Ssh5R2Pk53Ywm+tVcOgZ3blFN9
Tk/htq3TGbldpPuhwFsjRm0H6lVsVbqLJAJd9XnwOChUOsiLQs4UJgDh05ck59eJzG+lOmRXWR0X
qFhKml3D8N3TuZooiSrOJc0rqYZf4ak8m6ENU43ZgUiivTKiLeimdcC8cZXQrkGaugDPzJbPV4cn
d2gaZh/9PUrfVWJyMJcFsrfKbJ8cLz8T7X4rjBYomNtv6GAi00Cjij+9onftPDnMbw4EHJn0vWLO
kagySDsIYBq73cFtI8RKnkndOkreAnSwjdeC8eCkGRnnPKSpNEOBtA20nhhetCh5dCrOpEltH4UH
ZC4ucYaUiN78ViDT7qtiYzkmhI3OAMfs1jQEhqfSm6xVo4OCRmpzhG4dDwWX20nBh8u2Et70Q4lf
OcpJ0UwG5J2e961rvPOoca0OPfHUlECPR2SxrQqf80xPlZJTk+1EFTs+rtUCVFZVr8u+26qZeqUS
FIM5P1opZgcyfjaeS898IYtVL0GQuQXXzbjvYMbnx9II30Eg9Gn4npnkeWTV0m0Y+6e2zOCwpmVC
NAN5MEHzXVW8dwIY9naJ8ngKlG/CxqdMsRMVBzxYH+csoX7mc19Pjxmnl9WUureJQ0+gddK913sb
AawAdh6hDc4HfUJ1ZbnAT5q++D54hkI/XPOHPLopjOg5CJ8b/ZTmdFQp5Bcosr2dVtKjbimKyfcO
U0wCDJe3Zvb8CTQC/UeGBoNGsHBEuGOFysgJh++RvTCkFBc+K8CNde2Y7r7u5idQa9uYwIh97qUw
Qnh+gTNOrfiwejteOanAQDBp34sZG0BFdoteQa5STYCSnOOoReDCjF33NNbex7isjP4/hxpkqahs
ISOXIRHI4VOkM13DJU5v/aVVUNAGzrMeatazguoyVu+zYa59xWkxPCuzt6ZpwLi1zrIXUSg7jWvu
MCX0oXqSGawSPwUG/V9Rgkmrm97y1r4bBnRSDlWEg1KOz4Q0XlEgP/YkO3i5gmjfUp4gXpqHkfhK
9E5ILhnw+Jo5mxsuA+mmc8w7UZ50gl5N2mpHUmehRWwD2ug7VYmaZQJYf97Q24cMUqCsbG3rzHB1
3hZL4J5L4O+6mxXqOmSJrCAEVAcpJUCi3h/l0uUmXAoUwMi7jdqhWPnkyqI/mHKcZPaCh5G4Urti
/N3Oxc00ivkYVe0McTRGvkODa/ktUcu3urPr0nFXWeHedL1T6GZIRFPsE0s6n6jybzVpxVtU+HA7
A50rx4BBLHKwf4pE20H+uC4t9Vol5TAfdKSLrX5NwA17aPbELs5ll94y0Uc2wqKQ0YjVt1jHyXrF
6orYAyFxo0HoUcQvorXuhjlDG+Tmv2iZXDsIszC6r+YpvAuC8VoqsT0nusOf/pQ34qES8Yn+xa96
GE8xwFrN1d/cDvX60V2mn5TDV11W/AIUd6e36lrTlwQcx4FrihibUcZ138Gb67qnsUt/MYaiW7gM
U8xoA/iUSx/FMFctV4R6RGvCljiZLljcOUZ9WHrZK/O+6Wip3XQcjC73e4c2ZWFrGeAza+Gs5eYB
fQZJdeVOGiFl9Kutj4FvdQUxHvCkZDSrYEOLxjqFGYeoEhd4kSY3OMqbfEiVoxqLG8bdwfYzphhC
EH4BayczcWsVVuU6Rg+8AnP8mIj2XUJ15daVS3JfiWdLA50XMM42wi76TCK+5Ay7ZmdQ5rEzOoXe
Emj6aOu1S/dg/qEXGPmEHR3iWn0JE6o/Q59/C9xgly8FDTURH0kfwNO19mZamGsvt670NnzClInu
w/aAM6vWHjN2w6kBKqeGdsGdqO+E7cDEtW9BunvigB6daReayXXF0G1tGu1aUXPLRyL805wgsyw1
zDbBH4LlAO2lsnYLjQlbbG3nuntm1sbwSCVY3J6vUWwwHrS2BudNf7CZngT8PHWbfPQmBTnLUn6N
PQ3JuuYfWHh4VjkiRCDMfmUyxDw6TC8BbHIgTpPuV/YHmeL67VL6k5PEgOZjaYNtBPawd4Gxr+SU
e+75bPqNqLT69lDqmbsZl9XFgfGkaZPvuWg6lxKeLHMpmfdYqelrNWOCSQTqSzVN3ptAfCDM9p02
RRrF/4fUP1LR/Q8h2BtdJXqCgJj7RMcJFgy8yJluEZsAmS24umLBRbfJ+dDvkOmU6NnLMZy3XV6u
e1yYG832oo1N/Grbx1yeGcIlcfnmtsEDtN09UH2H2FaxB5z0ltkTBpZeP6SUyK9wFZGt7W6yQKex
nNOSAZK6d6intm9NwQxq2WPo/Nqbaqlj2rPuZ9G216ge1G2GkZOIW7OeYoyyrkUZgU3pYiJdJ9jr
DqPFMd4tZcWhoGsTDOO5deqfiPIBgw/TqdRCxus9hQo7ab4HbrlzJiocllp80xCnE1AGpQfmLwR3
PSCthKv2UJuwcxk0UXPPN1nt6KAl+VJA7O7G/lA0p07j4JabJ+JME0cSgJ68tmwI+tv5Nxp0xAxQ
GRys4jbxlvAWWMgYz4f72RwHLGMlh4cwbhTDPZPgy55cMZomYuMetVW0GoEyr1t+FfDD6YqQ4Ze4
i89KQK1X7nVijMjbUAHWjoxOhhEWh6Z+zDPjB3JxZCGESE9ovUYI6ZOKI/0HFdKc+5gmiPWS5Tlm
bRU71MG1QKyyKiNaptRLJQZ99LmuzfcUNvzaI1SdQtKvWFFvcvMh6guyQiJvK3/SOKlInAINTKFy
CjlGrRxz4vJphXhjbIt7ce6jKydb6rhkPazsRiU3BGEq5oyHbByx2VKd7wvmchn2rVWnpuAT57kF
Tq9dp6XYY+WjZMOFwp/Z4VcjoQNMSqnK5RTjqGwPNPljAieo8Ch2Br1XdPo+m6EnVUOCq5TCcFEi
osNi3VJ0Egv23qIxOlSkfiavoUkVRlOuyDsQWI+AxmXmfeBWggZqyuU4ck7VoKHQUAq8hb279TJQ
Io2Zt3sveIiaJt5FAUiJLKZYU+/zrkCImBRiCzMyYcI7HrQYV65iPYe0HpgVlH5FfFIbih8L4+Ig
SLJakX7xkalP7bIDWxGFNcUTr6j3gbeiJpxzViKom2m1eh5KZ5cZVOfUhLISwiRSuztKFux41C8s
IKcn2ZNJleSD8gqbeYCBn+o36WydGwgRPgMofHqt75Qdwx1cTXIfm03MtvAPtlpQEZvWk3aldtW5
AVqFwkZ8qDNn2q6+NjhVrtQ40zfBZFEN00jG0E2chzvgGNVO12MPURfsXLWhrqaUhwlcB+AQNp1X
NO9BEFwvVdxAXLXVdB/14XcVWwhRjLoCc69ce32z1NEYBYdkpNkBTeiJ45n/sPlVIQhcT3F0smDJ
MCsh4iYxKZB6ybBXOKesI3AL1B9otdHUxUzrYQ8e4ntcW281bHgusaRITligwytvAJupUjEkQoBR
IqrnhXgQ7HRS9EL0q0V8KKp9rerk2YASMgGPlmVxoFPwPTbbs9oM+4KKlKbDXqOITWQR046dlhMv
wsW5zRiMhSF2YvKstZRGRzo9oWvda5nz1rvKe42caV1rCIJ0RnCVQfOaYWGcxJSiLGNdM78p9eQ7
SaxEO07jq2MNCq5GceiN9IrIH+Y1uQYFJF30VHZzA81mb7X6Y4X1z53jG7VKb4wpPneFGvtpFhM5
SbBbAOTHq1UYwYX9Q+sIAguZLBJB62POInc4ZX90VNiC5GJzLbKetWCGiNNUN4pnVjtKtskJ7Zu3
UQgJN1ukreyoxWmcGKbY7Tk2qWeuMEhOczb5CE5+BbNeuWs1qMB4a3zVwICrKm9CtcLIeblfo8sg
8BoIf1O4p7rS6h2ginvCLmfwSCmeHZNzCKDhiTgya8W5BMA056XVOKsqIFwDcNqEa+so73tRcKsZ
egE30M2oLhr5VUBDFpFITq8OHzHFAgJb9NDPB3VnDylIegUMUCsE6QdcMbVjucRTyyV5IwRaWfLo
Ej9tJ/0obxC8RMxxSWJqF3fL5YkZAD81/9EPE+qEdYE/MjQews6Ir4hoqYYKrp4iCn1tUhbZ5yB6
0bEsU+Pm0HE5sk6qx4oKrtqrAMDV8XJjechcDRO0JBCl/KSY9VEWgv+/KOEfRAm65rgA1v67KOEa
RcJb/va7KOGv9/wlSgDW9i9VN2yHfo6mGyoign/z2jTN/heNUA3ZgemRjKGypr+wbSahvioiTZVm
i2WZiK/+xraZ5r8M1OeeQ36vZdkoF/4vqgTd+Np9U2mf05jlz7Bc3aWL8Z8V/nIuhE61O7q1pyU0
koo2Bq58n1czJ0xFpUBTONskNZgVueznffyKZ4kMjtHWkOpHONujUwcuf0v+XbLp8g93oZiXrfWi
u+29WdYJqmta5FNv6VuNGgY4V0iG8AQaqzhng0Uwlc7UrsDD8Sim9sc8gw9wkhmrWjStgMG9RGJ8
z/V8ZzM4vk3FpJ4Xox8ZrSuhCGaWQeeuLBvkfGqOft+axmqAUW6IOwbC3xQr+25MSrwrPmAf+yS+
7moXt4fWkfsV1WLeVSmGhjBIdyFvA3tEQZ6Ak2fUAB0Wuekn9SVoCZa7RjyF46XnUmeiAp+86Rj2
b5xaxDlrC7/zamJxABUDnnJOJGqaMMUZ3KYd2gmyUwuKhfHPqnNPeZ8uhlcGPf1G0xum8y4arJFw
DEIO/cxssI2lxbjTKWbC1LOPatQyovDAR5oa1QHKACtz7LorHGlluISVKljWwpLZQTcIzrHkqSX6
dBdhx8f0cVvljIlKYW1ac/F5GN6DEscQk2mgtT3YtU7J2/UsomJllw/wsSl7aNa80s30WatxalZ6
+qZ1BH4S0BXi4bU4TZZEiwauy3yoefESJJP2bBQ+NtqjTl/lqqyiLZob+JSM17O0LraxjWEq5BdI
MaMPpNi8aml/b89gDzDzq9BbgZPBpiXjaZ4pj7jTbTVE9YkL0UciFIUKBsw4LtRR65nwuPgMhOrf
AAswdnRggkWp/gbJetwbWNlgcveHVET5BpBXANqDwnVkjwytK6YIjLqpOALgoNO+zUdX20Ex2HKk
XGez90ODUkGWmPOaz22+LiKMsP1E4Ui9QetO3olRvmUtQaIK1hOi6ZIbrktLNuNsb/FuGbpNqQah
tlcnA/0GUKCp/uHBcjhEWfesxqRX1CMlX7SL/lgk8caAmLFq7fDU2vumeBdKmx2TXGdcHBX5ji7x
dEWrFOl0pJ8xRNMHq7HcR9G3IPLSk0mxY93GcE4RYMJYyDTE6xo4mJHWRnw/NmvVxu5Sme9WtaNq
R3mnvnUIjdiGWumuWgzK2AlJraE8yvxEMLqPUPEcJiIlIFBHqxLpdhZjw6u9HN2/6bxldfCTeqe6
VmdNIVGRAC5UAs00xlj0Mefl47Wh5nx2MmBHr7oON/HAro4Hft03zCeX8JitRs2q98pyD6FtMyGx
CXNGZxqIbC15rgg8PTgIq+/qoYS/mNPu7cmhNsGs1THmpCAqap/icbfpUkb29JAwT5AWVtXMmFxS
SclvK9BsT66x5QxMcc/6yS+eL/UW7SSGuxa2ZK25bNuWrDslhC9LcWVkn61D6FM25Cy10E8iHt6I
OtoWTTfurY6R9Ux9d22rBlLSOMPn3xfDgeoUldzoRi3cehO5+KYAiREgIEo6jincSBcDvofbmwZI
4ePYCbeqmY87Sj5rpQuGrad49E3S57CAfjHko7Gj0X9bMT3DQY2wajpQTTBSk4wltW9pMypvrpHd
izR6Y3Z1m2eGdas4i+o8AIIClPecdNN19BQz0Eu1aaMlRG2MBK+RSrDDP17QOYgBRKH5bnEn7Wtz
wng8bpTu0FlpfRsluiCHpaXf2vUdk2YyaphzzkN9jMnROaYeBcjBWjy6oXq6PCRf0WAY04kpku/5
fG5542/3SWoFGjJja0lcpT+KBfYvl8gBupsV+6dBMHwSGdpOopm1JTsJlV55lHfljaipLFkgONqe
hjPBX824mxrvlkx63FyiABUMsG3V0Ri+beYGBhXO2D4Y4DxF8PE4UW/siEm8qzvKTbRUs2cqADEV
NLJbs3ypYuIDkYvyhko/gSb8S8yvwIHLm3zQsiOzPWB2fz+mtaO2ySHorZVxds6wmHAC4OuNljNh
Mtf3RlwQCEZgTqjPjwVtZCDr7s1soTxt4nQ/md3tZYQpB5xmGB26JgO3gZzvSGg2+5U4RpZ9Z4fh
9zbIzuS0tcT8wXUmT85tXe9gOCqutroMs30tdAbay5aztGpbt+HDaBfYHORjZHCzNWuqYUP7lGGd
OGLWdUUz7cOlo6DnIO1H961F39AmRnWiSPiBptjyFZcQs8RpbkFeQGVrAL+LBQSvOjcA3/EeG0pe
7CXM2tHfvX4hF8HeCe1wJlo9slbhUgyWN96CMevIcWA6uCxqLafHOixavzImZ68QAVy1NlL90eMC
LjJ4bGbBGffi1JHmFUMIcTTPjjU+mGrWk/x+jCD+rUDkEHmtqVeEFRKw6/SvqoYoL2tt2j1VtlVx
W2Z5r6+zocFwYjLA7gMB91LuAYbaQWkyqW5Jor9c0+Xmy2M6rXeg/DhGM0wYqh8vv0jWJPQgSqzG
8leqY7Krs7j6dQHjy6V5AX1/eYwrY70l9/Yegl93lDczgeXEV9e4J+ZCmShVkTOyRB+V5mCPsFq9
YdUvWyNeaHnyxghiy3eQKNAxTuXuMC/9g9DErFmp+oc+oeGZwg6bZ7AbXCbTP6I0elfGyJ3W1bJ7
j8vu7RLDfLzczUSfZ3v5zOiM9cykh1dmQDzECmctphlnAvzx+Qr5XK2YW7NvomTdAM6/fBI9kYwa
ItN7+WnGcvjJpc+P+VzF8g3k0m+rkfe7rKMRWbGf/v0SuSQ/5vPrXFZ1eY18rCAiwpwUuhxZ4rx+
efK/3pVPfPnMz6/6uTr5/OcD8jf77d/4bVG+igjCmRHIKIA71Urx24/124fIxT/+J7993G/P/7Yo
33q5+fKlnczEz+t2hKszMIcbG51GM4lOxaSN5CGr2g5uZb2XT6BDLHH2La/Jwpi4J8pzERZcbqzs
iYOEQz6yHpwGL0tIz/vopi5VuT8vNiVDPHKX9XWuBdTvPeSmxrjkujkFwS2KnjpkxC2fIu/LGw3U
MLhBmPRar9X7MnVp1zcjhITqlA/LP2HOmIcaXd2oXEZ9s++J0kNatpVtkUlmFphciAjiLG+drDrK
XkWxnMPdZZeTd8dYZc+93JcPKsueL5e+vKUY0nbftwyLFqi6vKmX1AO5RAudEjWykpWXofSUH1Jk
dKRpyPB5fRDhmpOrz+SjcvG3RwfXeM4tBiR2M1VHaHtgj4rqxdZmTsYRDdsuUdID2lFI7onrKf4o
9CcgoG8hSlIfUEp+lDftspQwGF6wcFQ/p/RHTrXCS/DKq/N4EmZJsdfrEG9wxtBG8j96ZCtu2eKQ
DRFT8dsY7U9C0jKkK3wWE1O+/rIUNJsWFenBjoef8+DdVRl1c/l/BMJ+CJbkt1yeEORj8mfg3Osc
eN/l++nLFROBOOqEv3/FkghtpLSY3ZfcH2sTWLTAapmFonjPvYa8upyJJvx8ibn0vWojfabnYvlq
nTaLLIxzoIr/BKOwc5gC436EgMSQYNy0wDyzJB33soWmdxWohVhbJHSOTpLisrE80d7QtyBHYfkK
8nsFdjweWv12NvKW0Ztx/nzh35tW3qXz955QY1uNRYFrsEgIv7g06volHURpIv412bgTMotEy9Ap
iIlyUzOovgZgDKZAmw/XneqYe5ok1RHhbHkcljxI9oUP5CM45v7eEs3iQb3clUuxa/xKqXKbk1dv
rAhChom8+S/oqNsHFaSxwl8s+3LLyN06VHtAdUwvgsL83GXlc/KG3Gw8AcuhIm/k//q5Qy+P/emu
fJ18iXz28t4vH9Xm/cjY41oecnJfk19G3s1kJMHlvlz6fHCOgdGpoZN+bq9Q6ey9Sg1QvkSulrkm
R7JcHOWh9rkoj2/5bRj5/fsAFHJFl68cljk2BsaJitc9Soar5L5GSqDMvjxMKJsUMylK5mtR5+XO
i3qxL5ooUn358s/FYPnVMHUC3mb4tJwY5J4qly43l8cokZrbSdP9UouJovr3OUn+T/Km7TUu+XKR
mD/Gp3Lx89uX84id7XosgO/1LDfFNG+BElKQrlJypmzzhyu/COVB8rnVg/yxIclzGC+ruvz2l8fQ
uDEzD1HyXV4sV3m5e3mvXLpsxssTl8/78t44f+qQW3IO46eRJ87OiWgbyvvyyOMXF+1J3v/88nOJ
hy9WCFGWnyW36WXf8ua3UEFVJPexWFfJi5KLUdcxlJE74p8X5Ud8nqrGYmr2bpluILiRtLPcyHOJ
vCuX5GOXu/IxexkF/59eJ188BO8DGL+DXL/8fgStsNtejpnAXXbjz51ZPurpeTdTB/73cSeXPl8l
F7/e/+1Tf3vV1xV8fZeiERjdYgucVRA5y34sLyNySb73T49dXiKf1eUoUC5ebuT2uNyVS/J9//VT
S83lF7i8Rb7wy6r+9NiXT/2ypnA54Y+qX3dE68hjtqWSYPQV4XrLdfByM7tGSabrcj25PCiXLo99
0p3l/ar9m0P9yXiWH3556ednXOjPRM/RVyEz5nOPtuccQvrlQPnt/ueiPK5+e1Tel6+Xx9lf74TK
MhLA14lZo6TH4Lh6Vxsfu4d5l87CZvLUQmAqvV1bUXzzhicx5rBwmw5hPC5s9JKlc6YuDHFs7qon
HN8Hs4I5OWv29JKb+d6uDOVJ1wIPFlpRbfSgf0ByG2+LevR8FByIO2gBq7Z1n48JNiQjoKjXpOXV
PNEVxdYEwBnP1ezElBupkwDJJa3R7ekXDg7VOiBMW0We477+w5+nkxl0TbdMqpYYemR1/Gjy8iov
rJcbyBf/vtr+dsmVi396+ZfH5KVbPva5hj+973MNg/Cu7GaHmoKpH4emvHHlsXu57y3jPnJFmSHJ
B+X9YTm4Ph/84/Nf3m5bLUpr2ykxXC8nNfn2zHXy5Fa+sseysNXH6iyfmOQh+OfFOASZYaXFuxbX
9hq6JZlE07C4EqC4Y4haJ0P07uRXnVKyoYtvEI8cSGLPIkvNbdzUewp2znFQjZTMDosAstb8hkyb
jrR95Y7ejZGTE+nCe1gSOvQmswh1su7J83wvdXzwy+nZjxn67wfNJcZ1dmgfxvlAa3tuNh1xUkBG
lGZTNV0DiyWjfZwsmGvqjLtW6U71qx1GFqF1jAwrxW1ZxV2YqgS9IyPw0aCjApzJ+xyiYgbr1NCa
bxBsYdnCEpftucQviAPgUzgGNooSfLO77iWMRqAHKZ1sC/HlSJ2NKt/iOqAQvqrcpQIfTDVBKqAo
nXE0qBRMN/iMqVLYhljUSMU2EOEaRG7qTyVLqBQIThxmoGBYScwmSP3cLH4qmndrArBlqtzu7FL5
yJRx8jMQXn4Z8c1T61tqmxN4AqbgZeHcwSx6i6Y+3DszMbh5Ts5p8B1Z8tnNMKMlEOVTGuM0DgAK
/0Ci0t50E8Jjr4K0llhbpw5ser75z8ktD5bSY3qIxhGGX9b5k8jvqkL1bpn3vTvgoo8qvH40wQSq
LFFW2oDXkaZyiWWAOm9ebiuT8tpsJ1s9wEwZuikyYCX1mbZROUcDVBW5vUeRT6BfT4brqBKGgCcg
UWkieC5AYK2EbQwhI6fvvRMhZQuNiA6jpeKp5MbDUFTuyZoqE04FcKSqefLmwNg4TuihaPAekrGd
1kJt4nNidc8RLAJBUN9j4cFWm13tkfhLYD8wlZGrewnKnOA6n+t8i5eAgrYxyCyxU15bs5/3Gj6u
wdy5XvUGmRN8LXgdkPYITyaIGleO1gw7W8lfOvcGwfy01tMWtYwgW4Oa3lM2aW/MPplVmqm2zRsc
7kEd8O/itw1yykydAsNQ63/QUHYxR5EJnyr2VWUAUHRKsV7O/pGxnPWoN5HStU6B+mKHyK/qLsRu
oHVoWVqgbwe6i4qPBOvFHMNxKyiwVl29B+LUElGU2vQqPK1+mY3m52IL9FPNfjQD2jxN/tMptejH
ZKg/knLMH+peJMfcKiDhFtqGXU67aSdq5fRbSJQfTt4cuw9Dql05A+fOwCy3dJ2vRrIJ9gO2xbGg
w9bpBdLQ7lfoxPmdGMRPVxv2ceOWflLDnEYAezNBANHt4UHv1B+znevXnCkEFYRuQHVmvuApRmtC
6K1fV9Xzgmf3iat01gpExb5JDki4loi/6G1u0Zx7Rnr0CiKu68B8LrZ6QfansJtXe6CVkEzP4eBM
q7nVrxAVvypu5/mFEjOOIkm7uZ/Kd8wt0TlRMzrqZT5uw6am2AR3G+x6feW4NZxce3jRHZudhBrx
FMf4ahXnXQsiGwx0Bi18ISvZRu07hVauDdV5xHScbTByQDfAPYacU197DWcMQHnQdqFQ9UsvMS2z
al2W3s+MUls2Dhg9pvkKM+nZqcSJcizJ385B2Mw1tfS7F3M17LFm1Ox+Sq08uCHr8Mhh0ql75pa1
Mw1xRiaK+DC+4fJnW4J88co5hGxHf6oeINPr7yi8ykW9TTrexnRBjg9psG5SfkhFS09DQgxVzeo2
4fRNt/rv3gCxK4U+DiCHjZJ3/8PeeW25qbRb+4r4BzmcSqCszu52+4TRXrbJqQgFXP1+oNe35M//
DmOf7xMGit2SoKh63zmf+VBYxVmODKSGMqNKrIv44JrI6jWklJveNAz+aQsCZ6WemhCoPu2jHMV7
0b5CYiLkwXMWQZt+dgWYYTMNH/UwCSoRpju371pfzvVZ5EuRXFX4Eirt6vbJwRT1eGeOSghaBRNW
MnFdKiJE7DQApgvzGZy54pdZmfahQTjSxcl2DmHXDAa5FAkkls6cy2MnYBYXsi+PjcmK0NZN4C0a
Z3kEiQzi5CQJwrR3UyPlNaw7AgRoMu9qmjaJV4tD0gMsTHu4/oz8nIG9pJ9NYXcnFqbQ7Jg0ZUez
813vve7omep4UDYR7mol6v4i7mDedsbjIA3Su6sBH6vQd6OZEWZOVGppxdHVmPUvlloDJZmy7Nwr
xsmYPpq2Vu5yfeZwifOrVBRAm0U6HGnK4achRnkkcQNS8p5CAa7wYgCLORQkYYj27EYOSdvU+98Y
H882kQSIIjlQy8nc9AaDla6RqmE42ROVeR8yYrJX+cb8zPDSvZHF31KtukvRvm7g+mS85eKBAF+t
K8PD3KVnTzC89aH9nRXzvm0o1nrJlaY4tjvoShvaejRCw+iq23q97Rv3LlQBKBoCbA+4E7pV9vho
JRaIwBxYKSnKB6MsvfNJq+kFj5yOZ1X5ksON3ESU6TdeSIirkbwhp3KD/CMM6eorM6aAkXRo0mZ7
CCWvg4rHalAemzxLTrplP46Tsacxl5H+uaN4ZJCNPiHo4hRvXC9oITJt57H/RnebEzTkjSqzgKMN
ncYqtC8wOLtHmJ4Co7++d2N57HO+oZLBRXhjetZU8qKVMBD1RY6t9xQlEcYic1MlxRzoNl4RB8aT
LCCah548pOS3ZXSUc7g4KQhfMAKw6SVCVq5QJ71YrCw583GwWEGpg3iDVzkGUIsY+ubkudcnTBqF
zWy6gQEwlUCgNKWNAl3BI942zZdQe3BmwuPkgLzim+HN2XYyBkpbeoPtZB4DFXMihR+8SKjPamJb
p+WwVZamJf6SQQdnmp1N5euEzXUfGXgy9VwR2yFp32dUoY0w5pcRtmTSNnwNZSZRrlaLHUXZEwGA
m8O13ieUGmNRn6WSk4xEks/GwN53SAb56rbxQXPK5tilYtzaxLJxkTvCeFfo7Mc9Vl08bEiu92SL
OQARH+IewRTzptqLkHDV8xOqQyrDeayYmzlSoeiH412IYROKC44PYC5o6D+otIWbwYp/1OV8GQ0n
DOjX8k0k2i4+Vk408wMN93Oh+rXxjErCxStmKf7YcUHN7QWFJZhg1pi5jJ5OcN9wCiZEaBF2MqC+
8COLqAdrOHqAozYqOmvPi38VU/aO0gQVJXWJiyi7JwLTvV1sDdZhjNzvcZG9WPiYAgQxKhYbtyMN
Z2SapFnPsfNWsP6hHU0mvMhBdmt1cimsq6N8c6K42Sc9a4dJOStylhe59Komxd61FfOWqGMqxmha
lVn8lAzt2alm50gKIF17XI3JxKDc6DgFJ82h64sWmvAcfNEPumGkiBT7V3dyf4nGRsNdwNX0hoYr
1HQdkAFkoom3tttNeyITZIx9iCzY+pgoD55u47MFtMEJJY5QrvBjAEjFFmjDVfQAniEwzSVROFaI
zo6AQUDl5k75inWDiXrlVWc9oZleuAT8WuZzwujguEdG9C/F7Po2ZaqzKh6yEWRdXsi/ZgjkYYnC
NUECBJYeGIV57fI49ed6IOV+8HYNICx7SaOvLG86yjC8A6Kgb6LmCMM7DxL6nXPSy32ZNsJXYwVa
dILisTCWEYjBz2jlQz+OJ495ELOqfD+3EymvYcRx70km4Zm6V0aEjEanHsa0MB+L2Uf0QiM0PnhK
/F5O4q61InHXlRNSklgohPtqO1GXpGbV9V3HAlpz1fIuS8YdKQ8sTSSJT5P7rcCO6QPm6FD7g+Yk
f+FLbDf+xAxgDOsnPHb7SiNaaSBgtzdIvyEbOMUfLy95OQcRbUk/JT9xarQfDqZVLGApiwV8BVCN
jGKLr3rPsuFrU3WobNAcAPVtSTOQztYlGGGjzc3BKwXZlCgJPAe+54SFbO6/EJfsnMr0oVeNZYYO
qM8tiw8oaBcnoQAEux++8ITKotesAfg9JtghOuY9R6HUu/nOy4vnsXf/AvAgv1au99aIHH2ukf9I
UsXGZo8hh+nuYTQ4vnLzTmSW/poL561F2UODVAuw8+SnuSQCowQnrXSt3KkjuqQQroNWphB9zeKZ
LCcLv21BvhBipzRRvkASSKBZEbhSTUWgQlVkrTa/2bFoAnXMEWzzW9oWpBQShvxIEOsZjn28A4WA
coUIdRdh2raidqfF/qAYd9KAX90YZBLV0zCQiYJGHXuI1HNtHznedLDndIO7qdwIG7FqYjLR0cdR
biPyYHyHsE1CBB91rjc7xZH0YXIuuRmaL83aqJQ3EauA1p0J8qussOdy1uFYbVp3E5FPsuljJwsk
1dB8Qa4LOcG6q9G9dyg8p47ic+5eMrUBhtF31lvBcimNaOVXqNK2lhBklyBhm4cGEYzaFYAPcTgL
2mKjkPAO03bwiwj1GPPge3yZ9piz+GAky7P2ZDmThVc+hwRfTOQdzxKbVDzbG9tklTy47b6AAZgX
xXSY2vSxsJ2KKMTxyEkNXCtM+Fc6574MCyhwI8hf21a3Ti2Gx3RR/C+Bn7Fj0jkRqNNUD4IKq3NO
OI5AousY/aPS0k6xZ8S7cMpf1dRgmOeiRaYKeTgOwYOti39OVE+jbF/d5Ck2u9e0q3CnRFm1JW5k
KFP7yK8hohZVMyEeXsSPZ7ozOHXsiXbfcEI7xsaowBi6sYcdEMoife9HEo7sPYqycu+YzcbSUhBC
AtqrNmvaPQAx5HQhkxkNLocvo2By4l853yXIhsnb10n2M5H2d/r3OFfjEAN5/82iyrUJ7fyLGCXV
sKlDiB0RTJhiQQ9L4cv+K85N0OjeJfF2kWX0oCY66/yrIZbjFIYRn8Bxn3SWIJiryNIyEaVHYbRk
IvCTQmvfsa4gXbON7/rKmTfYRfDZ9qAFSwJvG73/Muv910KLdDInHHKsZnGngomkI1A5VEHKNgBh
VO48YTyn7tKDtR0iyrqlBjHd9w1BZ61mED3RQGQsDS0KnD7Nz67WfbJO/k9b/D9pi3V3CW/+r7XF
dz+/i482+3dx8eeL/hYXe9b/MzQTEM5CPARQ9lsY9Ko7XrABhgPKAYgMCuJ/iYsNxMWG7qo2rDT0
vsZv4mL1fyMm1nSHD/A7LkSFlYakGaqzoxqc9+YfYuLc6BV1CuPhUg5mN5JE34TiuqqkwqX0ue7d
Nv/7+6KUd8H0Rj/gv38bzl5s7FHFaexrRkFi6fL3q7UXvb5yMA18x4QNTHVxFGH+GOayOmPB76kb
yT1Bm2CRpXiJ5WvlVvqxnCXecYPKratp79TpjrxXDQAi709lKd6KkwmLM60bjLgfMA3wHGHtsxKb
lLd+gNtAkIpB+LX06pfQRS3Yk4YlCMwhgedL18dkMzX9g1WDSsEaEGE3qyYk/gM0seGVasAxz4V9
9RahT+el1qmWsJ8NoeziUEH1UNE4hmENUBh/SVS8khz+IWVD6TEcQ7+npVxPtoOzVKrbTFfeC5sJ
NNHc2pE4NpgExg+NxX0hueDxd1g16tmOhTiJTFF1Je+WAbYyuci6Duo0Epp3XYLHkIglAIppuU01
AkjanZO6/TbNGEO7Gr9bGh1a2+qPGBp+STM2/UiWz5kK3KPvvd4PmZvuEIHGLhdTWtGvET9U4Lin
zAx1vzKkexjLAbL7QUHnbClIdWV5h3ga2D05IySGEYQ2/Qhj6e0GF6uICZBoN1vRhbDzV4/AlW3F
JCsYxEtp2z+6yAO4pqrddUrIJZBV/iDiJt6Drp2Lkuhsw3sbUu15tisLLUm9b53iEUveOxJpHIEK
nfwyIh1L9APtEUG1WiE5ccyUq5tSnGvosRue8deQNFMgR44DChLfWKcQCy5xd+b2qwrxlTwRzOym
KvARO1yTYwcLPSxOxaFkU2p3oVAvrBaY3JiAP7IaI+7UAD3BjUQkRqN6HwPBjEFZxzrXyQqFH1k+
mvoXtIjST60PxSGVMFcLkuNsb8MspLm4Q174JickiHBRMnfJ+PWq+r4uPBs0Q6pwSMdNAOvjfh7h
5BRWf3YMqurkjh/7BP3tIN0qiOzqFS9ADfkSpFE/DHJX58rRLoyANWJgNsS76LP1NE4akxmYwTrk
NHTzUCOMUZzAICCbdWS7EDAiyFlhswVGkAaqHt8VEW45LVcOmp32W/5VMvUa5ztIo+9Q9P3KbNBu
ms5T2uU/VXVpgePWK1k92dZUnxTzo2Q1vMEsbQXDuuy3ju00/6DMFQZG92gOhk6QXeWPWe4+aixm
oQF8y+IMz8/4fc6HdwBR4mChQ93UXfnh1hMaNUA3imF8cWvK6r3kt1L0xgrS7qx430etfl7GV/IX
TI8fzcTkUF69Ro6HrrdxokJLUqSp7km+r89dmMDeK54YHoPZi8is6KMKRDKBmbZNKSDGlARNtTde
9LJ+EZDwDopqMadBe/K5caDkFuZbUkw90179AczFY9YpHhOTuNla7UwmQe8CkdX3AOaSBycb9hAL
6LvZ6nnGVrAVJFuPFeeEk8KsgeZqIe29pkb20hVoVji7TIWYdhY9lvakYB80+oL4Is08N0pgzMmb
NdP9mDsyOPF35uhr8nOOst9PThFTjR3gdSa4qZwuyOv3fJYfczSYV6MY79Dac2jozaFvzG3UjQ9N
HlEwiVrngAk0Aeb3ZVJqcD1ObfjYC66R434HiS0vghW1m6UHFd4YmZTuU4UdYBflOgWIxsHzPsP3
N+5VguWhq9iskDJ3ChQr5BRjUfdIKaK8Dxtrq6IVU0mgsfX03fTQhsIiJPhhQkNSUMzvJgskLKL9
wiV5zF3mevPPurAONrPCfTs6hEaZ5rc6HLdtD0EpYGVp+LWZ1X49we6KC+uBGJFeo36dYE/b6pLl
Y5tZxZ0hkifN7rcNSvQtfQKLmbXyvTddsuhq4nl1E4t/HiaJrw/QsGvXeyhDPxyU6JQTi7XpFg2+
Y7KgVCY7oIgI0oNYGoBaO32OO9+gGLud0nC3nFrjTK5RbtlTkKU/9AKNh2WexKzHVLeJCOwr5Wcj
h68MSNxLCITXa5cqrn7UlbznYnARtHJgtzHoxmb+SIx0F0QVyaVwTIT8leiLfboQP2M7LjZdKLlU
dr+mcOqXgOyXtGtrEHyNX2k4xBGP/6JNQ4Ck6yISc8xLYtXo2bQgc2hMd0rSk+HJKixDiUX50P01
d4AaSpTBMmNt2Xas9gsLDxIkHo2cdAYu6151FPvOoGO6nca4utIe+S5H/UlM04UuSH+Mh6m8DOGu
Y2a88fT8VetM7VRmxrDvSo+hNpkemIB/aVRA3mHqce5QdrRmFP5TWMwYYHAMyvDakbZNM2OxlGMk
sshM7kYnCIufXlK2TNUV5g66hgHCPHsZ53Lpju+dpG4QCuMDntzW7HnvyOl/IfEHPmICQ+3sGd15
8jgVry6gERCrD445A6ZT8wiGkP3LykdnB02Z0r0++CFRotvOcp54S9wAGYOeVEl2U0uOTj0ip7XB
odzHZ7UmDL0pYu9gZqDvqV/yZFZ7TUNiVPcka2YZVSv8oUYUUOSg5FTOp03TQyZPqoE+odf6tab9
hKUVeCY1XGnXX4vGSrZDWv7yIFYjTGv2HVM6xO8sPr0O1mLbTn5bDPJMr2SrCnr2phgEswvhUqai
utzSX3Ablkk2Axtq8nMSVcouyQRguyRgVeVtjWx4YB6JRXyME98rMXwZDMdBm8hD544fYRcSc1u1
JHEa8md0UrTKIU828/xqVt71NE32Y+v0Z+YKNhEuJq5x4YGj1QxMECPoCzKPvmuslI7C7Q6hYmcX
RS3OEBPup06X25k4er+PVLKIFM3vC3h1JvGBUwSFgVrmfurUbtvyY1HkpmMEOMxXJ8qpOb74Dd9f
ivCy+dn3DBgA7Vn+J/SSGcuwflNPuGss4DlDgxUHNXy675yiunYx1nkNvkEPqZhQ+RSvrlH8dAgh
oMMB26Q7qDL5UfJLNrOOvnsqJEiGpKeFA3zEHcOJuiANC9eKqOsqOqeRotP4may9nLmy1pFD1keG
8Yy/68nZ3NK1bHZkGZBPLcvcp5BC5WxUH5XWqNEFxt1O2FhrhzR+AvuWXSylXgwvTBhMu79yDDAH
yY8NRregoUK/qcvhh9NmP+ZU/d4K5zmM6X7VJqzIrO+/NfHsBlPvWieRlt1m4voOrGH6QucyPdhl
MV5FaLx4ZLYDi5uoRZLWEg4/TGQjOJiWxJ65JQ6CjZhIMvd0gr+T6lwa/V96F2EXdCjlecbaNX8p
Crd+BFibhNbRbSCFmSVt3shzr02VVH6qcSGfo3rwDZcyCeSD/tJCQLNTtUHZ7ggff5Zyzqd5G1PD
vLdKlaBgx4ZmICHsipk5fTQrw4uCja4S4g7DDeUow6wOam4iC+C6poYVTCpoDl3YJaALaF7MlU7q
nxJrJ1sphq1aa5y8VQOlMmZmY9gxSky0NwzKSX1RyXfaodr4qXpZc24Xk8W6B2D83rBU7agrmM0r
Ry4Ae4ngg1xmWlnyTZkKZS+z6WKiq7iLV4Jw0h2mdOqPkssm3pq83KcqMFsm6XdjkRlHx12m7Y5H
vNZSjtMJy9kqUXidtH7006G2dtICUoHp/cCF4iJapzvn4ZQc2nB+nICyHMYsdKCiOKfR6QxAZJDQ
usEhO4OEX4/cDlCBjfpauMZDSkNu1KYugFwXU7J3gkmj4jypxrmvx/SKqflaLNBWrbq01aw+QOLb
GtoUX3rDfsfSFm1Uk7CTbKxeGsKuzkXdPON19me1dA568dSq7vwwq/PCtC6aHRXLkHwuPHOJbtuI
DUJnJ905PfW28qwSmrgNWVns4IrS61C1t04PiDc1N2Io5J3Uy+q+lJcopLE8u0xOK9iCp2LZzAst
ad38cR/0z7+SiBkHJW2YPO7AZREbBaUaRWTytN6r1o5Px02CPyzHkz2G8qTmJKatfejP2/TxEvxJ
y/pBx7w0FBPpb2X0C2IQyzWSKiBbLZuqiKZ8Ywz6GWb4R9IZ/dYuTdxZJKuLk+cR7glCE1fN5+2u
+Yhw0H3Kx7VMISjeXFTPdOJ8ETurlvjvTWI0vkLCzqE3x3g4M5BbpFplW2eEgrVE2eJiMcMUB9iy
OxSRG/Ra+7YqYVd5220jF53cenNSaM+Zltj1ICao0pUE9CwqyfU91o3KwM4CxNnf7vr8AwL+hTbE
dGoWxfT6bnCKkHuvu7c7PRgela5O+5v8mbkWqt5V7Ce8aD5G2uU3GfFvqtlVVgbuadxNsXK/SkxZ
eFBi7drR3o/UD7IWL4LXhwVflzKzREV3DqUy6ljxL1zkJqq7E9InPBSLiDBeDE3rRlm+JfuSoTnQ
g2xmxhjS3cj0lF9p+anWvbEwZi1IFPxfuK5WbbvhJUzMFpV7rVo0ks3R+dozggef5K1FBF7V1PgO
E3GXUeipB64L+BgQD56yMucHXm+TqdHAtdDps4L5GaNKnLrF5rXukQbRHywH3+RiCWuXzbqXi84M
On18X7Fioep3XRGfEs34++Bb9xJ3cXoOtA1AfSHmWI+2iLmOFqwffIVJeR5smdQhaAouI396OdR6
zxrrgyzyfUyW1D7KAHuuG2swCRQ36+Yk2xAxWVTu17vm2al8XPCsgcsv6JUyDny610sUNx6FZW+9
WWIwD0aj/2FR7955U/f4/8kvb5rNKcZtm3mLQ3aRzHurf2xVz6+31816c1ZCsYFf5CF+gxoDTY6F
mDr3FxZxELMWtbTCkiGIwwLxkY13deVmrR9o/SzjExEoWPWMFEQvSV10z/TF3sUwUZ9S1Ft7u7dP
TTO3J0dx2hOWVigcrpkylOhPlilhufQTgZFpBSMtXzYZJ4qPBEHbQH4hc2rZcE7/vTcRA4sZ4p/b
68PqeiddLhmQ/ftxe52tQh4K1ttdrxfi6x/vNrdGcWzVn2M98tkak+Puc9cERMwo3jM3We5MhxhC
rUgY52/PHHAA4Qdks+6tTxxGrsNUbyaECRwSegpi1LIR4S23ACFgBFz2PEN8bfpuCSzilsgotQVq
pJYb5CKWXysl0eMVnT6gn3+/wlr2/rhJDO/esxlVsLLh07+9vWG0io/bBffF8t2uX6vn8vWvN9eN
XB643fzjKSgJrcNQMqKvZlTKTByGlRaqgRIJG39jvCyzzeK+ihk8R7Qy1M+iGM3cInB3VvX9ugs7
9Jo4qb3zxodqosHsrjL8m+X003tIGbfxV8JRVz0q66+5pmz9trsaT13BSjqJhz32SQZJLuFsK680
DxnBmtT5m5NhDy5YV/WNS9/fXtr1319vJssz1r11E9cNIoAe0eYyHim1zZDPkMUx/M/tUE7q3u2V
/efHWT7eulcyfo6DnhwoEwtft1QwRP88aLUg2sD1lDRRJlZ4E7W/ZXzhBIoFpFV2R4VQJGraUJmW
wbfQsYCly956c4wEK1Bog/2pyz9iqQ3HmzHS4KrP2LQYJaWm3EEU/PMgXI5JO+qb03pMWtTfdpo0
H347vtfdLqEUmknb3a43ayPO9rmmnX973npkq512p1mKsfvt4F+fc/sbjYawuSxqeuvL3wWfwPlU
jsxg4Vr9/Q+uL2ntBagwLrJeV5Wzn66y5XS5+iXLSR0ve3/cXB/APOx8Yr//ryPzP3VkDDII/vuO
zPDx49/7MZ8v+RfsRQP2YgB7sTUil2zyv2+wlyVH4V8NGJ0GjGvYHp0b8Oo0aP6huxik0aiWzb2u
CePf0uz/VUPGWvAy/9aQsTWHWBRd95ZgHJ1+0L/TXeLOHIdS1MY1RmaaDsSasHRMsZNUxETHfb7F
SkP5vqClGNO2mNNtl8XWRSwqv1kXX0KAQghs0JvaCnTGTheBCftXAejRYUQER4dVu9IRRyva+KHF
A/0I2QY9CAqIqfNmVnEeDcTo5r1W7qrR+SKKEG5hyozQ05aAjMraay5jfdReB0rFemWBsBb1RKxC
ktKpnk+tEQOGTbtnox8bSoLmiwsUegEkdDsNcNVWlQNLXn04qp2ioiqzqh3Lmfa1i8QLnVUil9Xq
zSCh3ijHO88NW/Q82ECNQY5b8lghz5jNPSyAcDNBNAAqgAqa5nEQokPZJtLRzqFunnKVLDXFLQDr
xtL3dEAuyK8BQ6X5o2Iim8sK4Ze6+tYvjSBtPntWfqjCqH6vqpayzXSd6zj25dBoKCzlyY2hVic0
q4MRMmgm362Q5T+HRMtyhlqenLUnMpHlZn0Ffg2QITbtAJ0IHp9riQe/ACWE09JIInQz34qUiNAw
e7DmpEZ4U7QB4DaZ7CFlsZxvTL7s+lffa/TQ1X4bU61DF1Pu8DOGZCb/sFmgb1s33OaxYZ/xM4R3
CNNs7TxPrXUvkRMQ9HxvNghEadrjbPXkL6eV76NVNAfkf3CtEocajvRRUDo+tRmWGWlOjanM2+Mc
mjsL5QIwQGhkziIIsyoU1FI30YP0tGrUzgEfhoIagk3nAmbrEbMkTrR07VU68DM98kHRHmohs6sx
iTRwhXe1c6iFipMZQU58OJrIU/gQpUpyzbMBpQ3fTTWnygtNkjoHkEbMbg2Fb+A8cCd4NGipat/R
8/yhbtQz+XvdxXkm3T06RG1Fv6L/ZYkhvDZa9b1kcbtvF9IR6jNiKBAJnoB0vkVm6xG5Lk2+nvA8
q151rCWdGVJLN8MwGHdGC6K9iMTZYJVVkRL9ltXuLsEzkAjcCEwTNrnjGWdiLYttGZpANZdcZjMB
eGqj4vIA3915nVr7YaFyXYNkHrd6gTF3HK6CXxFjqLcHXIZ8T8lGH2dOfkBrfbQlUoGwFe4D//XB
telJRDK3AlwEGZKP8q1KyP91KzQUrfFi5GQLNn35nEflF5osg18NuXXwkrElgvE8DjI6A6cD3hcL
FtZJ6G4nTc5AZxMmy5FQPhQjuWqSyKhc9Vo8jIwhbkgSu6IcM9NQ78QiygpnhSJnUrzpSzWsgDrq
1zSvNo6TWvs8jI07aMGX2NSLwzJclXSJkLJGVGHeATVcO9XtfzYYfy6OGl4gOw87Csj4PhFqn4ma
ggWox5WvKl11TRTEP7hZ33WrDlkzJ5BbR0xGVot4PnQpX9iTDXxXGfN7eLHtwXaS8JjUZn5FqS4R
UKGqiQSiGaIch8BqW9RJQ4W8gogAPxQlQcEDsk9Vs7S9GLzQTwsZbZ0wfO0ABL0ACt5iZLC3TIjM
Lfh991SpTJmidn7gc3aTwTeh04NIBoS/VVpcYmr3n5s8Ta+lFR5bx+R04ydXbFigmuy6e88YfzL7
t56zKDEXUwzop2k4gztlWtrVp0a1v1GDxNEQFWfGfqreZigIlAaapZVFy/KJjbFsSK1H5XO7ve6V
zBVhzLlUHD4fnzAR831xe338dvPzmeudjvB4p/Wh33bXh0b6Ebt21B7Wt1ifst7/xzv2TGVOBhZ2
90N3mXf2Gutgb17N7ssU9HNXqdiNl9vr3vqkdXN7DbktzFXXh11CZZi2/vN2t9fc7ltfvT6Au4VM
zR7U0QSvdt6ud/7n/4Gy/l/rEz7/3Pouv+1+vmz9K5+7aK3PnO4sgP/5539769s/tj78+ch652+3
//ic68OjCEkRdYTY3t739rxWDM+TFSHzuX2P68s+P+Dto99esu79+fT1zt8+3X/9n32+8re3X78C
en14kW7/YU2Hw7fanP41tFGSjJffet2YdtOynFp+5d/+ifWh9c51D2g+8GZLQHUZ3yPUzJ8v+HzW
aDJ7Rz9K9xpGTNaVM38ktK5AZbVtFZEl7cZU09E1PRb0E07OREUhrRdmABGQHC7rvbeHOtYce5JX
Tn/cv960lhev73B79PNd2kjwXr+9I43aTVova5yGOi9O/3RZ5CYDVuPNuqs0YB4+b08J6ta4TFz/
tzvLcEHDVm+fT1kfWF8XxpO2G1V5H2aJxzig2NRWCg8ERjnNDP0xAUtQ2JuMhR8LYpY/y55YFvBG
byBt6PLU14sThva7xAvBKC3n+3qK1utQUOt3eqfr/EDVWXgzl6uM34w5cHl0W9De7fDTaX8ykpub
spy+5UqNbQhVElikZTMta9t1Y9P2/k9v3p63voxfo96AlyFE1OkP41ifx7Z1jiaAV6Qb38vYEzsh
WmorHoklgL3le1jYzxXtImQPNGrqpYZ2o6GvN5uR4CpcUgf8HwZTHAAl1GBUT7FP5PORnDOSPQef
VZI4w6ZdNm6VUcwtCmx35uJ3mvqBJwM2VZe99WZNpM9+cKujMtrxed1gdfNAA3A1r/Dr00gUbnnG
fFNh6+EnXWuY6wYr30aXoXNYLabjssZbN32i/Ko1SwZ1VYPF8EIj2duj/SBkm5wn/CPbCbAFRRf0
03moHPIR0IGF9cU0PQeZimJh0LJBJA0zk83OWCJzdM04OU5LImGkCJQ+KQ76pW6YCmIOVUzoG3to
3mG8XAUzEi5n/FTp+IQvD+QenhQ9MDITN03ThbQg7PAIgsOaZu2EIFo7IRNwTJQiDl5tZCiLf3qp
ga570qbnTXvsky8y6jh3cgBMQcm65VREvc4VS/l7j4hwJlmVhSjdGD5/A47spiPTqKFvCcoM2TLf
v7NsZOdqxyZ/WmuC6lJaQ6pLoTDMjYPatHJ/M+9njkUZZq1Nr777fC6ZGjDNW4t+eu6WJ4t+RHGg
hgsMJDGi7c0+vprL1000LUgkozDvpFJqkJlMZFQrHcSaKI2SDDfRtaaxuTIdbgfguvfHfVPX534M
TH3jLqOh58DQJuOhZRa4FPkpi64lw99u26TPkWZCFm2ZLIPLH8yBtXS+fmSvxrNUzDL8rJ+vH289
4IoVOLKW7dcDzQ0XmLV6vHnj173bZv0SuowG40Kj+cNq/mnPvnEqoLQh0+naxl+r6eshtO7dNjfW
BVcTpqupebCWotJa+Y4aRv11c7s55eq7jKKcJia0ykRaM/lHjFyfuwZdw83gWiaGPeora+E7XY/q
ZfPHTTqau8KIQizvFMPXovdtMy1ErPVmpCPM57A4udIYcSBK/WenTripjJDC/7KJ47YOxpDfCytO
eDDNch+1dPqTzAzW+vH6/d1aEn8AWrq8PLW60BZxhr3v4XfioOIwmnEcT7R2z9SGdeReae2nEj/H
JiJUidw88kaXwr7JKW1VGh46dQB43rII3CDzzX0dAyJnFmlMOqCtFD/toOr3buiYSEsc+5RMpk7w
BQ1jwjPz82iklyhJX6TsgIe2NXE7wkSzv5Sb+syN4HsuA7qrA1ZZLOqfZ4Gi+kM50AGf4QxC3YrO
PYg1EU14qZa6OHKVbDfG+cuqW1p/+HXvdjA4VMVP5nM5luVW4Lnwx2VtZOYfo0ZeqidK6+wsG4XF
oNJ02Xat8XbrVc2TySmv0eF5HlXDxj0karwb4v61rz1lF4kcwHsOGh53oACnrFkXSpvjfo5leu7M
st87bf3YZBidTDK4Oc9zghrQr/tT0/cECiIMV2jqIe6oMFjPenaIVSjxdXs0UqBufYlkCwkZH9Nk
iDPxuVF0X25rIbGhHooy36P/tPSHhq2puc3Wc5k2q8tce1yuqg5enCDvlVeDVkSpD3d5YQ6B03oP
bgq90RXiRdp7g2Xv9vPdzYq78yx0/fXv0OE3to16IWLOjxzRbIoRbU8Hgcq2K79oCSESy9W9lRAT
Y23RW3TapYaJPSPi4L710TmN8X+23UvcM9bMc/QlDPNwl3ZRdW7N77OpTCe9jbQzoTH4P6j+YwA7
Jc1AJ6bFaFMQ1drn0NHVbEZHvnwBdCdadCf6BcPPvaAuEKgzKiXlF6Cq6hw3w1etjabAlV0QRlJH
sImjaQTQBYyLk37ZlIoSUSpXf5ot56IrIC226jOt2OQgfmuErC2RtUQfelp3IrUG1f9w77gjsPI4
7rclAwoq+By56voEzl7stR/OIPpdl6JSI9fLH7qEnMuwlZ+fLa6H/2DvPJZcV7bt+i/q4wYSJgE0
1KFn0bN8dRBV28B7n1+vAZ4b7+lJoVCor07FObtAFAkCadaac0wHMcbgLirJPNLMP/qMLlNPkWWV
dgwzk3ovpvot0FrFZpuwG+WQ++TI5A03KV2RxM+pXEfTKW5zd2WWWG5aZofH1cmmiSWRRaDMQmmF
B2kQRASbzf+dE/H4xwcHQmumAwDmcPs42Jgfrv9EQTz+63GY/E/GxOP/HydIohyvEzXr//W4xyG6
IZM1bOm//7z28W9ZPOyjXE+Wuf0r0YECFGlarYaiJfd5AuXf2PFzniXq5CmR3KfaV7t4uMc12DHT
wOWI/ocSmjZtTJ/YhkAfF/bk/QRD9qZKAk8UaferbuzlolS9xi1X4WiV5XvQ5dvMFYAeU8CrIcED
dR4Y+G96zHf1eKBjWP/yR0SHQ+l9FQ+82ERNye8rZ2k13YAmh5qkpifj09Ar7Y7W7ZeA8+Wa1ldj
uvjvgsG/OGFQn3yhCaIQounbqWHf42F6Nah97SgxQaPt7f4r0Q6P3w9miugE7AGQttp/rkT3Kkc1
flthA4Y3850zrd/mnDcEh80ll28EnPfc8EFMpsQol+hQSXocEKPOvyS7QIxd8t14CWmWShIxGDj5
ax2q8+OsXDVu9ci2Tl6EDs+mLky0JH+udbXPMMb2NJS18WRbWAqziYAG4oHUtdCTRTR66rMSqMby
3O4gKnrqbSjD/eNDTO2A2bKJzGPZVOLK7mfWb88jjcTm2kx4Vn299m+OisQBz/NEdY13q6gpKE8m
H5lWq60ztoLU5S78gB2HX4h31U3hCKpGGofBQU1rJygZ/7k6AaKoqI3Max9M4pibcK8fp5zAmPWj
jW0tR91UTAW9cJxcnxlSqMcrwwK0eNuY5lNjO8kzAuuvx7/raYQAMPDHizFl5knJdqAnznsQYXF2
U716pTJY7JuxhiihyeDbHv75gq2K2ymqG7nvB717iRJ1f5xwKFEO9rZLFNVUyjNhzmQfzp/advNX
Q0c6XSERXjddlzwJO8a9Nf9Sbw5eaAxfCoMkXXzT3xm6Y2OwSY+Ps6rQEcvHLYZJ2r88brvHC60K
1oldGHdLn6JD6KJbe7z9XLC8NJziLSoAr2Q6EoSqtPZowb1bHFBg9SYz/5V31hM0RuN9dBXcVgNF
aICb9haMGsKu+Qg0FXtbavEHuJZ4Y0119VQyIN0azSZ7CBbJr2i0tj7m348uyr11aKLWCefqqCjk
zjO50R7nQVWMRz0NP1ltGWtiCdwnAS3lOkGS/ec8doTHa9D6z5RePKlo0AFGMw+vdR3MCTz8pSAr
VhDk/M/Gc8p1UmbDgY2BuFAmhjo8v9saFjVuz3YO5uXr9g0mejerLjpKx3/OITEyZa3tfqnK8VZj
KeJjXlCHTuf4k8df6fDI9SQFfruNba5ikgiP+Gn1sz2zXR5/ZWQM8GL3Oy3ccZXTTzw2MizPToPx
8HEKr99JjInHxwF62RGg2NbRqW0d78QU4f9zFD6yMp6cn76T2N2l05wSt1XcgiKmhN+kv9J/v6EC
3+BoDebJtIbilPK3Vkk9iB/qmv+8n0p3l52mhWdfq/0jXOqORCMr/cm0w+P9CFWay5xO87nsEf93
PuAbXwEz7633xwEAb6ZlrVfWuRVTebSajDzcoNXPRcfXAwVgSem+/k1Lh1LkQJQTRuKSuU01eA3z
/q5cDSSskNXvButEKjvruzIzbZkS+3SuuD8POe9x3WOnfNPa4P7P2bzwuXQL+83XUm1NNys5OEKz
ztxMSMhD1/92+bIehyZmi96xi6q7XVj9rkh8OFrEqN8LSUPjcUhejMuc4uw3bklyC5OqPqMsHw7k
ktJl7svqXSei/nEoT89Lhz3ijdIKRgUeiadKueFlKDyLlU/e/Jjg+K35E5tsaheyldpNEKq1Y/Gk
bZU042cnoCQN8aP+DVkTs2GvfcWala+CVYqLHqncaB3agOC+KOPxspR1flweabhwBerozWraagNk
RTwZZHBcxkbT0WmX88ro/XGk6nzQCr0Qt5HIo91AOOG67evD2FXdM/gqMu3n6z0FRBlY3vSlxSXE
SyybJxQu4XHs8P53vhN+qC45PT6LV3ofet+Zr06o9RuVE7GQgFi/CFDtgDC44UR/elygip0cWFVV
33poDXva/tO2TQL7OerR5jwOIe9+49Ku+vLxHa1cUr1PjqEVR98S+dqOmvZDZOLwOJRK3XcU5syT
Gf4njMTZVqA33Mvcc2+SyBZQ/6b1q8tq1AC19pl0pr8a2qI5IuUOz4jEInSzafuTubepy+xfo5Yy
KXqOdjEBnmD7sDB0Fn33jpn19DgXkVJ/tTiIX+gvwJMYu5GgBKZuJyAalXdt46HxYHP64sMjKWqt
ZEjQrcqDS9YQ0/jPOeY39fjfLvC0s6tzM9GLB/w/v2x+/eMwM/j/SSh/cgQN0/+lN27apqSb/X92
K77RqYzy6L90x//9on93xx37X4YlOY9hWy6GRGH8R3fcNf8lHcJXqU4hnLGZeP6jWW56/7LYgbFB
wVEo/0lJaYquDf/7fzPlvzgbazhoZ65hoOn8f2mW0xLnr/zPzXK8kAjKHIdz8jbmFvx/bZa7vSxQ
JAdi16rqJknDXVhJjiPtaLcRoX4BRjeP9apTkXqknAOLkcTqxVZmNlnt2VwZmGLyLwcxmYASzkWP
odYYhx2sg1m4Vyc7ZDRrj0oV/hPttakjWnHaqxIdDTT2n8AlUJan47LTJzz/WADEeHci6DKdS42s
eZbGq3IbjCU5dBqH2Qax49oJzwkpb/U77pQP3yn1jekhH5uC8Wug7/xGIKFYQHVSEQtvxyi/4ib4
QWlePc0K/KCUd4QzR7eBfe5KkxXPfvoL3W1lOdLfBIjtMVY5/bQjKmcJWmEmvgXFMoAMTw6RvBDV
Zzw1IKF2eANXCdYbZKZQ1BbCcvfKohhPVy1cBKWamBDViuDzv06GuynjxVXtMUN4YlhNXfUdjyk0
jyS+1/pb6v02be/FjPpTHHmvozC9xUMN9BAC8fXdI7+vN8Fc54nmHw+rSEx6jT1m6zorgzUmK+DQ
reaS4aEeVKaJYXwun2m6b61GSgiWQ4+6zq2PWBuCjcJO0NKoXiIK5XiUHmRN1GyOw+qjINTZSvPD
5DR/CeIrj2UkD2nFx85we8JQGCjKWNHV6Jp6aQP+OvS2RoJ62Aeb3CNRYgqiS6a3v8uh77bhGKtV
GPne22RN4o0y6r6cxMqowAcaQyaoUfvkSivYT1Yixc6Nb2biGAvg7pvKDa1Lzw5sT7OiAbODgTHx
rgjW+ydgQg0+UyJky/wVxyfy1YBVlwwhgQgrOPTRiGsFyMWiJvVkXwNemYY+3RYsTIHLcdOIr85n
GPZn/XLWGG82O8kNmcHNUzTW3n6UO2oTxZLFd7DK5nTYOP1jD97LEIot3ILfLDZ+QjSam8FAdqj7
E+GExMCk7O+bkoiNOdLchW02604NAR8tCt0naLSw+rCQZnysRZ8n90IIeFgB+0Uty7DgsIbSidDZ
4yk+JDWGkb6G3FPI7LlUcbMpxPQzjjgF4ofGtuuPhMYnW2d+1GxWZ5Ra4pb8DAoVjx91Nnb0fcn3
RIuJxI0VKRFckGV7gf6vnX9YME6oktMAn3feY/oZ1d4nuQJHv7Y1PLgLK2t/Ja67DdqExg4YmFVj
UfzOWOYu8hp9pWGnfx9atcctGzXBkeEl4kIXv1Mne68zHS1puqayjQSkmmX3BaXYwWf3N2tCHz9Y
fe2jCUOdPTPAmxAp7aNSGC7HzC9WuKHsZRzC0EjIId55KBPN+cJoWXUiOuA1Yb/FloHKOSut9eyQ
+3dsWIZnaaBGAh8naA6F3tzqTiZbFcszuQ4E/Cb2uapsbSu9dKWV8dWpqEM1doiUAbQI9qqBhFpS
O3A2EX6Wqj2kF1xXerufZEd8CO6n0qDe2JfQtKaBLIR0gPTWwLh3OupvsrEqjJ6I9eKeiJa61y9V
RdU6kgF7qS7c+Y+Ms4hlTRAOG7ru9DV0QpTMot/6kIzW4RB+u2FDzDQHibn6X2cJvIyoWqrfJNhS
Bp1/+PRY3OGe0DlfDuBNFqJdEm5FA9xxz3hluLS4oxO673uC45d4/SaCpLhRKkhppJM2YEa78skb
6mDraMbC0fLvIQOd3k3iGgwgMTqGgmXNwnRyjGhTFg6+qM6gzEScui0YaTSHb6mKEucJUTS+WCOe
7qnrHiW+oZWdaWrb7otA1lfLcJE/6BlhyY46iBh762hB06idJ1UGL3U45tt0lm75w+AwIuASHiaB
nNHaSjr5cLCS3+DNgrWUQQ6xZioObZNGq0rqm3BKZugOtbzaOhEQX66mAL8D0QPP6Fb8rd8kt2S2
uIz0Zu64qLaBqOu3qS4Yt6rm8/F/QdjEG8eMFKhG4HKGOBmisQgviWog01qwRfUsdh0NNIQsAVfd
l+EK37W2MhJhHUVFLb0Pn7K6qG+JexwsC48Z+6pvNBvnsE7mAHggs1xsQhkrz3zn0i5cQJaHSS/H
Y54RYmMk7akLI3OTYzud4xxxjqYm8FLpUwZfWEOM8Q4TmDsZ5daNe1LCkpa7bvSDVW5pYGVSzd+h
cJb4dPDEc+M3G6/RqeZjn7oG4Y/lK/uAYCrdTHWJsn3srrVSLkN+FXHbIdiweaZOxRj8lH7sUpIg
kTwR7t62C+cJZod8koT91Zbnbp16KNiGJu/YifWjTZl4o8ncPBbtbINXTbJyXSsiP0Cz1tRg5aIJ
2mZtNPGbnFICY8xmXA2AYp6Y06tVFqYuFoLwXdpZfgw6rV2UkY/DphwkK2bXeGqL1l2MxFQ/29PK
8tPm4uflJfSKYt85utwmLVkfCZGYS1/Qd8nS37nJLNJ6fKdV4h6GyOr2giDhaBD6bmBFxjjRFcRq
C3uXQsJBLRKkJ51zrR6/4BLma6fstsrkiSTy6IoS6Rqrrn8G5CO3RRPcOw3ASITL9iy9PD+VmN8j
sEL3tNOjDdaIlyAw95pmvvlt4n81Ns68qE/KUy0QdMXJc2+S9+hY/ZOLwXUlRsq+rhO13/W0TfVB
ewpVk63NJiUzyHKTCJNjRzx25W/0mrp/b8EP6Es53gez2TuOdo3ZTN4sOlpA2av6QHkHxsoSmBEu
e8dsKFHxraquZhkn2N25LTk9Hcj9jHB0d0q/tc67k3maXRJZLzu7r46B60zHvDzihCCF0/Zpljvj
yWl7SVqXZ4GiwFxPVRz746UbzWDvWn2wrnsOUpJ1WekPn51yg6tocwBrlbe2W3eZl9yyfm8+8xUR
bi+PrE7buzaVYFyExjYnm9mQefaaBRagiBhfRVwf/YFYPmYhBVfrOVS1tqR4lZ6tubAwZfTwjcZ6
tnVJNnYGuSrUp/CkSYZW92vKg+DKIgJIROKzLbPCbRzHE6JtYNml5nSvvUUWcDdn4oom6l47N7EZ
MwdjSUlXLSyeNoLDqtdMsLUlpSMY+HpoI2Voxig62YR0uoTx4YawxlVqxnIX2+q5jSJxbJMo2bZk
br1HEPjMTh68VuVL4Yz2sWwjXPcGk2/XZsc4VifQGNoTYR9AAEOPPGqy4HgweAumFpZbsn3N49CH
9s4fvaM+6tbKtFvzlXaSv/Q8e1qHVAtrNiOXKB7ytVeX9i4mcQhkFRSgAe8gKdVsace+vmB/vvXK
q19UaIzryjG7U4If/yncxLWWHigTwcEtY6StpvHF0Lcwy6h9jcZ2YwYEkGaUxa+swrK1GhEzZmGU
Hp0q+xXHhbY0NeBrKu7sjwR5ZPBlJHl/CVkirqdGBwpSA5oUzJAXEB13b/LsNQM+srMCKlhpQ7G0
o7Ldsm6ut1qDBXdS2PyD0Sbp3GrrHTHXyUol0A+MZhLPZB63qyRv/BspAe9tA72SCIXyVYcXvch6
K/xt9yWPXum+Yn2EB4LDB20RkC1RLwlmZlSvVPnZxAgxcqEFh8xOiXBBgIxhvfhxsrp/CuAQLsiX
gtbRVK95snRn9mw81BebFORoYqC3CgMk2ARiH/BTQ0SXdJg9SngpEK2fwCe9gdDDu25iVrXtstgl
ijxWRjuGqdqgat2oU9T9oQ5GaBtYFnyDTOdtwoK4l9wdXFfqbd4Gq7q/9+t3SgL10QoCtnIdxZUe
VPPezoggwsSzMuJQzqqWBGxKnrLBc9yPMPMPUSrt2zRRXTPd+phgGV7EHv6lxKlGkErxN2fxqZxh
E3Ccwv7uvcC4mGHfrCNvCLbs+9bKH8VHy96wUsE9GIE3qT7Pd0UWzglperMXguseB9a6bJ3pmubA
r7UcgSKqlmylo4DYpJSWt3ba/h3NInxOkhEypjO853U/rDKTxaEOFtni8d8rZZKhgZc3qzDuNra3
UEPkX/vUv3WhbfPkaH/zEhCg1PbIJ/dBDCOXjk69w7CnNtxo8E9bjRSsYLB27lTuSr/RYIACdGD6
xDncXZyY3O/YpVWQF9z5YZRVq4YrGulSO7H6uuCAYmdkJJgq3WbPJFE9aR2pyXBrf0IEzZsmlg6O
HCRPXdA4W/gMEQF4CEHHVN5gmr3Ax0l2LH9dbCSlxy44IEsSnQv6o4IzKx6JwNs1ijPTSP5r+xCn
K0OvV54FAZ3hhvVGKZp7HY8lkeRhT9JL660ZJclY9GNas/hewc9jy9VYYaykH+CMdbuz/0kJYlgk
HmDzjCIG8XGolfPMMvfAkW9Ro7UokfBtBz3ZmY4staWF2ORopCdlgyhgZjJoHBTh3g+djwnWIBnx
6Wvu6xfN6rkXQ+Sdik5TViVbC4Zc6PGtxWXMZ7NHxLZDXq3thDahQ8A0bOfioAXo2jWw0U9Dlhw9
ZYUHeP5cZBy4Wpx0N83hxoSdR+MOeU7Z/gGeWB16A/N3k8vvOgCLO1h9tXLyVn/SyFOC2zl4ewE1
FJQSLJtGdrdkLD9FiNU8LaOAVZ8JNaSw0i01umHdTz3IOgS2cRKbu8mn6o5chShEnbZPNWVX6o8Y
i4qCcFfaI0+lcn+1k1dA7wZh2+UGomrapG2VDEfHHy5kpK8HR3k3L43xlhfJi5bdEemHz9INolNl
iauuBeoJevEdl4G3cKGEwjrWrNOY9ccsZqEXWg7UCuldQptKK4JsL6sivPqWddCc33rRTgcU3KRv
Q+ngvVfgzJ+HDulT0vMrn4DnTqbBPiM1de8aA9tuIzg0AZzNqTH9F8vtwPIQjzOq8qvNGu4gcc0B
/nxiPaOKQ2k4NM5ND5pAEP5yNgoIiaZOD8qDxbxy5xnX8QXo4jEDBzPpYAiC7jY6KAxn3dUucKNt
YwFmDKVTL8u6A+xsGYe+cNtDHJkrUQgWiG7zQsRsvw5azV/IFEaD3mMnJRY4QmmOjL1F5t04HsQA
O/5iqjbWmcinJ9kNQC8DWBiNhQo/q/fCkq9BiPohmQqM3wZxsPWsuJKvqbYcyTs55lUKXtcDZJw0
jlwiZHiTdcqyJuV5MrjeG6aARfkzJMF4GxVNNNX3v9Gfv4RFZ23jxN6ZA3CcKbL+wCj6A8nC2GYi
+2XLpN6HCmtmGcsTxi1IFTLnRy2NN5OWl/C8V8PLv5PBd3fKUyxeRUn1uqOkIqtTm5s1O+0mh+Ge
AyJquvI7FM0zV+KDRsiwL6IDS8HwlqsdVkBWiDioP8L2XBn59O4Hyt7zzJnoO6zsnpnu3iuCaa85
8bHvuzdB7WMtLI/pICwuNo/4QdMGmtk1dXLVuu6t0EKisYx9YDfAnW2U8CDbk6p0nsMYHn1KcugQ
sv51au74Hut4bdAOYrl0iSLU4lYPnTKg7CS1ZptYXNFpoGzoy/pTOhCWwsQK6MpZoG9idc+16BmM
H7r6GrNN9zE1MWoyVAtDLcoV/xYD/SdKWYPAr8PrJnVrEyQ29cEWRmQLkgt2ODI7o29ncg+R7ei9
8NHQeudrApopKfj14hu3fLG+Gs743iNVhFxcMBV2Rk0ZntS1dJjO3eBaV4Z++5pmknQSUsxXsitv
2HXcg9SdbmloLisye1xVNUR6I+z3bKjSr2wK1paj4bCNqvAEpiFipU6ecUPi7VJVIXSzmkoMRf/m
InTqL/DBfYws/m80g+lS1XImZk9UUrUs3vdxe8tdZV4bQEzLyoUqMpqUPbAXdDsV86FlhCBptIlE
THIR7mpuOdCFC4KzFoNZ/skCdv0iqHBUoOKvKLBerQATwoDbmdkf9JnuRfbJk6JcOxMZ8K1rfKfK
W2BrOqWEJ28nJnQU4Uhz8phHJyvORkIXD0fRIXbzbQMl6YUmBc8/tOaus54jWFmLqjUOuB3WvWe/
FJXyVyR8YAiVVXjv5x+hzL8qp81udsYNyq5PBrMtBYWq23vMjY24INZ34OrESb8cK3/CrYVebgKy
3WC5nXAn4L8ihKGYYakJDynY72VdozopNO6woox+tH5YAm59J+n6XHXT9xgZX3XQbWvfhhRU55d6
wFJTKkYsj6i3tDdfucogXIYOEUL5Ofr4R0dq3Vl0U8yDrHPQDOSueYJuuaCU8WODbs5YK9retXTD
F2nAqJhFN0jWZPPXimS0KIpw7eqQSlJWPBDPjcsoDSAx9rYbugNla6gq3ImLHEITz/FrQJcIJ/tr
mFrBqpgBrylhdCQdkCWQkBerwpBHrvs0JxN1gX0ifmCgiAWdKzWlvem9KFmA7H0fDBbWQVm829RG
NNYb9pBtq6k/dnnoosfgVWWhPo3oGoasFMr0g3vyy6IXT/3RDDalbD7b0Iq2RNy8eX78KxkTa5to
+qGcumHHHL8cmAAMSyy0BsYbqBZrYcTibkPUzahRLKQcB0RbDhUjLqsVUl6hxyUqoC3A4QmfAHg3
oQkmCaCkQmChP8uMrTWVs5sofrWKZo8vqZkL2mwyC02tLC7kiu7cukOktyyoWRY1X5+ex58d9cFF
YkmfJaa5bAc+bJupv6kGLpbAVeTQLNjHtVsepbsWCTSlwiq7HWmNEKZg5HTu+ONo0KxyygdJyVA7
TfquzjT7gAe7EYGkS47Wu6KaXI/VHxn5yCEatarHhO8pPXexi22bviprBhqFT45X7YRlHwwrixHb
JccuMBI0QVBYMuFci4QqTV9b9BvaYecOIClU0Xz5iXtzREIfW7F7F15zmGiHCCfZWbSBhz5ZF5RZ
2ExHSy8ujCVy6Losf8HlXUkVRZu6gsImnAPYmx89zZAtBa230ePuYA/RT2ANzT5xB9xY5jXWJ7EX
lessqiheWR1jlOuYR3B2V1OKAPwSSrukbP6ADxsuqkZQK4Jf2NX6D1YqSN+c/GRHmMz94c1hzQ0h
EMoJXfeYZEwuLVEGkKzKrvpKfF1BHHCSSztRcqg05W5cPtuMUVq0NhXvyeMJ4IvrV0ZZ70dVGAs7
hqI4BDDDdMs4B6hlYWrWGw07I5ybJ9nvnYoGrw5XaJVp9FON7qlT3HHpXF2wTXMxaEgM9TabGKhG
n5Yy7L/JEXC6++4VcO+4rcrm6jmADCOULK2puXjA0RAUPSuztOVGoL1RvZAmvx+FxsyRs5steI3V
F2KZNH1HJDm7z9yifU+e8mcsS/atY48U1FbmCq1gsxx9UB4ZJS+gVmO3g6I4ZwsS92faRy8vb6zu
xLK7agp5kaEN1VY4VGEaHehZ5bkTGejVvgnZeOJjPeflhI6npTNgwCRn77nKG+smByyoRfaiKzSf
meciSIEEtQgHVwOYT4W9KrSrWZxFw8BrlCDwu+IC3fiu9Ja4koFshvic1RneRMOEUixdnGRxeAmq
QO6bXn35hv7TGeXAnc8miX3MD8ONaP1iq+npsDAbdG6C0L3wFGFaZFLvp40T2GQaNUO5Thtyyyvf
rDeI2+l3c//FaZAeczAw+5z1AQpRb2MN7+EEbCyF8t/jw92bw0QAGzEg+yLvCZnw//qR+jsllnUD
CoREKB5vCf4sKm5MCnPVypK4Dp2IMUBXubWya+3Fqb7GOWPcVsFHaMNfwS04ViN6CbiYjWF8yzqw
DxmY9zxp9u1YxNhcRbuyoKMJvzLPnlH+cEdkeM96vyzRKoDDcHWRnHKPFQWNpWCRq/Z16NGjT51q
j2ZaEufooRFwNYLeKwX9pn6LvfYuK9RObkVTLmvnKAyTFbpMv/M5mZTK/NtUSEoAOBZWXUSmfF9P
8ugQQqpa57UhjBZXD5HQUi+aXR0ZB1OHo6hRLjPhMXpFNnyk+lcR9v3GpB6wm6ock8+kiZ1SfcjQ
1Pi7at9JAq7KYWMkzrtZZS9Eppdr32vG92Egn1nR4vSjrcqMrwGwy5KY2lfRQzyLAe/vavwTmygy
gi9Ru2s5ZhkxssGOtiTcbsIBCLzZ5RHppANNSy/GpEENVskU7wdFM58yggLJh6qJHKAZEeabWAlN
uoSD6/MXjDvcmIT9oXiJfZ/5qMyfAl8+TWEl6OmO9aZEj15Z/KWym+SyHIs/uW11m0L+BvJG7by0
wlWRaAUlUpb+VTZznNs16hwzMOjfTSwL6SXtusLABDl2S52cSN5GqdG96e6toX9NvLmN36PcRanz
O5MhMKFMn26ydZCbMG5VY7WxaptJTHZzM2Soz6lA6grEPzS622QUlKpwC8YcVyd7Set1Z+XunpK6
WsnB2Ab03pZDkE17uyk3ZdxnT2Lo3r06dheW8YaZaMLO7Lz0qng12u4ZkMc6KptdkMhdkA3ZPuj1
5Fqir7vGLAtB2nrPAL70g2tRlwtlf4a0zRAstQu9L1mesrotjn3LJKs70R55DVUyg600eoT8Iyde
o4RTZSWNex2z6spSG9krWRWuFogzSQDJNiqZq7LoLbFN45hRNaltX7/yDLMArpi3mGiWDbzYagLu
YErYrS3aJXoELcN51qHTp1Zul2c3Hy6DYtfNxDqVgNPT6tabSG5Hq/rofkWZ3u9yJb9sYIdbksSg
GHXp82TYXLdIR4swlmut79HRUoZ0C0oUAvfqqNawKljcTmAtXUi2iyzWiRydjFstok2cR8EKBAxd
iqzfuhpfDz5X33tJrLE7ebQYsrojHsj3qTuk8HUSTaw7kzkh9sKnBq6IG1ertKQ9UoXWKzmUSyY1
xowEwzIiuUKfjkqjI0ooA91UZ1zRhEy3rWCoC+150+El9WnaZAzrt7adx/YoVFt9rE7KIwtBEJqE
YX1Dmy5kDc+NGbakVAmxcsIZGDDMkYOM0BgegHR5P32JYT5W04ssuFEILkHaxqbSSow/6cQyNlG0
J4l8eLPjv11s/hlUfUQTaa3HFFW4C4SKD0NRz43A0ap4XFSDcG5OQEQw4vNMUaH1qjfqawRemu2b
U4p+jh2/ROxK6bVk5oVA1bU5+L8T4Jfg5mxtX2mOuRqH5LvLkmJd2XchGEebwX91lXsnDmyisa4b
x9Id94Ykaow4MGqfdUHYRczWQeFD6sFELHOj3ZaDybfBcrfx9HCNlf67F3Il+jJblc736HTU29Nv
T0y70SWThqwOGACFPiIvM6tlFwH7dzphLk0zsleFFp/7LFx6RqPoNlxc3b9xBTfS96+wqaptn5Bf
3UH7HxTq4EBASIUct0qn9qoFc+fKdicW1cT6eAmIzHrYC2Wep6lwtg5GbC15r0omZ8ctYQiaZ5WM
0RpA1QrNBz0X80bt90NUywaPW6fQ+rljpK08wsp2vX1F5BZ+jKpGa90ja25TgJc6u/otrL5gmdkj
nOLyHI/qt1bA19On4TcfCMqs2WnbsL4Xen73btgXhlcaXhu4GuVJtvbZpoU4JXa/dC02tLbv35PM
cSl2Fuu5tUd+SUXRJ6nm3JuTrOoL3dpq5bfhXUTBya0IshHmSMaX7UCvQgmTxcRmg2iChty8+667
ps8xENXCF6RYk9BpJUezp4Ad5vTnQ4WZ21dbEhIoZJCw4E1OwMZ/lIs4Y3Qt0maNOtBdUwNaxI50
qY7Vw47EFxbdRnXpi/CDlp9cR9EXTkI4pblzSX37VgkDfKV576qERSYudbgctMMMakFdFrx446+M
aHZI3wa6DKi0ImUHKPUeSKwnc6iYPG850xH85K41y48knOzDrG1i7YoVt2uGfl30Pja0CWgbd8QW
R0y3MrHbr0JnEKjqMVVIzH8rx4EUjO9hAey92FA0cTFeRskRL+pH47anIh/SQ5V1MMdaqHGtxOIh
drFg22WNIxKUtDgI2TabLqoHeJjWucs8+gb0n0i6AtQa5s0XYRgLJyR0pE5prviSiBR0ScnEzOJ2
zJqjt9DL/Hv+bTT8D/bOYzlyLcuyv5KW40YatBjUBNK106nJCYyMIKG1xtfXAl93VdbL7EzreU9o
ociAuwP3nnvO3mvPZ7U1ro1AABbp57T27Eh6TrlyXQE6pNORmHRfVRHnxNNt7rtnkdHmGhMa2I8w
c2v5Udx1YPmGuD1LCqOKLrPK/YAxNO30eysp5scQJawUZ6mL+Cn1myb2I7OAqRCRf1pHI/2BMaIz
20vk36VcoLHU53VgELCVwDLxCszyEpej+XLFVsJQLPpoOFw7yjLEdDLcfNBMv5/Hh1miSIoslTBp
dLG2JOp5kHda60hZanm1iqSpy6KWiKhu+9hE1YPzQf77AFggi4azMdEUDROQqrL8oCH7gBDAtlaF
5TnEwsC8SJb2CWVXAapbRqpRYp0Au1vB10WjPnO8n6J8PcnhfMz4TBzNnHwzooOtlNPHtDB21lSa
MZ2JUnTzvtL7djPF9KDQEFUhNDIcx3LXAVFwaSthqTLgOq+1F72F2fwyhDm5cqkqUBP1lqO3B9AT
OrvcMSrNc7xYM6erOCTT0WDbMghIGWexBGoaXvtSQ47Px6ABzlu3Q8PS0MxuNb8aiddcxFHft16W
tcNFl05xKxb7xGyxlmWizXk99zI1a4+yGF2HlM6uGeZf6rKinRfn33HNc81RTUlHK8gjzshKPQ43
XdjViKTgDC6hl0r5LmUIM1bt4GzhI4lBsF4mKBMIWewf+kLo42jci6oWJFRcbjwkKf8aAqloEuq9
aj1OJTnZE4dH8W0ubt9eS+zI1CTNg6xsrZu43Cl9fxwUM+hyhgrjjC+B84dK8hMBiGnFlSHnJSak
WB/SsGsCvXkayMN1xcWw2XlJw1y6s9gtT1ahPYGbq/0lhZe65O5o0DQiGL6xO+PDquR4N372i04M
WNnYiYp8Z0qke2KEdMy99EWsRP+MzVxyk6SpvKFqvhETzcI2vC1nxQVXsdrYYxAjFk/dzCabnmXT
a0yJWV3UibvBWvd5ontEntpUWuWqfWQpQaeY/nEHM/Hy4n5WaX+V56KEnlnxPIVKXr5mWe3UZfq7
xHnYTpFxVEgMIxkZmQPbVUcfFI50tq8oF0lDOnftMr5rMf4P0HbILPfUYha/BqI4a9W5EbOTSk+e
DvMDGOibMsjdSQZUGba8ADUim9SKFA6f1gyf3iD8tBq4nSi7WltZ6uqjFZLGrlrZ01i99kJiBYPy
nZqpehR/YcGMXHEQtL1WI9zUC3DbCRIEFgG0XJm8+lGstae4yShlpO9kDpNt8PkoASgNJh3EozoE
SaFLd5IwQMnQ0GuOEY1hhbEwoz2MmIzkAvrroA6nHAnMqL2Kyegz/BDFiCN3TKKMOmlvhZRM11y+
Eb6b9KX8wj7B60712U6UCLjRis/JMmUvMlBTZZiNPLXHzQ8/M6s2hG9GL1bqBk5LFgsZujPiCFPl
uR/fQ0aGsG3aPFjm4cZdVAQ46FyjC0/ExlGcGluzlkFTV9+hQ9dh80CLbzjf2VmbvBi1Iwl9QRpO
ce3pE/vlBIiVbcaLGec5kb7Fl6VnPoLmAWXUHUxxrJOwdu0iv1908zw25RtJarmjWyCmNRnFCoHV
nt5QEss646gFRWxf5wsDfMUNawRX2LQy12h/dWnOdBpurigetE7TWBgw/SyrcBvnjBKythh2Y9yc
K4U0igKHkb5l6FbbyUDtiJjAzM/tPXtdiOcMTVjeMOWhFLJI+cURUiDXFDHP8OSR/CCIrHuLtluM
Yt0XpHchSdRoLg+sqSOCQwdHw+fIhn9YTdPOBQuueUp7V5XLF4wTGb3t8IoahUAAMV52dA26ttjl
cUPi9oa+zLAaNrplUtine6lC+2L1V7HjmVBWgmOXRmO0FhY+yqvPIh6bAL+SYbfFyLrM2620tJtk
Duq4F8lWrmM9RkCcGheLAspcu4bmX400zKxpsMQ8gtiOz2VaE6ZnaW406qwEmnDumuIrTAHIc5Ke
xTesbEzn1hkt7b02LOOxNdp+TyrgrgXX6GjFqjusbV6i5HBLLVPd5QhjNntYOlYu8ZakhwKZHvUU
jjE0YfSe4cqWygGuRJbHbWfnhHZ5RZ97jIA4jUHfPK7MzZY5va/LzTDfhU9y9yFtDukfPXCeL7W9
Jp3hdgkT0FilWFlqLbRro0E7sWn+SrC7iZoPnphKX+tSZF6kbFLlLWRmoU/VLPq0F+pe2xctMG9i
e3FqbxzEVmwfc0vO/VyA4N9iU+MLA7URAWE0h9lBbGY3G0PQVShXfJyU8V4j87FR4ZyijKocoaE5
N8fPavJgSNLKRD68V6Aw+j8Sz7KpnTzs5J1mbpgHHI7Oj9iSneCqrkjILDM76Io8BvS75wNP2JnW
M82Vvn78wS2OSy9hXe6QT0xXcHVdEIY0wO2un8RDq5GUG4fR/udyQt2gJ8lv3Sx9mFrMvsxwwAoZ
0Bn/UH+vm2owGYk5VKXG/8FBCnJb25i9MIOPK4RghZ4eYoQ1zFxBG25DWC+BRhGwpCg7GtJjRGt7
NAs+VX0htVWXLFrim/E/KmXNN4XmqiII8Csx+YXraDdNPBy6AIE+j5OeArprIDv/Hrux8ZcRybik
7yYAY/u5g++dcSN2RXE/sA/ndr+JSiFbDQfBKD8qsZA9AncI7x2hu6/mmBKjt7xtSgzGNMbjKg4m
qkPUnI4EvDMwtGo3xEWB/Vt4l+hAMF4pb70UaoR2QXzisT3LM+Fpciy/l6slHpgX8aWZqn3SMCCO
yZlTI2oYS14l0pMzCi8NUId8jzHb9PDlMxKDXvHzpcniAw8cFnUzXw5TlrzqgJ0SSbzohMZNC33t
IZoPKYGWswYkwEBzEvFHHoLHa2vGT6vxoZjRiKoDyXBuqYGipZhsVW2fSfJ3RFwi2yz+UnBukqPm
KR+zaZJGUzeqh0kSXjXncxurVe8hHyRDR0O23UvTsyJLxA6wyFkkm+xT+u6HEBv6AROHK5cGoTGK
JDn0pDYtbbzon7ksbxJGgF3xwi1Bnt/syH39wRH3xZyl2VkK48wGmJB+MyykHzDlN6tU9Zu+uUc6
PeHGMu4tjgM4lBiU9wGYaWh0JV3NZcmPdJ4b5E48fQJHm4durp7XGMT/VAmvejfLnH1D9MYExm7K
YYhD4h9a54UmaqCm1o2DA8XT8qFlmzmgX7OgUoerYFnRYRX9coguqLXJx1l7shqphWGOkTsUkgDI
oFnF0++EFp8bslMfuikROGzRjLdI0LZoZdYapOtWyR9+nip4ABD85BgMmggVRg3vFH6293Nb/qie
f76sbcVkP7xGMzaIXrgZDT4TOuIibpGm8GVzec4la/QpOl4mQ41A+meRv2jk4AnQVaRwEIOpK6TD
ZkdjYHNi2UaYvF1tW6FeabY7RQzF9KguEal7Kb3xWZ+23WF5++GtCk3Ej9CwvNQb+sjYtpgpbK7a
ynGlqcLXUhHOoZ4mO4U1SR+L+xx/gk/AB2Rdwll5fWP0BfSPfa4lpIgUA55evfBHMPhqKgu7vtnu
7lQ9kChcQUJAbt/HkbqTFw77OsOfSSWSQAPL0awqykvIwxb1FI054IzhsEK/6V0LaDnAhXaYf9Mg
Z9/XyAvU2dB/HsBIYUkQZLCppkCzOgHxFI3bIifjJZYGIqztvMsug6QNDmZKhGFJdD8CayACFWKE
3PgGYh/bqjseN7VCe2VknFH/zg51V+ULrMC/lCAgq6Tsu//462Zv+h/uIgu6qIn1RqErJ+F72dxH
vz7ukzLa/vX/iqxp4GA+tyjU068VNzecHJjNpc4waYk11U5H7l/M3+T0rLVMC4Wp2aJ/WLTxgn99
LXzTP1yMqkimJquKwVFE1raL/buLyTEN6hpszp0oIp+GY9P6+VIgOcrEswxmnxMJ0aPtaguor2gF
xS0DD6V0O8lc0S1X0XNVPWQ8WuSDZuVpU0LTar6v4yy76HTKyrEjwWqJ6T4RwTTFZukaMph1lXIy
NTLa4jB2gPgW5HS0WYcz0UBE2TPplJK+dXozXQ5mSeE0ZUWQSGp23/eQIq31UoeEKTG5/xRH0dxJ
ch2jy0VqxJYz8MAzjxXBU5AvM6hPBFpiCYgcNMHiDbwlq/s0avscKFhAcjnKEo36J8rZNiOVwPUp
lXxuR+GtQsOrNPtq66IQs3KRCbWimpsTxE9i8rJalJZ6XnpIR3CoxNE+1c1xP6j9PhRr/Qrl5lVu
p+IUxUJ1TBQONktY3uNZNQ+0IbAVtKN0KU3u87pNWCa1ufNGZdsxV1O5itt8keAogneE6JkmSh4x
M+fUvYV+pJfJMOjCdEwlkNwqQZ6HCNqq1ITiQ+Yc96QVyCylHo2fPkD8IPmVIL7m2lrcC5p5jzd+
PVc0o92+VmWvSeqRexp6B/KsrRfdfkKyiI4zal88EiVwGTkXTnQOf7NVSAfil5nfpzQRJ6kwj2qo
AOmc5pNRsgji7p7PKAUFp1C1K+Cm6nOGsmSbN3YJcrVWyl0tjndMLbUPC9Ej5tT6OQlnclmYUqJq
U7nvwwz+48pGT2uxKmT5URbwOeVr+obtZGfUuemhautRCKrrC6Cz1knq/FupZTkQC24m/CgL+ums
fbaM/l3KJcLdRlphE/b2s6q3xV4Ni7th+12qjxPNju2XIFvEsyL3uW/WFdxMs8kb7hdjpSPItF+c
Bwx5kSHP7s93/nwPSwEdIwDvf/xD0okMVx+XZRfqdCWQn2UHdYtuHfCy2WsrU5JqycBUR1P2sWbN
96AL2p0qIXObO1o+5jMI+OlQMoiOiUwCV2esaGbzB6AJzbmydNEVsxTgaU0vdaWSQgWSlTbPZPnQ
TUe0Q8WdWBjRribfmZE8CejWtHm+EY/Fvb7Xpab1ZaH9aoRYZmfvOjCKdDFwe5Wgd1v1nnoTVXV4
zRtu/WGAG4lFWvWjinBBbL75tZ9CsGtTZp7FlviTolcNzIvTeo/+vCI/y0r3oQqvYwhx7Y2l7EiA
jK6Z9t1E4/RkoqTRpD7yuowuHcpM7Zikop+HGF8ys8fOnaPwJYCFXiDue5Psgp0pj+opjIaHTojq
MwwR5pjS7Ce1Mvl93WJbHAhSWKuWuCGDhQyCKqNcGjkCmgqsRFvir24z6gAcWSqXVBcnqO2Vl2fV
AHSVuCJ6TD1nRJLAoipWnX6epqMBld5lON36CEaTwNDXT1q8LZzaNA/EpdqZuZm4ZPCo7r9enKU/
MZtVDKCarqqmyVIvYov900aRtZIc6p1Y7VAUwDTAT4htOz2IcpGetAlKcZRmXy33MY6ZHMmAmVTo
32fQQ5qYnORRuEoNB6WyxETCrOWbbuK/uUR5c8L+scXtf//HX7U/LpH0UFy8qqnIf97LzFanyYcG
ajdLKfF/UQvt2WSAh9ZLPoo5iWZDUaRfIUu5mhWN0+cy1SlpSHdjOrmSeMtLWu8EP1bOuJp9MLaz
cdYRqyWVSS7zpEhbThM8+5XdqaOgp9VJrtW/eaP/lFbKqzBFxbQs3VRFS7G0P8GxawEpvbjMFbKx
sjmrkXaHAc/WOXy4mqSV5644gKY9RayB9LDIZp9LlYkmgjxWnwl9e/2ktgS3WfMH4yRUcxVRecK0
xST/6ytVlX94v3Gwy6JpyfAPrX94v7EhCmEVtijhU6K5ZSJI3K4W9Z1sTi6hlDhkuukXdHzSL8z2
tdd/QXeDZKx3LbFnGDvMsDjqBGa44AqEgBTAl7IxjgUY5xMo3sZrM7Z6rW0sCmwZ9lhIurZe1tph
VPGQaQxA7bowlGCcWkh1RRHInCleQn3+GtersJjzra6J9JtzdRcllo5bFqm/2NPeyQyEEXT2E7pJ
u1Zkkvfz1vx/WP2/MeTLimixcPzfDfmXr+kvu4+CCOuk/frrX/5w+W9P7//+zv/jyhf/pkuSSU0q
Ysz/L0e+If8N84vOQyHrAO0l878d+Sqpw6IuaRZmeepYTflvfL0q/023NMOENm9IGlJb5f/Fka/9
+a43DbDXCk+niRmfvOI/LYSqoGOYATOy40gUZIlOmCRiwsQTnppTvkOnzEmsMQ6h7DGAGR77D/VX
9Ng/b63m0l2sIFz8eXUM4aWvj0MYSDretYDYLa1NmMFbm3DK5UwdP6HWa8o9LZg8KFzZLz9A5CuK
h269CF0UIL+bo+Uae8vFpPt3n8k/OxUQA/A/VtKf12gBbtc0DKe69adCvA3lhQGeue7ApT0PknQf
D2vQmOjTJqgb7fAtMFzDf5W8aTTm//V/jt/wn/zvKp8UBT5mDPQL/P3fHQPgac0NuJ91Zz5Z01H8
xvh5VWNHfMdG8k22y8Z5+zYe1PsqdNUj6uHsQfDNs/VgGs56pfmq3iTGZSdYix/FZd2jcRzc7gJ9
ZboNtYMX5rJ8mJxNARw8GCnnQJc941f1HJ+UOzGoza9I03VPgFuVfdF40O/UN8CGHPgryiVbO1Ne
rYYNF9Me3nGVPY2onzfzjk19i+hPWW2J1nJLJYyhwe5OxQl/5280nMoOnLzZuHDyYPSZbvvQXKTM
kY5dYB4Ut3ivnpiExL/SR16OP7+U32sAOSjxk3O40wfa9vb4EZm76TRcyail3/q17AoX1/jiJSFd
UvtbPpIL3FuYNIU93L3uEwYALUnBLT5JK0WBI+zbd+QaNKDaJ5M9BIEo+n0ajI8b1PUp7II8vS13
q+FE5wgLsflY3bIvsPEzAWLn6lEL1nsTp9VLMT1iTalSl7eDSfJr+aH71OohxfR3SoDkWQd0RWke
eVRkEWIC058m3hCXEEG6v9hx9OV1LLinacBwbocMLN5U0V8Y3Nza9+mof1Z3DNcQNz8g4UWkOFa7
ZJNiONZ9EgiX4jBdosO47qI7HZ+Cw5Qjhxnv1B/5oTGZmdrxrXKZiHiRL2NxQYFNQutnD8OARAiS
6BDAOOGrTLugukse+/jMyWFxjckpCWrzeq88roHqxx7qdivFz2Jrb9Lv8FzLtn5eX1GNWG5xpRn0
Hp/lM8pfYd/VoCQcOmyAH0IyaQPjNJONlAaEXr5YnJ9Ul9TS/Ku95bM9X2TaTlfxTR497T7aGy0O
D5voWTSkk+RYjzQQjNTOejTOJ6Kb5V36Meypfa/yvUQky1P0qV+G7tgLdvKCrONGZ4hbG/Nh7w6a
rez1S3Gd9mLvFcrJuHUqA2iv3pWfVAm1k+6aXf5qYeSz4dKQkH227qxnitQKIGXtzB66LJ4OO/8a
Lyrv5lFOH9PKaa5geK7dFmkNFofYG9vIDtMrpmfjpnYuAbMyM0039/oPqAyMJWzJs2Jn9Tq4b751
0w5MkeMz2AW9QHO8lzwiavVfEPK3F6j72BYY2oAS4o2ELB+kZ84t9Y56vnXaS4HNcx+fsxTQM2sg
gZrYGMaRqDuHWS3m1Qis3e/8KfagPb3RQ8wD2UaUcgcvRA9IQtL26VP/vri7ZRc/qcQM1jaT5Ohq
9C7eHO0x/Oi+BZirrS2fx3G/vGBN50BtW7SP7ZmzYLC0e5GiIsB3CHXSvCrDk3Ubz/1bjEnQNt6W
e/FFdAt6+7Z4LyFn/zeL85+bJCaMGlg1Fh14iW3uz/WhnK+mNulys0NFzOxxDeTCeDGT7t9U0/+w
CG//jWbJnCjY7GR92yL+bhFuW2EZxFBqdpo0PW7/hbXMqJHmL8JiaRzgeUcNzRb/X7XAP9l3ZPkf
d1dqd0pKGLOqAflGZBv/+/9WiRpVn62u2xHW+qIsSehpc5nuaspImlIKzW9sAqTF+mH9nCJGcCXz
g1B2XCU4l0bIE/C4l8cqJOFhpXPs5sQV+wONOQiA4ikb5usMaRrXRtv5kkLAciImKgIg2YRlJ9X+
ulbY7Zru0s8sGfmau1bFOFXJ02u5Ks1JnRYwmqnByMsPm657ltGdOQiLyJAUCQzJ8SB6irne9wWh
bNzleHKXnYz7FAfyU68ZwwOGHRmNW3lsUgbwBa5dYCRRvbf67kSmM54xfNsOLZs3a8QRqV3zqDD8
XAOsNznoR3NETcgFZ7qLVUGESn+gvyAFirjujaHEhE0fZEscDQQ9HJwJCD8YWgRyU86zUY53SclL
4GPvWQ5Mu7TAC5KgQQgERyIztl5Qewsu3tMaMVjyPbR9dpEnsnSSSnzI9FBFT9yA4F31kYVKrklt
FcgDX3Za094YUmaOuBT+jNOGRlapcJHmt/xIEgZragn4i1uOw2LeVxxTsaXLwqoGaoMECTWFL0DC
QeogGue+M86putKhEyc2PkO9Lq2y4JpQPydrVoke8dQtcTscjHw3jrJgi72GkL6TGEenKKuFX5bM
lZXa+qjJHxHXa1dm8but1HCn1Tr72Spf07E/xwLOsb7CpyEn+vOQaKun4oKawgXwkU6RMGL1g0JM
bpCuPyBafhA5caeZdBHNeLfZkaT5dzNr92stKIEaLS8wRJ9RxX7EV8RYzGzm7n6OS1QR0aOcdL/p
KTX2yg28bgJ/rXvZfq1Om1zG9NZESH2tUNxoXhlAigIvMYNUyZaAuNnTQMlBfcPEJYNDRQKmkLAD
PK7WnhJ5PQsCITqqxScNdaHCcxwIuSow8Gy9dMQIpmQiCbbD9FzW8NXNiZSGOjJ9Yf5auNVFIX+c
a/l3aDD1WcqWhQ/tEWJTIRsQvUcDeWiDficaJj11dob+MvIJLCEjAN4dGniQAF3OXMi0Hmq1dnoi
F4mtQRicu7RdkY8O7vaZiaHgz/kXzQ/fUAdHiZliMcRqV6KlzWan3ulYuQuaU+PGja9o/jCuMovB
AVyCwIrQ9XY/tBAVtvRU6V0bsTYy7s8ovErtK40/1vlhHTVXmccns5tOlhLvTUP0VbKEtoyfjrF3
R4k2zuCSCqPVjwoJDKgdiis9bxpGUWjInmlsm0Y7KKdQGEz6YMYF/wCzmmmv9UAsGK6M7lJKDfLJ
ciEWfECqFaLx1wCr4sFu74WKAYJKuoM7g0BwKg0mPTEr0qFm5bNrxexcc5Sj3UJAkDR0MEHCOXSI
ZPVMSUzIJEiYATDB/fmiL4Dp86SlZpOtPg44VN+FPXEEgPVpa0sEDKiLQm86FonvUafsYOgfKTMV
hvbbHyXmSwk8mCFkkR9//kSLLaZ529+N8i+eiPS4aiURwRGBonhHMHkyObLjPmf5nK08PMSD/NVE
suDL8ph4d8xBSaq/rvcdmdWGQwlQ70y3O1c31HFJMBrggOzwDTzYTn5La69z23N+ns/SRw6154gB
T7dc627F/dk52dvywLPfnEBHz99tIHlEdCPtuphvdnWLTVt8AzCqXuOP7qT683mgGXqpPosjJbto
M0iVX/mM9Ffz2D3EO9VNVNtgzGtejRq+NjITHD5ugQCdeGsY4arbdo5xEe+AIUuUp5nb6gfKWUie
IPlNYy/diLnYsn7t9k3qyF45kePMt9EdNhyimLVP8878be6br2R8i1fm1K5KlAOYktv43ZBC8Dyd
ZLDPi41Jpcyoepysd/OLFRjP1SOFfHSHq/QZxWogXunktY7BJlZSaCjf+fuaBqVjfq7v6WobASgm
zDeQ3Rf2JrY8SJvHfic1HFX88SjPhyo6YPqcRcsx0wsRpa0W6BJpWV6EPHZCk+vTBgdEpXRHSd2T
TL3wtPVHK3TEc4sUtPc0Ee0m5Hi7bjzMzNjUqM8Fb9LvNAkHgpvdkIaux8JjIGr6Mcy2iQWB/QTG
EFZAMq2AtnnRS45WGFm5bV5MrlyhCK1Tu30FeqNI6GucamHuYeeag4VVu8oHE9HZwTzDamY0iaUY
raHZ2FBcXnmPM54vMJKi3So7mfdDh1Hpg2EhnbwYvQXgFcgWL7lVvFtUl19k5Cjtsf2s6LR+8mPQ
fsEjBvWUXy39ABCLU4he3k/jfrbehAtLmHXRtIP+JhDRvuO2KMDMTbaBwCd6MC7q77Fn9fM4khFg
1JIQ0cPXpmY0H41LCa04vZjJUf+tecJtfQ6vnJ+6N9w+TXnfP84tTXE7eqf0fS1P9X78zZmsRNT6
pfjJRT8XHwMCBFgvLxNUDgdYk3XhsYHYSRMXgWzpVE/Ilx9ijloErL/xBCifBYe11B3xJiEI7zlu
Os0TPh5sNZfsSaNUxVQHQjP1LPwjbvsyAgaYdjXXf+B6xQFBxnaMo4RCl4nRRbQf2wwthG00QfMk
wcSK9rxMfvTI+EV6rSqnpH9qniLNTTKP+FDeRIOD5CVDsgo5yTOO4cHkBIrPpOKT8vkZTebyAZWu
GD4P2XO0SY4dKF75cBQ+1dJL7mEZIvXRrKChELtY16UAyw4z/jzvx1PW2VXkc+cSeoR+P2ihC/jz
AfDoGZkAlU3+e7Gc9FW0TvkpLHecbfXQKSm2y331CXs+5DRnQ1gAeW28cl+Roj6j+h4cxtrCTmbN
GD5TT92VHSdzrDGzbYCxf8UdoDsUAxzAJm9+pluKMy4IC0fAL6nY3chEDUgWpBiaytwiyMO86YS0
Yixd+OPcNRxR6Qt4+XuLTWlC4efEN07kBOJmjyOULtt6NC1neKmocObAdJR950ivki8HWN4Dmjlv
BB4ilGcUeE585amkrwDm8UhkzvowFd5814h2c5ffOM+89X66TxJHPWcsYwzsaLM7xm9GLzh/Lio/
d3wlauud13DjpGuWu/iALmdFWMarzgt39ax9VbnzFbDZ0joiXvrKFy/hPdK7HtGCzRGQnjjClfvu
Krw1R+2BHO/+1bxZlf0e77tjSCOFMuEWzh46AawBSITTxTfxKdnh3vKtT6z/z2yh/V0Z29Jp9qtL
dGl/rahKDU5XEJGsK0nQKuXWU/05uNqZFVZ9VC7JU3aMdqp8iJSDSvbwgjYMEe0uz0Du7GvxTr+p
Z+OhemY0QoGZlHSbXUQ+YPEADuc+2QPHdi+9oj1ZrxzpLuwwtEI4IyafIPJ6GTWDB2UGFRae8Vx1
ABbV4YH3HbDha3PET1zDfX+VFKTD3AYm5h2nJVhFCIiajwXmCz6fUxiTUmhX2U2cTxUxGDhKDXuk
ozD45Zm2CkaFtDpxqpR+d80nVYWF5qY/qbf4kXht7L6+eZMD6wFUcwPyTodpjZvYxkWaeMwW2j1x
bspgz6dkl1ARWJfm0sZsSBco9SikzW+iBJU9t130sv4qLj/LnOpFh+Kd7spEVPk7NjDKIstb7ooA
kd4tSg6K9BkLTmreoumcvE8UXvlx3eKw7bQ/mvgdcv3M4o8UJsqO4fQ4AAWPhG8bzR5W2iq9Y/2x
YI3leHUOxHh5gO1fBMvlRDCd8zc6EMqrdKUBMsK0uyK+8psbiHcULMUtemdfYjFQlA/kI3A2rtU9
0hLtV+9HaGteRNEx0TqAzOYNmOyUrYz1MeIoGKGt8vKnuX6KABPpaC0Di72l8tlUANJZb+l7bzjZ
VaYuvcEbDR+gOaHV7fcKd2xKqlfrDt462OE7JKQMfYPk1Z/NU/VehSf1uU7u0zuzJhtzB3DpbSs8
iaj4wJ4MJgdxfIvL75BeV2WHWnx8kXbIFoMB6ZAd0xDZiZDyOJ4O5yRz4xbwiz98mZrbowZBndiQ
xWkPb+aDuF7Ch3JneOHb8NXj7qYKeARdtukEMRBgT7+IXvFk4JO6q26oRe7rU4Ei9kPP7OZb8Yd3
FELR93IoPmTlhkK/41BHBMF5PE4Tt7SdP7DnJTfLWe5GMdCSfX+A5frOvLF5YlVXyHHkp9Ibu2TH
9gE0IbsIgNRnnTZlYVtXGkofii9+8RtJg5uJswG5BXD4APdF2nggHMNHsp/Lo3YP5UCL/Ti/FV8K
CpfRK740gCHZbbWOmeQD5y4ZUV5wJ413qN9DtsVFfAcqzVHhc1zREjEwVqPXFZA56R/o47wKpR2P
XsLBdlJZ6cB3ZUPr5pRADSS/RPSMemLTxZUYSCD1zvDh89dNAHVule+u/dWCTb3jNaEjN8gc3Udf
1DAABSgSbkqJkciBLEIwWu+1rWdlTv1G4jcfnPpFWh35MlrG8cMeniYk0di1HsfT+Nv4Nb2HRLfB
ifjEYI5NuMPf7oTfne7PbDQTZ2aSWm3tJZpt9iwRNlgAGPG8uMWpCAqqS3fS7emCNPKtJQFExR5K
roNbg4Czm0virdiCJF/9Le4pEZMAA1h0VM/NjoYfy0vjRZf8DalbEKP4+hxqhLFcWnOsOgeXLzvF
1Qyai2kexYC515d54a5kQls8ruf4XP6CYnftzySmqJ/WHuzuCZcZ/fPmeV78pfyW1rtFsyFMcfRa
0j1TuaT151+GGdSMKSyOMoz/udFR5c7YzMAiRjJkwUU8rrLK+zw3Gjo1TrGxZohH7BnScf75C0ns
z2PRCwGC/9YjXAii1va3P19+/t3Pr36+zZgiFvIs61iUB+lozYnU/PGvK2OtDyEQKkS3U5HGt06U
3EhD47+FaDBGJkesAShjiojgDZn3q1aiOShqFMHpjPg6hoOlQWCKZx7sooO7VEvMx43slljxUddM
rg3DuyvAWPBH9B+71RAtvE2N6vYZmezymKFd08gKIbrMT+SUikowej9cRK8zzBYhuUgzytLoc4Zx
5PVp/yZl6HcajEsPEobxBICX38h02EWLgrtnsOU2OFE5CbcPHWB5HDCES8aAHWNYB5DKILi0EUEj
OMlly2g9uCA0zWX00+gr42eIAlqjqo6QGhKBrUyzRyVs/WZTITYlW2G1iZ4aqiMT96JF7IDdzjiw
8lnluIYgQx3Y1+sMw7hlTsd4SwoOG4TOohSe405501XUVCvrQzpkxHYsdDJVAUUzYFWzNshBYh39
T/bOY8txJMu2/1Jz5IIwqEFNCBIEhWu6nGC5R7hDa42v7w1EZnlkvdddq+cdAwYonQKAmd17zj4h
RCdN3iozyv+qYoaMM/kuhb8gtKQ5tir5zIj3N0bM+a+ZdTdNXEC80HXN4pAEJ9bXt20pEw8lwAJP
KirnKcJlgbBgR21RHILBfgwzM3RiUhGBOWH6DM5+Ob6gLFEPPRiBbdYat378nnY1zl5b+RRlyrIM
4uyun+J4L2NoWAogMYTkV2GxWCGp0HZmq0QzMtMFlvzxfg7uMlJKXrLuBQis7Ixy+5ovgdPAn6PY
v1T6l4JACqty+tSHYDOGKsEoXNtfVW6eFIQyGwkzP7QL3kM2ERkzit2gYjJHef4stVbvtaMGk0oO
v2Z8FwrEhtoKiFiDA+j51PKqbn6skFt4XYyeqJIsat8GtB8jGJ6n5Y+pKqtTEuZUBPRUoIFe1bO9
M2CqodAhLSpWAa6EqgeKdHFU2Ps5QX+a5GG7qdVTNz8jFXvu8/DaYAztbWSHdV88ty2LsfW5Wax/
yRbC3MVKisigoZ4WmSNL/tS6SQ0Em/UkX1pZvAAM9bpqZyA+JrZArhh1ptnGjQphs7MC3oH5Q/Gb
50IfjrDy0LOjZXe0on3MK9SxucDzZuKWrUecJv6HMJgawyY4mQUTZjzJG/g45Cm82qnyUndUHOEQ
IQ6PIJoP0xlavxuULBnUkBZKXEU4sNN0r9RZcLgPdZpKxcSKLgkreK8Ri5lG3qiVeYfP8UmKCXjo
zZr5tPwKlvQjHhlprNwnwIx6UNYe9Kg91irJOXbc6xsRP5L6RgKmxikFJ4q5C4kFhY0979pMm3bV
pLaeFVUIePLIOPYKA4AZXLoRNOUiSGBdGre9jL1EvhsZppoGnb0UXfwwfgcrn1N9MpOd1bYHNdWS
vdYgKElV23a0nrqFFGj5oamo6EV0EDlF7rQJU23td1tZo98WdOWNZed30VA/4u5YymQArScMOqHS
3ttD07C/DY+ZIAsrUg1WMuZEhnlD28JvHTCjtJPlRY6FRzQwJLdU8B7x1bJ3qrlXC6a0+kqzTrrn
uEiZj6T0YjiHZ2dcyJrFEg3pz6sJnpVvyp+uRZ45cWBd+iE+w1/ZEkyeuNhl90XBWnpcAGG6JE3b
OIG0U9IHlGQSkg1sXGRMwzOx52Axkj/EcBjAOtkYEFm5Inl9HKF+Rz2/lWZrCMJH8lqRrl+XlBna
1v8MsZojs30uizhGREsIvIHga4fXlF66GI8NgvZGfQtHJrJl+yobp0Apr+lreCWq5o3VNp/2SOM+
Q4mGjhuK8hVa3yVLLLhy7lH9HDK8P7JtXY9ljc7EoNPWygPOi/pnmR7tSX4PgozhFHHhhqhFTKoN
cBziK14TycUNydGuh1cpfhPKo+ALApY40+u7AUPNgc/nRU24+Bypk2qSem47qiK1tKxVgUNHVs7E
I47u5BqvY6pnqJ1p+45FByIYvEAdZ27aTQysSek1DbBrg5zxuJZPRS0Rryyn92PfvvaLTqbCB7MJ
VPxTBnOiLO9hiEnv40L0DLWboM/JUdFv8K4G/BodtPaYpSR4DUsyRzdtQsMROldxkdWenxBSSbY5
jTNc78RHmdvCzh5xxXNTSVmtHvoTLqlHGd99Q5x60pBEXQ1pSmsVu4fcq/uGs9nGsBLKHWSRK7P6
hP3P2BNm3m3m9KhjvHmH33xC0i0dYlm5yyzmoEhiH4cRC11ntA+jRgXXhzjd9QlzccEJXrX3mljg
xV3KuoleayBYVvWmvm/80k0qPFhR6WmaBD2BQp+W2ooTKflBS8tTb0UPEp//KaJ4nhTJC0a+kJE4
ZLbIQKbk5Pbm9iAfBFQH8lkLUPwZJWRYyMwBROSGJQt7An1YYMKX3kQgJg8xGafdHOWOHMTQBPK+
v0nIgEURiSJzCHDpqvY2nAdIGvR1nIkCEHFsLA2N6V0kwDqGMUvBZiWHWVa8rLAOIm67nSUp0ibs
kC3lBQ5VLE4Dig0AEZOTzLjQGpnf3/BnVwtZlymIWBw/Bqov2gw3oIi3tYUrC8AlZj0z35Pn+DVU
PWVcmMvDpZdkfWcZhlNNMUuHprtqVEy7XY+vXBBUa7UPTQYER2rrg99ZXmrijDBr/W7IGHLLuTuQ
AHaNRbwAW2KeS1KKcU0x2NC0StPooZqAhVWN/qyOpY4bMnuFRfQ41CHuHEOnUWc/mxgIXbUfXR2m
gRPZTXboA+NFkKnqNLGEEE5LaNLAvSTvF1RNOriFor60fQCmHpD1xlpq1roKTUeSTmE5P9QJHQhO
7Dqu5JLDOBPDxcoL0pcs5WeXdfWVQGxMHR9ED34ot/fb+6A5FKn5YaiRvIVcSXzx9BUXQehaRm9t
fL6hQohdN1JfUyRmbBG0Q2A2k1ONHNVm9cOsKkY2g10ibPxs246NsU1cJUsqR+3JfQZV/ujLXXDu
YTTACKc86ne9k8bRQ5LFnUuDBqSOhSoIcx/VUCQQsxul+ItHOhr4WSQge+YV2V8oMJTyypRHuPD2
nQ8Rz2kxSu4jwL295kqoVTdq2Gn7uc7FcXWOrFv/dnVMC3J1CxauVfIR0RnaKVqlHwecSr9drLdZ
9WTvIjl4W41p60UFI2A5YSm7rGTW5ivqq9yRntkY+Q+E7fDME1vd9rIkb2TEgkc97KnwYbtwAoWF
bGwh5YfTtENURU0zZeUWlO2xx8l+EFSd9CUZOanSPy+6qbyTMsLq5wVt3sQTJCl1RZ2HmnFUl4s8
R3/SvtrKaB6lf11EyAsEdNQDFvoWIgYXa4aHXpFZYeryfTZYVMU0Pb+VfdgwfacnZzwu4pfS8/9E
gv9RJKgo/1EkePysm8/p7wrB9Wl/KQS1P2xZNUxbCA2ZOtk43ypBHZUgt1u0QRVEZP9K7RHKH5qh
4JNWF12DqQkExH+l9lh/IGA1ZZl7ZKHIyv8qtUcBDI5O4e9aZB3BNMA0QoVMwSn27zoGtarzDKc0
HOORUNNwkq7mtuG4smlvxXU9OE3ATC+v8Z9WGQXBGnyFRAOSYxPxTuJXlwA4VRdU8jZu8UvnQLuc
aGBimdTMMMYl4jxOi9htCKTbWJ3xJvC0nHxS5+pi1F1lmrWjrxsHRW6SQ2UbNGBe4iGrT3ZTTDja
hc9Fh+e77TNXdHa21dSlIRJp00P17ivxR40PDtGQypmWgn9OcvOZ2NcnleWlMwAZOqXQZjG9w2FJ
Y0lyw0GiKpaWt1bettdWn16skjqI3jd71p/NIUipnsvyE+pOcjISmD3hSKgPLvE+oKHRMX4j8wBK
KgiypRNVdWjRArzZBGf5ly4XP6Qhfqs0u9gXstXfVjGd5aotDm3K6Ri650z+6tFMOP3LKnwD2M/F
plC1+AoierRtZOIbrAYzCkNw5k5FgBJO5Jd4Vky3QhC+05li+gI2mB3E2b4OhkegUZmXD3vLh7+u
DrxyaVB1CTJqzlOEgbEo5GMvBS8ECeFjre1LbdAjCE34mjEsrSE6g9X2j3RYpDwkLr2s3awTtG0i
BaN2Mbe05f2LDl5uA2aO8lBHcoqicq1GnxFi/+xtejk5X+K27ikNp0EOVYk5rYhAf8pwNrsp9tpB
sFEx329avKEW43gRD5vWHDPXLHnx1E9OoChf2yUqCvBjQVgapJqI7y3ryRepMa70AWMQWK2NsTwD
BIC0i32JpIsYsZkdc1s24iJFZXHbtpMnq3wdBF3YTjMiL+khY871kyyN/CgMTi3vk3h1i0Qj4c3d
/JSHC+9yTndWTFl3nsz6oYUZAQ78SplNsp6S9jwMSoEjHPrxpKMq0BQW7AmZP2oCPAVtDOBTvt4+
ewTphCmzNtx4KukAJMfJspd8cqXdzQOHRslOF8ErJu462hGNmcwVhCr9CPjrSR3Z1eoFJW1Xo6um
qu8Ap2tn69hC5d4Fc3XQQpqMI0EZAVwll0UYbf4FPkbtSIW5TtuArJhBk26mKHnJ55uCjB1yl+jj
mW16renziKyDYsHInDmxAa1UAySUsB8+DOOljJX+oZOedQXhKT/qfCTVhx/VoFYBb+zMIgciyBy+
AHuQjtoA76CegP4J1n67TC32YawWT5WZgPNrjP0YDbk3FvwERpXrh0KpHwJ2hbOFgohWt+UqrAnu
VLofWa305IK1d5gF1L2v+j16UIASZkaGZJom1ibEyoPyq9z79LBsDchllGBI9Qttb9N1GEp2ngwe
ST86kqognc/Ks+QjW+wptKXaSOk5Iz+sRYtXFranoSlBW/amtPpdrXEiiWrQYcMcnHkrphPcUljs
nNLKmwcLFIQ51TZYTejHfjcVrsVPyrKs+zQKZjyxxfJ10HlYqw66m0gGUmqaVNAlL4ALmXCPUCL9
lCwgO7I5LTb0ZpQeabUo70YT9e645GT3WfoR9axnsin+WZBM4YiguiQNcg5fp5Y1y/y8cT1QkZ6B
ZUAJpt5CYCczUaeXlM4TX4GFLsMnuwIXx+xN5DHOJh0CIijT89Qu+lMzZPlr9g9pCogw1cp519cC
LklhPUkGWdOzpcx3Sb4jhuITlttjMKPIUqSFVkzHOWwaeZeb+6AqPq0ih3hP7rgqU1IPow9phKVG
+rNHdVI9GA3pUGqRfBBhtIsIC4N4qG0xfMEqbZXe0UsOoFpNboq2olkY+hynI+GTeme5xImd0trM
dsbyoBFoEN9Q7gVzxvS5wq6X6JiYcgAn+hATluUtue5vqsb6ImAmuRmhV2+Qpl2sRXQ2aLi6KENu
8mInHXJ/4QpEyEZrgKBXiWJfWxlr+4EAsa0oSt/tchPaawTeMC0axNVR8BlLJSE9y0k1+hmE/RUV
CXD4ktxvJaXYNdaEIFfKWOYsAZ7NKPYtGSo7yEKctiTMlXkRXCcyGiDM6rprRNZXRDTS2SggEsy5
8bp4U86V0qhumtEGhdksXyNTY8mYNWSzaclmMlLlDNAydDqtT91MbatbdaLRkqeSF9TlHTK08sbs
peicp8E+bJZYIJXIeXs274jP7A8Dd56tgOA3pU7u6qZEq8SoQpBOhTJMgnNG3IytxfRTsahi+bV+
EgZ7DCTVv5raEPppp37NakwyQsaHyFVKmmpUNVdVQ4VxTjg1tRyeuSpY3mBW3VVWd2qK8VUO7MlN
Zn3ZDbyMMEuAVSCZSS1zxDJudfRj7Li5FtRQqHzyuKniXMe8WEJZEBbGdWh0+AtGxDR++MFo3zvx
8nLw7R/G+r2HJE8KHoUaqx9pU8tV4nb1SCpWEd3bc7sIXK66Kaj3TM34wECTm6oOXaCaHZm0xIWu
B+OMKLsvWxW0m78bC+SAuhXsykTAYwR8sgGr5hij8pqqgb03Uvva9GlU2PWT2kiwjW3Ua1OQOUXN
qUbmZdmLl2bNeN3l8uwphv/DEvSOUDhSeFwAlnjA6WYJ0wM6RGqzCeieGtt9K2El0roHczT3kFVU
px0i1Du2/j6r1oVhqN/m2HkRbQ6sfLtx3FkCpUCb9P02qSSWxfmAQqxRvhiYhaJM13E3SQgzu2u4
/B7E/pRKEZ1mJatfNQ2AkcnZNvHLc6MkkyvWHPlJ+cj85JksVhVEmbMOZVqYt+S7IjQumSDpQ2Vu
R0ZzU1mqJ7K6zzXDPyoQBjZDi15ospHaRDQr49cmkiuU9vSm2y682KK5Rj4buoM98cH4cp1VCjYX
1OHSUjyXEsugQSr0TWTp+mG0bmqK4leFortTqB7lENYfJznmJpQ6ODHsQlvtdmBUFUzgAoVoSBOI
sTByYoOyUlkaxVmaDH7QbsAjbyCBQsQ8HBgUUWETXXNT4+CkCjbZ95QQflizeDBKv78l0dqtm9i6
z/IHQhKWKICooYcYDSdSwzd2p58LxuaMsfEeCS5t36S16WunGiF3hHzERDBGZnRbigoPazJzRsVb
Lepyqxo0sGvc72dKPz9JlpgfkuI8jY380I3HuAn6y3oxlPHjNE6Lh7npL2JE/c+A23t+UKWQXRdU
0uzjC6mRv8MW3hLNNj+0oszvJImBvkCNiXoUk7YW8UVUuXbwy1bHLSIzaOv+hSGReBnfl92gD6sd
tWrzIgeqeUiEmaLYIg8DWq150Aifvmqr+dUYdcJB8knaNd2g3DNXhmSS6RdZn5AzJIkr50qDyG65
ySZ3OB9kMiApXehhKy6kITAnqwrgYGFO5WKo1P1E+XWnwe1yu7AdHxWJw1dJ/UVpykcIR/FDn6AN
hQM/roqfoKx+NCVsHXVUczzIJYrd0ogQKKmAWmACmDNCnWM04/cwRpQcg5xsuwA1dQ9PKpdRWxZg
//ndNmeSIa17aDIw9oz+MSVEDg5qPTlaCT1EFXcTCGqzo8wjzWQnDXXs5IESeI0OtWwe2gtuMMde
lNbGGJl4gpcQ4H434ORlwl/6aOaipzSYMCyrNG4zqQo9hrjIRe+soFlWngeZFm8IxJmGG7XprqCH
BH9Z0paKWa96rbqvcS07QT1u4o7ugX3Ks2o/MmodSGh5JP5m3CeUF4My9PTOQMLANwR6JfVyWgbX
LDjucupVEMQZ9OxeRg0FthnCoCxojMdlZ7phZAk3FhQSAQldspGW4BDV2JXaotrrWeDWkT0dSY7+
SDlRoFPEdJxpcPRSQ5w6jps2tyjg5nPpQtYXoHorRXeo8MQvUUeDvC467EVlS7s4kqXNSP4PSKx2
Gw9TspHH/mf81pCbfMdcBI0KO7OV1Gdduxg6NHOTFinEN2YovVSea9W85Jld3VQzPIJQ/2ByjtYa
nAw/dXdM7OGjSUrtjtPNqa4wfiYA9h1SVtAuKkF9ZjU1KobMvEfVvF5SsZEg5YNN8JWFKJCJe6CF
hDlUjtW9qk8Hi7kJeSoLO0OzPnWDY0NmNZkBT9k2FYpSiX5BBh0xkjNvVDl06U1FoQad6iXQBb6b
qNn3hlFs2wbVT0Caa80sDnZT/IDg9oVgGOwYSWJAZEDcZS3Csj64yueR6WKfPhADfSYD/c0yWKxE
Y/PQ5369bab2Z8C4Ow/Q/toMv0xvojCtWKAmJeWpeYSV3IRh4kW9+TaVaHF6HAMHSpDzThc4kqSW
7NwUcpfVJgb6PlYRcmrJZ5WJBJ8uoEmjxt05mvttMEjmAY5xSuLcfcXchGEQ4doAmMsOoq8yKFxQ
qf2+ikg6AlIJIeunaQ76vk1R6KWWOsIUFr1n8o5RhzJ0+0k40NYiQdshP5LVDjJ0amPmbliD7zv/
MVlMBj05KASnQFVLBvtUjzFJU2HJjFKaQB1bex/jw3axonj40LdDaaORCaD1K1lL9Ll4tVQNRCS5
M4JOj5cUwc2UprigmvaKuiYCXuzyWyHIQ2ttEy/SbNwglI/YUYp3pgc/oNUikGD9YBtEIRazR7//
JJvNJUjo+jGFq1HqLpqRpGudQIdIMAvpSQdvux84uJAfcLqI1JARP8ORImo8CXGlIFRUOEk2NNCl
AJlxXhLipiQI5qGs0aoyKZrOqnrVzMBB9frDMLv2JMLuSqusYxTj9MlVI7zO1Q7JrMiqg01CGOvr
2TqQDzFuKS0NhOkwpQbLCoKRWV7SkoNeXYWMRwf2SJ89VLnyFwSvqRiHTvFxWkDg3kygSwhXtR8V
KPZbJlifcMw+ZmkEDhiyn6gcsduwZxZGoin0oLiH/2vLF736YdX0t/y5yz2aUlT98RtKJW8Oes2+
aAz6U11H1Z916ky7LpjxleWKfRxJWcRopaluAveD1GZmjcIX2ikXzW2gdmBP6/S1iFB8GCDA6qJw
DfAz1v3UNYYnZBMmQY20ugzHTSgjJuwKHyve3BDuIphnz0F9HPtdWaEumJoTdE3fYRamyJQJA4KD
623UDwBV6OWaaUN7GpAO8xSCmotGuaKeq9xdw7+haVs/MXJ99eBNNlSK7yoNTl+Mx4w6bQHkoqNE
NVCnGlEzNoWt7VoCXB1JFg8kqgWOKZiSz3KoOOr4nIayvO/aca8oVNDqlramPH+Cs6NhbkRvPhNw
WD4ANefpvW/R0ugaA/tdXPi4CTDeWjkiKC1lMaE3FmeNWfzoWYd3cQetzigbRw4/BHH1kHFGadtJ
TNEs9A47rYncuWVqyNJvV2QByKHuZjH9tETxGOkYewpTISA0DaY8Rb8l/IqjnT63E1ZwERrWMh1T
g01H+il6JLoChfmGJKV+TW5yQT61X6BySg0q1bP0I2wpSzWA3zVewGaejwwazPqATszW5lszx+fZ
oz7AC8EZWjVYHATxjMCaxklMOWu31PDzURcuK0rEqDOTJq2R6TpJEgCa+GMOWTKrMqWYqYhPudHa
TtbRbKC+Rhmt9C/QG4WDcuN5XcXFFTpgSbv2Gcz2czCh6UTyLvie16WE1fi8KjPGsHpsa3l0x8K0
dwMksXC+G1TKNlIBpKXBlTSRZZA1dEyDuEL4bRbAsloIYsu8v4xn9qLKP7E8012/5fCtmBUuNTTC
FjTwsRwyZl56BQg8NFnhsGuqAYgHoUGHphUfsdSzvIc5J0LWyLlaEB6QHcz0QVL0l5osQOSwLImJ
n6IWRgTzUqqc+hqFq4yAfM6MB7tNpG0y0NUN0krxAlFdJssMTuBbb4FELvEpi6SzycptVIItYeFE
qtiU7wOftI60C49+kz4IkC24KuO71sDQS5f8XDdowFoW3juqJJhZRoouxF5N95kWPXdVz6dkqZE2
5amJRutUGMhuYbAMbqeAGfLL1AkzFNiiHB+iGR4N+0gT22SyTqSqkZV6Wv16/9fB+A8dDE1wsPxm
bdy+t+9/sgyu37PPf/7jsX0Pf+9d/PmEP3sXimz/IevAA2i8Kkt6B82D4bNp//kPSVHEHzJLCltX
ZIzxsqBRkhd1G/7zH2AMZEU1DMuQSX6yFfFNONDMP2T+aTKFYkAHGDf/N4QDFQDY37sXMs5LTZM1
6AuaUG1YC3/vXlDhj8JisqYrQ0GRkJKzCoVNt8rjb5sMmvmiju2q46/Nf38AFVYtA/vuDk0CDh4t
H7F8ukVyWUE8i9kxLxzspx61kNsVgn2UuDzWPLehqQxe3VlnKpHDkaHK2kkKwBhKnLf5NAPjmiai
6rBUuQgdDKbDM6DqMTAxf6jTPjZB5s1DdxzC+DWU5pdQQbSX+kPklQLXfTKMe7xzFfB/G3aXAEOZ
VkayzTpkqE006MAZlo9qZXZe3Kyb1J+s+WHdFNmc9icLl+iWFnGzQbJn/PmECFLmn1/Fby+zPuu3
b2l91HojaIl9hBts38UM+LuVcqckldG/rJt+N6SuECFBXuDv1pvWi29i3f/vNjG0oEDXe1Lh/7Up
JEIhEbHCulvvWoF331fX277/TL4+cb3+/2z+z399faHv1w2iUj9MUT0e2gFaJ+GMYPaWLYgtf259
39EAovx17/fjAr1MWTL9/Snfd69PWa+GaQogAukGhZy/vf56LybqGfbjcs9vr/jr1vUBemDyd9ZN
lvA9kXC/3uy/vafvv7e+1r/9qfVquOwUkip6SO1/fZ5yFHz76/XQt4imLXuArxN4SwpVyyUUmvw4
iJi9c91Ml6R3I6tArNXFfr3p1wPz5Y7vh/x6jfXRvx603P199be7kybk73QCXOGvzfVR//Zy69X/
/u71T/z2LoOWeUFoA2wGYwWoG30Hgr7lo6yPrAII6zC50LTW1KI3v64XTfTng9aHr1dnKYyPw/36
1PWG71eajZYXWa+ny8uvW9/PzLMB/973cyypM9C14HKqwfppJdjdViHTbKN/b3Y+ldRMUavjev9I
2uy21PFjDhKYf11JWAZ3ptgOEk2ZRNxRN9QPSp41R9/qmmMeNWdzwh9gttLkUXokjgcCOFU4+Ly/
NhUFm6XOt8nSu+j/2lxvDVvzJOIgZF7KY9aL9Ynr476v/vaS643r3esDv5+33uarJPERQxG6VQCs
ldYYHOdpyX/xa1DEiC/kHCuKQbWZ3kj7Zq1ntuVCA1XKFGU9taODLo9UKkv6mfViYhyH47AwfKGT
G6S/yEu8wfXMLKfQ02mr9rXJL5uN2dHQz3XWoBlZ6MTW8pnWre+L9TaM++W2UFEVS8v3wSQNrnJW
xZzYa+1ZxOQNbFgmeWFdUdQLh/EIW3w8poDh3GhWLsQcoBuzVngq7VLb0O+aCG97WbftsY2Y80VD
hfRouZphARMtn0LtO3yOYzIfmeqCKIksBVksKWKsK8viWJI+dzSBS9Hj64j0qEBRdE+61kOu7ZRl
gV6dorxjwdtgkQNEzQghaz61jfnBTy3HKDvZqxbMrC1XzVFfSLfrVsM6zTOxfkK2YhSJ6nCnG7DH
JhKNOaA5BTflQjVdN79vjHr5RiM3xQWSlR/Xi3Chi35fXbdqsqNcLRPXdDbz43qRhDWYxFw52Ca0
zKWHR6pucFPJqO+N2oBIQlWNHKyMTDMjIP1saankdXer2v3wa0fU/r43rjvZeluVEhNj9sBQU/T9
UPnSvbUcBeWk8Zlre8Ar+6/r61aldlS5JruePIvigWT2oKAJ3+EX1tDT53kISWW9HtJJOJIiya8y
qMzD4d0JcOZdBdMjZ61lDRJe3RkZ56/NtvKQJqoHkkxov9Ukitf4XQK6Ovg6OQDD3D4mCxF4vai6
A6wGBmSAg8e2bqxjwypui6iy3hQtem78/1pD5rIrUfccdzQ7CXKkBNhHnjLdNbE7Pcj5Bp1V8zC+
WeGeqoCFGBW6y1PqSV9FSFDLtsJFT/Y33t6fEdpjKPP7MnghYKgEOy57U/ey+6GV18zcReMRwko2
C2UiZ2fin4Y7owfM300vt5xovg7kWwVpsfjZ+e9UW3jpuHY0OqL5Lh237ROht7W0k8N3aC4Y9PL0
aI2nRX8XuGG+jXFOFS/hdMjmT4A+sT6wYj+Sxapj6TQcWXLo71Ku7S346OLREB40Zk079cGz+WmU
h0l/pOhcdLsaPnp8VRhPIaRlTATArdQNeX0CEUp4VcsY8DzqMixgkXaid2adMlNpLLU9fTwSIDYN
Jxz07Gl0RcZOZx9wTGqzI32NZUNCRE6q2suiAMf2RzJLeROCTcrdkJV8d56s+zzdE7yF4QQHyG3Z
/jT6fX20TqBNK1odPbamYzw5KEvz9AC5wbEsT3R07in93xMQ1gnIGddBfzQsr1nizTztfQhYShV7
uTsipFSTc9YcepIq5euQOnlPPM4u1S6R9sRyM7udSKkhqNrey8Wm/VLBAb/UT5Z0HGkcfQF4UZiv
3ShXKIallERBhPgLealYSglO/xSfRla0NwG6msf2KsKmsgtaOi9ugZGwPUzGYdT2ZXjAkKPXn3jW
5vQUFFcWDKjIK3yqKWdL/Yhn5pGcJmlzzmfZRqtLg2Fv1ftwPtbmbQIgMoJ7xHFBG5YOYZx8wb4V
zRUqy/mEIoPvm6KwHOyhO6ewYL+otpg40gChs5uO0L1x9WkEHJEWvqfkphOggTbyJ1RKWnKVuiUz
W/kq6rs8OZSA1OXlC+N7AhCPhPzI3qmaXmUdYmkHkYeEJwMyZu+0b7ArdczMeD1zl74Tik+dhXR8
RepsbpP67ZgYlbCuj1v5XN7TXlTExU4hXXuExDWHrPWovY6NaxandN4NNVOHs4k2sKmB42/SZiPO
M/EIu/FtfAzrDeUUe5fqd616GPCk9/1Zb90pdsc9HzOgZE+NvqP5Np+IelQ+4zdD4q2Om6HZq/J2
UO+h4ZqGK8Ny3QrpVc6vIvMmetFHKj571NTKEs7jZK82IkYOhYCMrFvaQBs5up9HzL604Thq6xgi
UElXfKsIpFToGBycpNA61SUMduMrG4irbCuTMwFAXaDa57j+aLN9QjE6Vi6dddOm2zr2Mgqck2P8
LLHjPVqto++0a7TEPsJixmZ8SfUxxN8s3OE1wX9v7hEZdblbZug6neIFQILNibPcaAb2jC2v0qAp
IWgLlrWnXLMzm1f2tXbK9jm51DsJuSPnzW6DyRJfHfV3ZzShYm5JsdEKMlAfWTghuIBT96JrL1Xn
mWCdvO4eQoi2S2qPt2bC9gXznVrXdbnnPSHZsrLzUhaGvu8Ej+VzozsE1mr2KT3JHaAmt1AfFhQy
Nk9Oxcpw7oezIbvhRxddzzbN1oP0nvJzVfj+J2nfRNfYgmrwq1R6H6GOXVXH8EZcpF0734dU2/AS
V2+adoNTsSsgQOTM4chO2OJY1dIrZTwT0l7Dp682WfmIrASOgSmd7PQOSyTxx9ldtDSIPUSpNfmy
CCtu7eeM7x8eHJoe4Y0eXuAHLMwlrqS7+YR+HrDr+GxT8pv2cr4Fs4D+DC/+LG3xpWtHY4YVhkzJ
JmuIsQ4immMTIwf6lVkwR9+5lC665HTzBe3PNN3Rtkqad1s+Y0rCuEhDT9P5kR0eTm80AI1FGkzx
cKGtO0Gnt9BIt8ipj11KvM8+hygUfw3Tay9YPjQzlefnDAsIZBs1uOmxDcpckV2tp/+wT617vPZp
5ZEXbYz0Z4gzPpbyNqreh/KsSFA5AP3tEoZCa4NsjU40BADkNQjywALQ0KOr1v+03nmXN+FLJE68
OgARfxNSg6PFbeBORDq+H+4BOtArRuKGUA09fs46m9QuHFKb9kOhCUhY2h4w3wWHEYCAo+pIm9g1
0aJtf0CoKJ+xpxi3ya4+iDstcWc3xng63RoUYN98r43BqTjmjj3NJGrQkX+WnA6egkscOfKDeT3E
O945oAT03M+jvfV9zwak+yiAdpQeZLurz/oZ04Z+HWPQRg/mo/FyJPZYrsBLdfC33mN6dHyPRL4N
dlAHe42r3//YfJa77kfjGtsDfQf1VrvOPfUW6SQ23+RRDMsRkz/Hz7AdMHvUz/p9D5bCRHG+JSrR
v+DH4f8wveKhQ+E2pCQQELjXKHHf+uauVx/TyLXifUtR2ielBGfRJqBHC+GUQKNt27uEGR+okWah
BwqveGv25U1EzBaxO/uguWe5BGrSJ9KkdqECHsUWRTm/BARb4RJXO8PPXlgoH/amcmYvVnd0hZXn
AzZhrK6Bo52nXeCZ2OP/i73zWo4cybLtF6ENWly7dh9CKwY1mcwXWDKTCa01vv4u96iuYLOqp2fe
x6rMEzpABMLF8bPXPis/1RcSjPpo0fxAkL/ODsW9tcvu1ecAHAPyBOAU6Ll97PygbD8X25i72kb3
7huKbfZpr+j6yBad3x3uGgMsoQMPi30BDnBJ2gkl26JFvIruGxDMECl47K8wV3jP2KA+a094L/aP
+ktzRuW/6e8s+DCL/i45IiNf8bJvYG6ZPDRoFMapOfd3aBK235nnmE/zqTrDJkfcvMOV6+SF6xt+
3hmBa/QtJ2b/6idh4tUvNjMdhCl/5AgQEYhy55O1Cd8QhfX84dMaj4nD9+bHeMrOpDcArt3S+zjp
h/wU6iTkM5G3TJbKGlTYAu72Ir7xl+RSrfJVcZNuvI2+jO/aPTOyCL7P5ZPyLXqA1v0jfvIW8ZOz
UH9XL8O63FsLXOGSRfsWvOL+ZK28J3ifNhjrGPg4c3kLbCk3tBqv1GS8OjxhpoPQqtBBRGNFWhzp
VXfzQ31yw2W5T87Kzlo5J+sJDPuK5Kitd4cv2MZ5A9ypYKx+Y9fL+a1b6ktyTZbUUHgSIrN/U4xd
sXRpXN4y/qptsKVTssfnYtG8xE9kaP5Ozu62P1U/Uno9RL6+qb+/ZefoAU7D7/At/5XtVJ4EdYx1
tI54eSrLmdjzY/7YAXlZImJXn6N7Jpps6pYFcw6UT+pHvuJAdVxOzxqpXYsn77373qI0XifH6j7b
uT/M5/ptOlMRUkGaP+q3+Ke5HM4QQcbH5Jgc9Wd7SUbwvfmcrNUlD3Wr31AuoQjyAe8lPtrbdNMs
YXXAnTk5O7Qbh/CbeOl2yisTylRvzL1Qw1XfTRZvIrL+xJ1k99ouv6VJPFQfvKvFc5ov9vORvOvn
+RhQx7SvBf7fN7ROyYd879vX+DZEo03rwq9oNR7JBUByQ+Z2ax8M1CzFEsGIj9KQMelHO6/aV/bx
Y4q6FdAelzEKjwaRFg0Wj0lZQLMZ3+f3+FHxoY4heVpo/QbFrYlehnkMyEjPyrt6Q71sL63NuIei
w6/lDr3KbtyPfCHTefxVv6GLbxbGhvc9fxrokv8MsB5aFi/K7bzRNsGuoEUidamBE/MyGN+SLYL0
fbQf17TFGNxgL3pQboybtojWzkP2gfgb7FTo/UrQuwDM0WkywSy+Mltme5vwfnpQt87tfOqm++Sm
PtKlsMaE34r6Viw9aDv+3Ud0P/CoxyWzXNq8GugqA1mI7ufXUVaAspYQ5AEaItBEz8UHyZRUKtCe
3lH58z8pBwX1B83g+3BjUxG8tHskJHsoYe6P9rY6eO8ZiR7KcnhA7u/+YKl+C79Zp/4WGxjuej4F
6AYfeognMMFB+D06r+pzfQs6IoFbcy/6B9+19+o7txgzl2Otqo8ea1nmFxf9O8p9bk/JRWVMxUYX
YbgBsbbCb4tpz8V0mNbv/Y4eHmPNB0BWK1JIqCvINFnXt9SlNJPf5+xmmLbNc3pLlZfeDjc812Sn
Lqu1glYehIZ+YN5pQRdoqX1X92m9sE/e2t3zwzfJyl6Wa3gMu5Hqxt56t+pWPRc7sPHWU/CKC85q
Il5Fdi4/3mD3Hq7KtbVFgODvxnv7hCkJDR5cQ97Uaq1RSZI0uGE09lrR4rw7v+Y3jP+sX9qbBWMg
XcUb75y/lkd73x5Flu2DHq8HZ93FZJDSDtIdJA7DS/s87gyq53qPNflKOWqPAAq29FC58vbOXVkP
9CmGD1f89dBbj8V23nUfINzmXbZDAb3EkXMTP0b3qFCP+WZ4AMy41F51XgFYTspKf+75Zd7zm/Vf
hF6eDN4PI1rl0Vp9mX5MP8q7+il5yM7tKacWdH56t+GT8wiIE8jB3j+QvnN279V1vIrf3uOV8jAe
e37Oxk78ZzPFPYBAWNov+o/0TrHI3lkM6a5qyNtZKt9UqKKARehCoeZdfHPDG1oa9QW/Obfd0C8+
oE1aR1u0jeWe8cJ9vNHOdDN5a/VnT1ukG6FSHvbjU3Aw996MF98GY8LZ+VDJMnWD+8Se+BbnduU8
tU+etwoONu8RSbVPxYP3yk28M8XNLDTWUp2MtvZ0rGzdMRgbMT6SYTdFBCKLQfujuGxDcWcA+SRW
QPwJFd0fkShNhKjktks0ytXw7R7ie0YhBKFMEU6WhYxEXVflUkB+CkwxA9tJEYqS9+Oq6aELvXI1
ONpjMszjPgyGReUP5d7AqV5rG8BqaNryPjo2yveeYI429xumVNZVr0e7SYVk5vKrFrcfKcMOmbRw
gwludWLy21q4M8mCoYutAvsMkGmj2yaUJ5fAKdS72cDfU7iDNbGI6mupiMPXDZgVuZi0akQrICaE
06bY5yHS6Mglggn+xK2z9RwYREjy/KGYK7ByucGAd46ZT5qM6q6GnbCJbCIOmtg0kkB2CEMNVcSU
vGt4WWQzcvw4pEeNloUJqnEUnXIMp5P0ZiptukHijolqMSOgxqqztJJIKEYxcxhnSMeGQYVbKbcE
anc1CAgqTu7JCEgitorXsYdp1yVTBj1LzKXgOkJsWyx2IxSXIgK6mMmQrgz0yriuXHLkZN1QVcfM
D7JtbBD+lsUk5u/0mkD5dVupdNGuDoNNkE+kn3TaACAIn8dDLwq5Kgu1JHDVD4zAZBxUFqWiVNi3
iLgods73bZf1GxmXvcRq9VmH1FdFlEOIhykWKVi2OQYRTxEZnv5csjqMMeQ2WXxZlcfJ0xKlZGID
z4DvmgvAzm4+ErX5UEcXz2aHCiCBNKaotDOthrdvC0LRwxu+Lfm7RoKUhwlDjUOlAeSKi/mc+fuh
g1CtdwY1kUlUvBSzOGPDzJ5cSlzvOOdkSsbzeEd+JxwhvyLKmFWd0x81o7vtgKlCErGx1NPx1auI
qhMjtV8c3e32lzW5AxsI7GcDYvafNsrzLutysYetlTvl0ZiJuVpU+Dq28Yc2qIkfYxoZMjcml+Vm
WeTMVR4wACz4UjlUrl73VmiRxqrHPvLPI+TOy1UMSBrwNv/cZQ/5vdsBOykqVPq9GqFGmlTrJvKY
BSXvfcIXksimP5o2j5ffoF/wbitmr6+RXL4VqVWTTGnur/vkEpmkog6a+RvkCYZdIXiQu2RR6fiw
LjG5RL1V9vpKHiRPInoNAECT04ji80Yn5cjLpa5bL+vyBHmqvCj2TjTDcvF6vcuRcuP19Os5l8t/
PXy0gnxT1/3jl1PkBw4OuN2hJqZ9vcz1uK939mn9b+/s+tGVlUCy9mJmnsVzk5f8dPef/rrLojzT
vz7jT590WZQHXP5AMqz9pZ0Stb3e8799JvKTHVRVf3x5nz75+nd++WPkZf9yB9ePmL/PrfnMNN1b
I1qSXFT+s4XFriy+bPuy+neHMAdAXOvLZTQ5aXU9XC5dj5GXLSqbEdj1mOvuv9v29WPkJb5c9nKM
Y8CDZr5t04m/z5VzsUEMMLFq4kMrGvJOtLdy75dVR85wUj/nlwNdOasqD78syuMLYk3YrXXbv7uE
PEIW18tcPuV6N//2vC839m8vI4+7fpK83nXbKGbB/jf3KG+jdvoPuUe6oRkYYvyJVf9L7pGwWLn5
GKOfxecMpD9O+zMDySBjyLQtsCmqLVxWrhlIMjnJcIQPkWk6JBz9mYEk04xM2k3OcoSwGWb8P/XT
SKt1T7NdQ/OQoWjYQ/2///tz/D/BR/EH9735sv7ZlRC3oy8JSJ6nmjiAWKZlabZnmV/k01VspvMQ
5PGpIcmWLpNfLIwSD5IkHU8x+AUyRBUa7hCbeNLSPbR+ZA0hFoPFEkbYslah9dPMQlDsqEeGejyA
MBkuhWEyse3rLm4I2fT9mgjg5VWDhFQkCuSu12truSizBeSSLBKyfrFepYMvHW0L0fMs6RdWWTds
BMDgIAutacjlkIulRzckyn65on/jiXlWWTh/LsnVLjOC9SSSrXzRfb/WIp8qmXamA5Bjgbu6/Hr/
psqQOzzgo6GPsZF0pwzEJLIhevLXwuqYt+tM6yhTdUYxMS2LSIwOBsVSNlgUn+Sm0mc+ByB9tKx6
cruhnZJqs7BlPlFfFA8p3OmN3xukgpm9CaxNLjqdPuyT8cEqRe/HaOghVVA1LoVcjYXxqBYpv2vF
7YZjgGfdYm4cgL+WEo9HxwXdT7LMwvL91Vz2v9psulM6evb2jEVu42U3bdjd1rGK82jTb10GMgsH
T1zg5lG7TcdesJa2ms8krOZmhM5JiyzD+jxoibWdnGqtlnFwFxKGakmUyJP6aIqlLguKba9pP1DZ
rB1DESBKs98YSaIsFLLY1sUwpzg5M6Zn7CCpF7KRiO3qOcWiFetttHkv8vsLaH43SYPWq70zi8Em
M18ksww4ayMzn/DRU+2Ptsibte1jv8f73NFnZoku6R9L120Mn2BRXtflMdfV63lyG3bdCNCgKJHh
25XMbfzzgv/hMl93y8sGuvAplouX/dAj57j+dK+WvLkv9yBX/+fbamRH0Mtm8EDiWcgiq5m7va5e
t/XAIbeK5W0KZyO3Xh/L5RFc17/slqtjjkhe7RBwylXGhOW2pot8TaG6plXJpUty1DVtSm6s8ziZ
l9eEqstB1zPNaN5OLSi7kITlS4LXdadcuhby0tePv2RwfdktV6/HXO8mb2FGKthAY85Id+LLta7H
Xa+noETY1Il3um66nnrddv3brtuSRr+t0XfwhovUMt12nos6JxVB9O4VMRAom6JW153oqNeyS/91
URcdeWUKbmMspja6HAaoGugVW2RiyWtcr/ZlVV4LRBOdernHk31defjkx+auFUaR4qP/7jy57XKy
PEbeyOUK1/Xr2V+2Fdmo78E+FvtBDP9LmIfrAYXQAf4WluReOqqX9Si1kbPKXZ8WrUlEX1JRjX7d
VXa7zIiY+aGXGDmispiEZj2KwFs3ogsoIy217N5+OiiQh8p9qug2Xw+Vq51tapspsZCoMoxNRSFj
ArJoNIbgAl/UbeapuZfb5HFyyZJJYtd1efJ19XqZQYQR5GoIYgUqHtNNs3g6WV71B7kkC6vw+mXl
zvny0462EXRxfAo6LWkP1NCfi7/b1ia0kTXuW+KZyLQouaSLVu4SF5tFWqXcE2gjeb+9th3bxEOU
K2I3E6nZGy2Pzl8PTuR5cqsiX2uoEJtYT0PgofQfZNH1xO6zMiDdIXTILxKNmyyAg1IpilW5Q0sw
o8T49lWtx36vKmFzkIWOoQlhpZjAn+UF30bxqIwGzXnZGMohAKu4hu4CWU9D4uYMVE5WR/U34Df5
qZDbwsJ6V/NRWCjpM6Nhfz70ogAXom0xO943AqCUNBCO5FIs5ruQ3++nzrUOgyi0sZ22NmClUM0G
SH+9Xm8Ck2kkn2jKBD9zKb9z+f3KWFHqz7wwcmMn3x1LpP4BkU5RHi59Q6+pvW0mvUmHZcAtHpF8
MKRx7yAfOlt/Vs2D13nmQS6FoAYvS5PdFeukK1B+EM8h60TEtXQZKbsEzURMTw9xwQUPHK/cqSKl
akToN5rz8MiDKg54eYJrKAmSWVZtwDjHGwUDd+RQSQhPZYTJRkpN5B3SrEMM4yJLH13I7Dr5Zgh5
hCMvYSdT9t4S0ZuT62j6/rlRrss9ssDom35eCUMEzOWIbEyuX/d/OkheRK6jkLM3ut7eXD5npme4
8vyYSUnFeHQ1jMxHpSVfGREKaZoiQisLUAXYSQ/GTst2thZYe13sl4Uhel5yqTFigZMW6/Kk6zEt
1qWE3uQ1/zz8ekxtM8eizyqRAJEdKYu5E8N8uchbRrBJ5kz+7f7JDjCQKFyYn6JLfD1GLv03tslD
Lp8iT/GjAWfnoF5/udT1T+3HAZ7blCFQEn+UfFrXP/fLqvxDE2Vrzfcy7nAtvkQtrmEjrfU3Rj3a
vLAi5FLI1ux6nly6BFCu51x3Xy4bpUa++7LxEjz58rHymH+7zaYPj9W0sbHVAN6HCOx9Ctt9XZTr
1yje192XuOG/3/8povj10E/rl8VP1x51cocskX8tL/2X/fLQOSqKfaP9+vQZf7/49590velk0p5g
HzB9cg2IysXrIZ8uIfd8XZcbP51+2f/pdox0azaEokjL1z8V6Z+rGTwesyILXB5x3X49wTFV0rXm
9Pt1k2+2+kG3UmDaclHu6VJXu3xEMTFCzPAAo+d6CU7LMDXUhPqQxCYeDHLxGru+xLLl4deNYRpq
q0km5ctQt9xtd2KwLBc/XU4Xme36UJaYD4hFuf/ySXI9ruenucRVoek6D12auC95+tdrXj/9upuv
+0HR8hbm4agAwdFf5G/l+ouQq2Zga3DxZVARh/JSXV+PUrOS9IWIVHWaU0QSMooXyh7QIPo61wLq
GJluecf0/1jh7AcSuj3EBSnhslB6MfUgF7M5sdSlXPQ+6o6M0tET+hgZNjdF9wzIDvNiIhAuV7Nx
E8cHy3UBUClE4hs3FJn0RBAmAywPiKKpM39BbwBmI8ABRbCytMcgg3dddMh5wkV2jBoo761mfg8n
01vLsXXCZYANeC1MpS+huesIfxahM9AxyULp8pgUOtgppA3u2jAh08ygMbeF9UEVA11Ru+1gYibC
32JZ47Ex242q0gnj3dFqZsJd0M2zYsE3Sm6vY1cZipCj2Gy0hnVlo9T1BsiJ/xuw+28G7Gykev91
wO4Nct6XcJ046Z+wQ+0frqXpLo6ImuPZkmn4h2DQ8f7h2CoBPBOlGv8It+R/CgYtBIPE0FQVq2TD
tR3Chn+E60z1H6bnwU3UDLwWieb9jwSDmjBl/Aw7dC3bMB0LECOde8iwX6J1Wm9XKNbBdE5qkN72
ato++HoBTIOMiC6bV7NGOtqE2q4L/N+WnSCiTSGNf3pofwQRPwcNta/IRXEXrqcxb+byLDRhDv3Z
OrJvVAXKGzjfPPWqTWn5jz1hormftLM1GxD/svqmtoEekLVlBxoKZ6v9PY1luA0tyM2mXtf/wapT
R6359cEQL9Xp0jvoKPEk+NdbqhVDd0oXZyIdQsQiSUm8UrtZI1jg/MraWL1Lx25XFU0Lky94Ny2n
WHaWTaSIlHsgBw9+DrKhy4dua1gW/r4peeOON0M0UKlsHLBKW6KPAsLUBmuXWN2qcOqdMjS7Qdd8
VCDj8394yEL5+eWrBmzJ2+byQuHV+eUhV4rKkLCp873qzerRcBh8uCHugmVEkmMJ6k/3a8SZyajv
tNLcwlxYQESzi7Y8uWP+FBWOfpvr7quvq95lRuBfosj/8gLwqv/l3njREdsa4kci3vfPL0DbtIDb
XCfbt8Hw4BNwGww13RNlm7YBmlqihki7mcXH4KUD/GqRsqQP1T61yZE1/GS+zZTbQEUS/x+e2V9e
TFS+KtF2bsxT+aK+qGljmIilDhxyZ0LibHN0qiq6bUshsaPU8lNL3uMUtt56hqq+1YPhpczwDipy
MmVna0ZrQArJf31Llvia/uVrdCxp64pfOt8lwe5/fVSw4tU58Md+Z8QaEhE4j0ebPAMV5wKsSaP6
MfVvEt0I7sF2x0+5Zq8ni8Sh2bSjTVaTQa/ixXDOzYI83h4cVj+mJgkSAQ4is/paD8gNer++mY2U
ZGMg4qQ5mE82rLyT3aO778xNrsV4dI+3sSvoU4JDNZf6DIAFMpk7Guven96LLu+XruKNm6YoTlBI
ydksm71lFG+hgGuNArOVkrRmKNCuhlrZoF+bznXO4BCyaEwmggrWbDU6Zb9yTAHwEigv26vJAPFm
8m/zgYgzxK//+vHqJrzYvzxgTWM7v3sVUK2QeH9+FwHouEBE226nk+5i61lxNgL/WOWeh+LfqPdx
BRs+qcCYjv54hlU+H+ckz+/iMCfOTY4rjCGA41gfHb2+/qgJ+2+migc0db+GEDdA8Hv+MfFn/xj6
zs+yiqNtFE0ez1cHUGUSKHeU8s1vsWYJXQ/zD70B5Kg7h0E37xJXf/KmsN+HjaOelZpCLiVeEBDG
6u56j3QSI5zsdaNo4a0s0tA7wzEh7FVo/ho7lKPT5A98jR0JFeO4a1pLe+rNfLoP/VucHrq7vM20
rZqg4JsbJFJNHd56MT4DwwTNkJdnXjXBytaLdGmB3tyWqoW4Gx8KmFrQ+MOgyPdlHu9Nc05uWq9M
bnTrfep0UvxGLbghLKPi19ulexq4lYrQa8OPm/RvvU524dSYJxDrq/iUaLhu2TjbnttKiJKglWd6
gPFH/DopTbejaUPHrc3TMa977UzCnK5M0xla8J1rVcqqL2t3pem5dxrCimx0wZhO1RH2eFFqexp2
kjvVrCcqMZFi4gqnVOagkGhB6G3n6aCE5nhq0hLsYGfsQE3+gAP/7JaFi8qH78hOQ3zwQkMDj9+0
G8NQ33DmxCm0IkTIINc6xUBujUw5E83BHltJnROt6t6rnOie0N8Rxp5xCrUkuveVHruA2AsXhUry
c01vlHwc7RHaok/N7OYgnMwNlIHgZBFbPlduPp3B9pIwBRhw0aXTSXdix4SaUd17dhTvQXUBUinb
71Eb5Kdm1ADfosJbopCFTGGNpOzgVmhMtPKxEmRrtzdhoCNKOgG7YvpuUo2dP4TnZHb8DT1youCF
RjXrjg8xSVYHxdKi21El2SgmKrGcOyifuV2n2BBCMMEPSr3zSS+MojjaV1P3Y6yr6a4DWnbXt9mL
lySoXFt8ubTReDBVEqeiwaS/wRp0gycgTzxkrcBjEAIG3BbvYKXzvgs851YWFukze88lnVOuzl7u
XnYkFn9H25OUKreFcTQ41FDjFgArSa3iAoZHIpnl5ubay/DEzBy1X5ZBE9zXokgzQQuyIaLL1ami
Mq2NcLwxaxu2MEeYah4Gy0FDmAglCpOJcKvrSfCIdQvwz4QhDBWM8iALNbYOYTrNZ1UcEbpqt0td
onkG0PfGsO9kgesOKVTm9FOuZbWLppCabqTjeGCSrCSRP0wfZTH2/ps7O4i0qLQXDaQcf6HEqkYC
PmqXFA71PFblnZcOJOSPXvsY4M9LAzuflJI5zs7wXrRIJS19aIZHgwCWhgCtZHJyh13JtOssVBWF
3XSgYPH/VL1Gwageb4du1rEc9qvyzQXuGdm/hiiJntuJl1jtMcdMrRcMvrExLTIyBU1MKLrKxC9J
H3+mRefdIUpJHf27mxnYii1MOLEveEEcTRvP+jAkBZX5ACyQ+t3UgpXClmkVd156hHS3H/ldrBVM
dgEUpnv8NKp1M7QW4UHr1NXQ5CJyd7aJCbgncOZhObkYRnoV2blploAAHFTScAFL7dUy+q1TtW08
pr2ouWDepHjsrGqdnFZtC2ERDAso+6we/fswzb63RhduTCrfXSbShEFbnAulDVcKqdyN2mdb5iJR
+0z6c9za04Kqq7qzwxzC2vDkjwo+k4Hn4icZ+swdFzme5igVfDe4ScOouzxN/JeV/Sz0VPBG9vA0
yWKNX62ua+/U1sYtB3MfWT/NqWs8TbzLdfPNVZXynpbqnBnzcISai3eZOz469hBtO+tIZNTazilb
6brb69oYy8MwjN/Nxpw3ZtScmeQF3D1QSdiuu4IQh5yyHLKlGc+70HWrnWaEy54LvAXp/GhjsXyK
ggbiUG4U2wRHMHUcvLXqRQqA7CVZlDU6KS078v3duQH8xzZw7pwS55JERRlTTYmCQbmzs9KCwa7m
Ii6dk23uMyFsuj4psK4xbebMrfAqI06mhDnodUV7V5W8pr/arcs4zrDR7opj3BtYakVteBoN7diG
7nAyg7Wh5fNZ6/pjXsTK6wzc10O1M+ghWuYoTcj9Lc+zIKkyIEu3TpVHG1MJmd6YNmHSv0bFRHdl
9J9UI8GzSbUek2BamR0yIV5H5SXoAhepcbH1ut5hojuY79zqvrZiDRxQhBd2OZZ8vI5yswWZGPfz
0R0BHoYT6sxx0NJbNXPtg4fRdoTfTeCHTLJXmXUo3YweOLzcxQR2+RSKfkCGxXZLuqYdmNZhbnoH
XmoeFz9VtyBtD+TlzujKmyrVi7PqfYSD0QMQwrsRodA+QZsaidh/BSBmr7TerdYZzsECvrLO7cwS
bKgB51VjfMArTDvmjklz7DK7OesJfsbtWN/VghPV57b5A0ho+RY54UufDBbcgRoHVZy4V12aocbU
DAPpEQyxzj/UNiJCt8Hiyo36ZK9WNsppXP8i4ZwLtV5poLEn9p0WZwX0bqzGywK2PSS+1gHe58Rx
jHWzX+/lzStt0NyXnXdTBKVyUKsoWlgwOZdtF6k3XpZAqMq0Teg99X1VUw30EXBdrGLpLcN5hKha
CWx/i1rI5C+blLq9NeMQ11gzyo5jOLorD1QcSldmtLre2HlGdZvWfb1Dv8oMQrkv+rLf9eNHbeXF
zVC4g6Ay/C5n11gMAQ14bJGtC21ciytl4+KOtksLwzjQqOVrky9v6WnMA9kBbI0wcRxQ+1SFnT++
6n1pLMOJPyHBMmCVgBfe6zFvk7hG6zM/lWNLvuUN2hudYSEKjQ3Gt0ELCh0y3JBY6zFoaXsCz9sM
qX1iMm4NPko5pT3yz7m2oHk2zprXREe4gtbQ/kiZxr4L27UeOc5eb2Gj1zG6T3NyD13ZwbyP0KxF
xCoWPbjHxgP/3w2Q0RATBmVdYVG5corQeKo77AowXcywdnr156GEveA96R3o6GhGwjmgF+N2sN1C
HorTihs/d5P6u8apauFPTvxQw4Hrmsn40ffKvJy1rNxoSlssQ6XHM7Tty2Ma8Tn4JWHh12EhrbXx
2W4c+qZGFu+UcExWcrXr+hEDX75x7FyOYUsb1Vu4UHVZtk8UNCrVYN+4eTgcSxslWDrZ/g3dVB2R
e5J900L/Dj+C/sNwkJM36o1bl5i1mQhN6iy3jzpIS9gRXbdWex1jZo0fCFuiYbCPrg5ZrJrxsInT
CN2i3FPKswBO1L2HgF5436V5NJzqLihXnYokJc/a4Wg7U4DEk2GSWeusKv4vT9PBiQ6luoms7HvN
gAxVfxSc5JIsHADtq0GFuWQFhVJjD2YigY2xqtZ78yAPaYDojxXIiHH2fjutHq16dTorVkyUUbFR
NogiT/n2qr7yYfqh/HUYfk24WsQrSy3SW3eO3lR8DzaKetYY0t2b1d2Y2jY6Clqfwi8f1FS3dhUR
HKSwU/kgt3XWWKNV7N1tUxoKXWkFv+MprB+KJISd2VZ3cg03GQ1RP9BiuRrsrBz8L69xDjk/i9a2
a5UkS9cGIgrduJ8SdFZJWgObmyfMdIm27CsDiuNoa+NZHdoTnL3qMeAzaDYeHM0NDsVUZTvT5Hbq
WqtOrpc8axhMnbTW3bvmAMlSLYONGoTaQ5to6kNoa6Qpc4N+65noJlRGYHqwJjQ1LPRO/HzcfA0c
csdwozi51L+k7aMfxAvtVms89TDNoDqGuUAaI9ed0lQXIMarlVvYi5gB0lFhrnqpZ+m0bAiiHUwl
eDA6SACzAf8NJONw6OnYdcMIDUAURep2iBD/XA+nKeT3Ns5rnedMkznZH5HWTJAwd3DzgH1W1n1a
dv3B4Ud0pF+O9WNCwDorPWZW6/johEG9HZvqrPtzsNEj65uiQnKBB5Kv6DfswSXHa0Dm6boLUH53
6be6sN9JvAqOSlrvVA9oQpZFpx67Cb7Y4F4d4rM3R+ca53i71Z/o4e1irYPFzq1Omsm1M40q0khP
La2Aaw0Ig6fxe5WGeJXr8SvIRwRjqrGM4+jJzhl61cbeoI/W+7a5ZB444ifo/QRN+MOZnd3g9s+4
b3TLfsZh255Xdh5hsvoUlj6+4G1cbOH7MwJ0sQYecG/SmmEXm+09nZPXULQwqTlsEY43Kt63ZbXT
tRgvk71eh3fMdPvbFhGYqjeItQQ00h+wT0qnANn5tAcoDcO2P6iN+qPoHujn+0IvwFTvSK9Gqx1t
H0N9Xlr9uOtNE5N0PAZ2qc1vqtKiY6RiNau63YepgFFjFvAHOBuhl3Bf9cJG64aU2KeHjqGkvSfU
BqUQmRYxpYMjqktZZNbKrkN7p8XeRzPzd8ZdswWtudfcVl2bpnVvY9e1aIHc6AVGH0peuuCz1c3Q
4wiQGArmXbEOX1Z5UIwQi96qdyC3p++jh6lxJcI7mbusEvcFqp2y9m0Xt8sGxbWNNySQC2i2RYR7
FU0ndGiGQ0Wm/fZ51OXgo8ZUaLcVjY5Am1Q/kjcjLrO7Us0Q7VZ4l4gIcl7O7S8qjltqIHL4SEO9
dRV8vvLBqXZGVvweSABAg2yhYh496yWwjbNXYYQRtR4RUFuj1gpNxleh8Wx7Jc6SUXqISobAJo6a
y9DDtFCvmiOsYQfAv+h95fX3KC/KV76SGyX1X+oKCXRUVz/sDouV1K7mbTNYGG70KXrOEG4ciL0H
Bu3JEY+QEfcxg4CZY4RnJfVWcFzrc4tN3qZplZee6iePGLXHU++uy5Lmy/XLeqVrBrbCtR/u2lSB
b6lC1T93ZVRsG6cs76OIiCF0Gih19sK0HYdBuY03lTaRYuJnpz4tdQZLz6rWqid1gLfEK4xhQ17x
EPU/shtLXE9WVlqjsYMBtPes9ntO4GgBaPhAKmuIrEGj/rIgEaWacxcSoM4V+86N972J1WGJjmY5
B455jFOPWU81/17Rl9omPYK62b6ZfT3CmhvvaFcLUbv1Hj4dA84y6dNAUHkHe6RfEaWubosqenRM
aCSz75741qD2WsSTfNVz1m5CSDnGo9LpZhvqDL/+vTMmFabJTruS7QZ2Cc/eZBl7OgonEFbDKmm4
+9SM71178J8BYm2KcnpxPBJG80AnyW/CuNQNa7ToJJ6CSE3uNcWj3hpJ7dAQK2tgTiJ9SJdN4/tL
AN4uOv7qti+ac6Lg8xfG7E8m+rSR6vsMi6rd0FT60s9JUiU2MbQgEwCeD6ugHI2DJtBbduYUG9+Z
n2VilEXoGrGKhajoknTV+Ogl2/I79nX+YlSfityDRTSYGbUQ08FllqL9LBlTltDI0urdndN3YJ4u
fss+6sceruNBruc6Ri5hFO6vyRZSEndNnTA1kcLwb3f7ImfvevTgeM1mGsJHV8+3Grq9qrffnKTq
lo2Z6vYah6ZNNuXJrq8yb1eLA0Se0Uz6B63JtKi9GuCIyPyRRR8z8zn9ChmDGyhM6ayd/LSL9qmS
0fW67Upma7qov89xR8Dz0D3gnJUu0zL7MWXoJRWjcXntOwVB1W2TeR0jTQWGR1IDYbfDYRPAtH3w
K3xRyH3KNtoQ3DsijTN7jJz+uVZdDFlFRp0q5ovHwFuMNca4E5JjUDze4Dx2NdMqXu++qmNWPHn+
/2fvPJYbV7Yu/Sr9AvgDQMJO6SmK8qZUE0RJVQXvE/bp+0Py9OW5dU1Hz3vCAEGKpGAz915rfVP5
MrtIrSF6x/1wRC2Y3gzCm+6iKa43tgsMOy0rWF4A0TFT3QR6pB9CuBzsuI5KxlQcZytAiTTL3CQ8
XiMaDckwxVXreeTCVVXpjV/OP9nZLpdszSapipANz0xQblbTN+LK/DuiwMQ+g9vFRBEIMskodtOW
zAAnAh1KAoOijMpKl4XlvZ20Z68si1MN3MnnSN5oeuHzLoKJxEggst5uTW9Ovzk5/K+goNgQxG2x
aemX3aZZcSeMUnurgEHvXMYIx0yG/aOvESVD+0F+jSlQ21nue1w6z64bkUioB8UhiKLirSyCU1Ek
2o8uoHpneUZ/N+ZRdsctmokSOf0Vg/EfYUWNp4uJAB2tjz6MHpHbur+Ig9/00KtNrjH3WSD624K0
31WjT4faap3PvBAeUy+C4V2dQjqpuU/+SEOn7yjyMqEGO0q499HUBkK2cwgiIAFmSC9cOibEMtxb
JHhSCpNlNYCDrsc9JQ6a9wVRN4jHnbuwDkGNZqWx0ZxOu3UbLdxMrQ9OPM5+C9RlTCidIyQLonHc
4j41euOFYhsaPQRlWe5PJ5sZ3CTK6LmRQbddnoF8JHQkl+6dxJKxggKtHTCNEqA/FS8Rc4R10jEL
DpsccIbXl3tLl4R2Twn4hFJ7HMPzlNguxDI4ZbrmfDVeOx3t78UIUo3QL2McCTSwdfNUiYoNQ0zs
cUjAEzVV756HJj97SRHfwtAl60cfT3QnyyPXzHNvJN2jmTs/UiBisMbzTUnF9yHRW21tRtykjBGb
vdM9dS034zbUAXd588+2znGwByRNaBRX0UpHBSIkGrgNbJekId/bHeP2DBN42CyGWEfDFD+k0Bgg
+XxEkWSIPjTGnSpL+bbY0zZyngz9Ry0sUAZlyS1Met+cKq02URWJmyyeIWdU1a4zYREHY0PXM5zf
4qkmZWUantlb00KAYA6U9vOOiHZr5XoTEZR4DshT0gkz4ADjEpGtnQTcd0p1mLRw8khE8+5LgBs9
baR60rtTn8lbypxEihgfbpffF3bbPEYzaNTCCeVZyyGeWdzSmqEd9/b0MfnDnV+Q0xOmcmuzeW+m
uPiWzUDU4Q+cEjNx7oppeA9J4X7o6uDWjQiNE4OTEm1ByyadnHu/ykhiMwH7zmF7P1PaDl06NtbQ
EWVU1tFJxt3T7ECj8+yfNWbgwjaTzRBqDLYTa9q2olhm6gRGgApnfJxvu0G4e8exicIY5Jc+TNEJ
jQe8u34sDzBAGhnv83LszhEWa/hxVNK0+TzUnr0XUwMtqqqIeFsqB22eO5tA1kBXQgLT3aE49ikw
4tgj43pK2RyWZd3Fued+NK8TF2U7kPcTaZA3U58+h6MZ38GwMU+pNDZObelbJEE2ysuqJAl/bfhM
IH0TE7q20HInJp4RBb2h6/T93DL9p1RcvXO1ZxSuJ7tZJMV3ORMfG990eHbuHI1eM4Ok1lnpTaDf
xyEjIZfO00PUcjkUjUrV0vhQM3wYbIoBYzOfPSswDh256kiQmCWGdCXWzsz2Y2DrnKLS605d6b8O
o1/va5MUIKMpxKtrYbKxC/4IkMsmCjqfsAQ9MU9jkPzqRebsYM1rN0VHloHXfcMV+62T3GHdAmZG
ZLCLrcwy9lUzR8ewA8sb0Z9H2TU9Gokj9iWCRZApen/nAMepKgZ+ibRu57Byj/5YvllGEt3arblw
50wCzqpAAFZrQw5CLX30+AhyDEcsuCIJ9jpWnpmQnNE9xMz/T62MltS1yTkR4owMl8JR2ptyzwy3
PttohG7GiKqpXRrnOHLe9NzqQKCIN1oVGsXzsm7BsjC0MBoavqbXUl8yOfpMr8rX/jRYqxFW0pa7
gyZpmqQUTgJjr2THSoVcWWm/t+Lp1mBAcSuWh9jkityE3SkYGBFWOqmNHW2pm9ih2VzFxsuQw/MO
EiCNWn2ikpqfIKAb63bQfmdBXdOfCKoXAUzlXgNHZ3sfCoTTAs18mSn6yyH9iHXyrtzMgGrSBQd3
ICUEvF5wwxaB58g8UU6VfYcvnX6eRw5eQOHslGdWfoqIpF8XTWita6MuTqMGAqfIx7OWMOSL9IXb
ZjtAH8ww/uUQVQpBx7ZuHD3zjr58wy9E58BI0M26Kagphxs75VaTRRVUEKcVoU+ULLCmc8HgB443
RUtXYOW38G/6kKKfm2AGMrWwPybUhZqhDppD1bX1JuhJoivRUsD64v4ymwFoAEtWw11ke8YuyWjE
94V8NQXQrwK22kRHmxZTVojhHJL773NJTlv3vqmb9l4uD+qyk3EGo0NJD+54T9OSsXotveLOXdrU
1mi0Z3u8N0M7OnhE1RJtgqhnmoz0PlqW3BhoXcmku5CDcwCyQ2/U7zd9k7EuKM5O2be3VkJQKMPY
UwPLCAVkSlhjQt5dH0V0WV1moL5YHL/cJi1d32okTnPnDp3zIGEkwHU4p6O88dsiP/lDGh1rPSMy
JoCkJ3AhUozNyfMp5x+RK0JmyLn/jBj9XMhG/wjEXAAycoqtPhsPXcvEP8+7Cg1KOq7buC72VlNq
ZJ5l3weDSM6FfFIVdrF0zd03HyMb4/0bVxfhSyMNCnbjdAptZHdR4kJjFt7XFFnNHpngsNUi8xTR
N/qADLAhq9hZNQxJ74wqDM7WmJD2YvdbiwIKidcuaMPS+EwHsnTinO4Bg9DCo/qHFL2ht2lS2dn3
woRSVrf+SwI1wSffa2Dsejtm1BN64EuG0dQku5b3lOjJ0zIrGO76LzvsvuyyKA+B304vFeVpSgsv
cSXiwyApLqnjQR0ZMCH3FkOObQU6ZmPmBB5kIQwfDm6O+Jb8sgaNqEc5Y98WFvmPzEzBgcHHFMQ5
1pTK6EN97yNprA3uGyua8Q0ZOsYLDXB9k+FW2fbM3XZUtpj20e5cdzH5OmluHWuYowvYJl31EGrf
Ct/+pbUzq7JMR5ctzVfQJv6mmM15ry7CwEMB8sBY3Nuj/BqQpZzzptVhgNblZirobDaJqe07zbXP
WAfforKUL4XuW+dImG9p/ejQ/392Ujt+8RuDCnURG7AzfWQCi4jVUppXxBt/6WwFsqaL+lXpV9VT
tJrIrGISOnJbckuIE/8oLN+d1+lio1EPRTG8A/vLNiMSDEtlcahYDn3JHenUYkpb+zhMZ4rNJZAn
HuxFZO8v0y61pCulfSkpgHPKL5FHeA9wxy7h1rmLleWyXMQOQItGJDYSheyorKJKuKkefC/G9u7U
xFzU+rEV3c9U5vU2UZ6WYXGEKVWpWjLS0uEa7rwn7pIi0S/micuiUqYqI2hNnDAwSpuwz8WEYCwq
+3l5UE+vD7Ybxds6pVerDKfqA9QHXj5KhRgvn99Y/mZ2w/KQMwHDMJdmwdYehzf1tlStUx+Q6iU/
Sf2EPz4wrRBnIWZ8U2bS0hnYEVoS/eUrLReHaUjiP7VmcO9FT4aHlxUFGa9M8undkby8LF2fBpHG
QDWUjJX+ab3a/H+suz69/r1QRpHrJ2ehjevMKzqG9uzA6LoX1XNNZZXEbXjDwa/TuIxxvljYXzKy
UMRa2jmCDD/dD4PnUzokJZM3aNanb7bVcXTJzz0ps7D6XFeljqtFCFZ/uYrVkhF57VZP5Jd6s1ql
HpQDWS21vtdigi2P149T6y+fWY4U/qwK/ZzColPBQ0K9eIjUknpQL3QxM3DITNY6rp6JgZ+OsiL1
bOqdbKvc2VmNnpxx0coMRXZUuzlSh9t1t2bprl9OKnUmjYuJTD0oXoLlwC6r5zjaaksaeF0V441J
eZ6iHk+vD2pdHs3MDKEVJylhOsDX8nKr/hGlc1YPEIfDbZg2I3IRr3j1kx6pE3qBzKaBjM6FXGh0
TRHZr2mzc52KNNCYcp+vkwCYuySY2ii2vBf8ys2KdvM+yYuRW7SzA8f0M4+jV9KUnkRKCXYYtxOt
/BWlc5IHQwPZwbRngGaePJspvpEa64kZ3orWIWGP5j2B9d7OnNKfns98h0b4q1PyhTmZU+TKoPwu
yndvEse+aK11EUThvhXiDO+IqVKNUC8khYUq6JtZ2/fSTMLb0MKIOS/F5ji4DVInunH5gath5U7t
J7U4euU0RlcIwID4sGf4QDQZK7hd01aSNptPtUV1EwJ1lpFlzUj7GDjiHFigPUV3HpfecEemeusk
97rrn6ypDdZU63pZ0yPtQMa23buVNQ9UzAjOfjX00AAY6X1V9rt0iIwspY85Lf3iar2hCcj/E8b7
RPPQa9XT1zzTvbdydjeNWW/ySYqs7FdzcH9oJJy1ebIeXQiSkj7L5LvYtwz6BUGLCzef6OBEJpMF
buMxjunI7og97Aht1QLMqNSAzmEQf6/jOmPqQWaeYY5HOImPCZ2bPmduGQQPsUc/EWbOPoJ/QfQu
4bv+RmQWaYksb2jJmLuBAqolSdxFjwIiujQkUgcP5C8R0YIt1zITI2agP+KxBbTZTtGuijL6577x
QZgzwQXRSuQM8asmIAQ0eIzlXVFOYlvmIFt9cks9xjUbuQTvzLusxVrF8ItGoENzUBj7ALENuW2E
8loWVUnTjM9+I54nafrrwAECjjbiiRLVmf+9hTYRoygGTrZzIaOPDWFkiQ1jrnKKN87O34bcyJk6
adLS4GaAf7RCDi7DMA/BbNHDEOR89zHgvk7/ZALRcsqaRrPh2CZHrQgh0lHgGoExVe+TFAU16fgz
roaJ1DF9g0Iy2EKZq/mHjafJtX8G0O7tgUglrVg3km3cNbq5Dcx8oomSB/tmJJ58IVPqC6NSX2iV
MoJbaS4ES+BUE7Z8qJbFwrdsFtJlsjAvrYV+OYLBxMlYnGafiFpvYWTOipYJNnNe+JlqFUwnkgIG
40lfKJv2SPR5C3jTXAic+QyL012onMnC55wXUme4MDu1DnShWDie9BURdIL2HFEXH/2F9lku3E9g
Wy7FA1ig1kIFDfgPWqsqHq2FGBpBGCsbGKLaBICRGs6889H4oWtBryRoo1GZgD86LiTSHiQpN4r+
RT1IcvJHqKVJeRsvFNOkFj/rhWsK8HZ4cS2wXQQhcCucf2UxpnkzHuKHWGgeDuOdqAKTa1XmH1x3
Xk4TLX4KI/cmssRtSWPW6+3+VM82PQJJIG7uPgkp3KfRiHdTNvcPOE6e66L5wiDq89JErXoSxb0D
ZIGJujEcPSMVXDUaxDYlwd4GiVfb3Cf6yWrFncHMri8LeUL4/YPxTrpLKCNS9xtjhovWcOsmb3mV
eIz+h2YbtCNHwfCC0EOuzH4g6tLzGTpVDAsz/Vw7nnW2zckiZAG54oiuYecAneVMTkCjVU5G2d9d
x2Fk3FqG9Vj3ANA0Jxy3lKvaVam9i7F3zkJ6tyO6q8M8Q43I84VCTNl008RyUavn0RZ9+K8pM59R
VkTPkvI8WJf81RlO09z6UCWJ2rPT99yYhtvAn6pzokFpXVQ3dUNVMi71m3BuDr3D1/93ZbGxOAb+
SbjtobpyhY2bw3B080+rxdybiR9DUjikhpcehp6mt8wDjfBJ99VDtPg85gQoN/NE7j/ijtGR8f/l
J5j/4vbAHc0FVTdgVNEI/BMO5QeR7DBPVYdcQ+4UdOa9G3IF0IYo3nAj+8hMxucIAqqdX/bRneXD
pjNz0lkqgAFtLXKUcWF0WsSmem/k970Xvkiay0emq/rdogJV1aj/vuHMRXD9x4bzXF3HPYEO30L1
/s+CbNwMmUjKkQ3nS4fMeMM7hn1wZwhCPRAvWHu7J3Nk7A1oCVO0Z9qUfsyYba30Mx6m26C1/B/j
tjK86NMx9beSYg7FH/sXAhXb4vrFEJhqzENbgrfM43i+uKf+o7lh8fH8y+/3TVwEng/Ag1Scf/79
U5vgmTGckktdwdDdAvQXy5Z/wm5osk1LQj+6HyRPS5yi+613Yi4P1jmRPqAGs7S2aPtvB+/TThMi
Eh3vm79UQOqk+uDMe0jGqtqPVTms2zyCK5pYd5bMurXaCf+fF/cyVVDffjDKKzZxK5v4S/6zm8tZ
jsf/YgGjChv9r82PtJQ//s0f/mUD853/weLk25z6FjYS3CR/S22CG7ccG/h+Fv/TEuj0f2xgwOaw
gBGoxPVCp896TW2y7P/xhaET5sTOF6YujP+X1CbDFf/sd7IgwVrCdYTJL8T+qIKq/u56wDVUtQ7j
3FuxMpfpr3rIZAyPQkJUQDEM83eZImvL1LdPTYbf1+dqpdQRUfRa4VwmZVSoYQUt2ZO5hdhe+euz
hhYtx7xY2VaHsiVD9JICEMI526SwJ0bYT5cAsqXtx2wKcHAsemYZUKeXjIiwaWknqFmIem6bwUmM
BIyiYAkRFA4rakZPRU/2+Bzlb1np4doUT5jb9ENBh6syZiAzaI4mwz4G/T3DGOK+k5lw3rp6bcP5
JdeH7nYY8qMGC9RPY33FZKbaJZGHyj9Ehx9a3uMQJycriABGzKIEp1mean+SmwAT33YMsHgaRr4B
i1euyzxeOCX1lyiZDpC18lAJ51vtpU9tHT5OunxHzuxuTLuu+A+Tbe9REXZz0HYakqSVYwe3ddFC
4Y393yDac8ygq9FmKCKhItGQlGe/I1EhH87020i/n+33Op/u7bR4NET83ebOisY5pxzkbgozyA7I
E8hfLXde950uf7gSwLc3I1mv+Ugiz/KBMmrfkSzfWDEpJiMZw3ZOAyGlmrZqQ3/a5XHl712bKjbj
N4u65VOplQaxiei2GTBbCZYGWXyvuJGuRjckjNzhPiyMmYJb81F53gugzWejbh681n1FN/wGqBUc
0JAc/Nw5+0zl/DQBG1E/mijeNHKtU6tfw21GitgwmA7rn7UU1FdF8dOjqk16DXT6AF5KcZTD8DUM
7ZcnYNHmwFbDlMpRsZ1bur2tfdOFMcPQaif0eCS7gR6V6xwb3RpXrRFR4CrsYFta9W+6Hf5q0ud5
H3WUgMNHH/tbJo1fdsbeyqqXvCcLRBYTbIHI/p2HOGESOkkypETuynHlDEA8Zv5pLSERPjPYlm7H
gddE30FekQ/iltOuMaWAmEL4cuauh8H/rOwMnMjQ3BfFt0EX1JorMo3B1SI8sstn4z012VRM/n3i
QMCf9MGtGH3IGOlTpZeHUvceQwOVUqa3lAbn7CHOjsWgUTxm5JY7N5rr3Jv9RNb1jDDSiqExl4wL
23T6ifXiDoEMXBSZ3HceSAKZogLvbP7SyB+bETFeradvjRG8iwJLTgeSpWOKHcY0zIe8Q0VRmT8t
qT9o3Y0LvQ1tkTGvKy852MJkaoTdkAPC2HlV9WoPzs+Out0mXRrtPXr6qMmePR2BOvc5EpbHe+FR
zSiHst5QJb9BI7qua/L0u9Z6wBSz4LSDOxs1Rx6m77VfDMTrHhrBPFufxN5gVtV48mVIISdlfr61
4Fdh55IAhZzsrZIhnAI4llqzycpkWEtk1c3z0HvsZNddWSFJQJN9tue62CDc0Zilh49yFKSl6CcK
00jb7vXCpOJKKZc5+fSbL/jIY+tBi8hySpv4k2nwkbEqQ+PmOXCST5bJzafy7mkaUoaE33usUEvv
RJDcxnX4BAelxwfe00Aul/+ntUN2lMlcWVhUwE141mvbFpt8QvyXFsl9a3ggyOvfidQOIRHffvNC
Hf0J0He6lgbndJ+Ihy46Zw18pThrHx0Rvy2paFqLa6KW3XHQBppy5fBgMihyu33GXYLDK/neCyQh
eev8bum5IIdIaXdq48nJ9Gc/4WA2bSDYrhx+6fYdA+nDGHr3bRb/CozRWFXZ8CRFE/Ej5YtRim5l
TWa68cnf3Uats/Vmbil0WJ/7qP9qRfmkV/33EbQY8J7izjIR40uUVPznG8+1HiK/oFUO9JhW7w9t
bF4NdAO9ab2WVHKxNHiY6FHdFfAuMv0p4Cbg9tNvfF8vw1DT0Up+j2FxooC908xKInbkbiKlxayt
XLmxvyGLFpKIIPavrrZmeafVMcnSNkPernjV+Xj83clWD6ATp0I/ZDmWiqDb1/Pa/6Kv9NvsogfM
kF/zZI3bMfL4kJg5vZdNW6SuQEhmNCJkAN7FvXUKs+JASMN7EOu/3MC8KUtL20az1W0jy70NzH7n
j8PJnYxg3edwV4PuNOoNcr++5jdVaz0f172Z/UA+g3H7SQ/SbJ3LW7T4Y5o/WHlQss0gRXSVvW06
/yYu6VBJY59lxWPWZ7/CRJxnh+g/vx9/eGLUN95YPvRoH+Ll7Brneic0dBNGFP1CRLLtB3RBwVJa
SnyY7hMkGO270yYeMA7/UNMRxLMLbjGldsp45c4rgq+eZiqq1wpy+vwpzfBtHJm5ejAL+iSnW1yL
Q0xs7QoL47cikN4Ohjf5Z950HGtRrl23P1I/uh219GGKGE7AJbddLvKFFmwiZ9jr9vxk5B1K7IQ2
ObmO9Kr43NQ6k0PjbRJJJTZxDtVg7GrbfR9HCNDL0e6blbFvvUCQPT/taHt/hEMMT6sVn7loHnvM
r2Gc7P38W4EuyJ3GX/4oCZt0z9kgXivDfiayCYPs2H0kbiD36Adu2nkBQ0FaKLX2qQ7RKXNpOEr/
YJA1sR7H8lGU5hOg25Pny2gFWIYE73TnN5ghlq61yZu84sWv/V1bpT+sAc4a9r23ikxxTUf9Xzl0
hmn+bly74nqHDEkr3XpP04j07FkfsJtz3CAZWjcBZcduhpPhZfU3e4BDodusr3SO3CKYgluGFOuh
1Lm7cYQIemFhkR2cammKWjc9Tst1Fc+v/pifGowe7PGP2MBckczOT5rze2THqFQH7dO3XKAoNvql
iHp3ClsiY2bd1tl3SY1yX1YJZhB6Yim4Cl1PkaRSLqHFUpin2DYhRZExUMXFi1Nxijt5/UNYeJUn
LjlNU/8SU5vuvPpVpDjNk2pASZpltxVqTHKONU4H8Vr2nK5I7N7gdNiV9xr3tMKEG7ynlEy3dtR8
mB6tT6cEM1AmT04e/CoKMu00n+GTm8ybZnon0/GGOj06UD3mekOPS+Tjp6hgcZuhfleJT2qDK2vI
Xgy/Alb0kTPFFYwFDEgcTcYVMbfaF8+yEqBh+rum6Ut+E0dCQLRljySeC6v3ztTMYfAD0qSXBF1K
uMg4RFZdNyBMcPI1fjjyqKsv23/Alvh9sL2fbVRy+rTDbdqSJuBbyXmKaOWU5WvgU+TGlfSAspSw
ejpyngCmZoIhX+nYJ7Wl4zx6hO5Hh87KjngyGR+l4Ucm0k+Myz/qdL6LRPJErRlHsH52J+AbRU4e
QGusJIqBZi45EBFKY4Ud36YCrgpGl+fZE98Re51Km4w4I8ueO7wniI4FpBUis2NtlyfDw1CG73Y5
TtsijU52LbjuYpvj8rfRCrhfJnYqzcGl6Cct1Ifxm53MAHdk9RAwsOZfQTM8OY3cDAk3oSi8L20K
m2O+902cY+nPwjDkCo5AmLvctLzpKwEZpoeUkRu3yHYejJmptU+MyClBe/S0yt1yntdDQDHOlVgS
9AoiW3zW/bBbzZEt1m7/WAoEBEnLBW6KsifEf3y3RIOt20SLpX3wAw79i+NRctUK1Bz2hMrIast3
zMnhzqm/qOw/wbU1VyQD/hi9gdCY/udEGcqcYblp5SfuPDTTOtsKIeVTp1lgJTpS8Px+31sSEF7Q
YRXN95M93BrwzkgKAWkVNt+7EP3kQJUAKTExUlWbJIckdr+ZSX5CXPE7ktxiJ4NuuAmcw/AOkoTz
xcj1aCDNXHuN9xVJaBd6MZwNPb330eHS2XA+ZQb6CY73dk6XG9645j5edrq3DoemJWgvP3qOZu4n
veb23z1bpfdJhSRi3OvtueAijaNw79JT0S3G//iNVhj/v7jgPIkIz1LwOFTmGnHvupDJNigjMDtx
km4Qoj4OdMfXwkezhO2ZIfPraBUvUxhy+18HOU04ZH8hkw3fQMGhcbwk1okBwa7pbJue/HiMvZn8
VUpXc+TeD6iJzKpqNyTKHWWNRVe2DqqnfNeb3S1962ezGSJwbOWhm2Ej6v6XFU5PrchsOOX1wzQY
b3rlfQRVcqslDtcXnRPMo/jnkGqbIViaZ2yRg2Ye+5hzSqbOTxIYHlMNE9VIpFM6x7dRwRWq9t/I
7Qh3WOaSrYh1nRA4674RyKql8Za60Raby74OFt3HkB8SFyNa8JIMlg3MYhnVQh8cHLyudTxgM4nP
HZ77XSxGaLTleBAT1yhQtt4q+AgGQx6Ju10hlyu20YsGq35TuKCI2skL0C7fioEOQ5C7r8KK3rwA
zvDg3lVs17Dq1rLMfnWmvjdqZJvmu2X2v+Io+BnOwzffhc+Dsii0GG/73g3z7wercn/XafUYeN64
cWNqTbgvUGNQSPXhuBn2V2IWRwNaXxPfjwb3yzAo9x5pkZDb93AVDhg/PM5iUCrdMJXb2IEqF5bV
C7L9G5k4S2Ysk1pfr8FaudkPgAw4hbBJMeOLPqLm3koBEYaIz9e+Ft3KOH0y4b9uSUH4lXjWrgtf
bO57qJu/aAugE7ZiuKyBdWGqKIhKqsoMapEgRVhZjhFv1dM8r/dRxbE+zksDqkARHS4BzLjf/srs
9MP7KK6Hoyz6eutX1U/1d9mIngdzXLjxpUkJQ61U7JMiQJxuO2RcXteNldnRIxuRk/VddQEte0vR
o+8NbVqPUzZS5Gt+BMs69TBwpnVN0YL7dYDC5RjaoCXQ119PS49YkWJCysl8sx5+73GQbX0Ve+lY
Sb7D+fjcL7IBJ/XuB8xyuwu42cazfbQHUGVL1zxzJ8hWUUwT/R//Lap6JEs24Q5Kc62iStUS5VO+
TC0qfLSNtIT8BWQ1qoWtBA8KEa2el1pYYG7c14ZWc/Me6O+pfytrNWve/m1RvdudvBiN/tJzvywu
VBmncOKD+r6xbYH5tcuw7n0ezRu15S5bKUa5rcDWalurrZJK7vntgi2/bn/1F2rvqHWXw0E9Vw9i
0dy2XXSo0TnIoXtSovNLjKvaNNejQb3SjAOzT8y8gP3G/KJOR0vJ9pFhaTLaptwx2fWnHNstnljw
qMv2tQq3nyn/il3uBzZHHSWQQh5DEe0KjGQbaU5PXGB54/KQJ46LzRX3elijItGZAx1CsjicFaWd
8l++WG2oy29Qi5TM4W2ZkXl552XvxRFYZMQV5kblqyo0UNdo5cFpxWZ8yrI0vmzckXIfZMvrWeOZ
boAUcskL/XMLijq6K+O9p83tTkQFcOCEcDSty3UStzkd1QOnyI3pLiFsNkp+tdVKvX/Im6G/ULN7
rCWZM+toDO1+XkrZt3Iwtd3lrcvnqL9UH/Yf19F6nYEUwnhRR0KfZNQSyoD6D7/bHB0XPbS5uh4+
yxtwBPEGEiOGKpwO6ggeO3s4TAUxuDhPCpeyVKD0Of/xe50SRU9E98MviGRQ362+Uv3aOTl7DN0Y
GpZOc7wcScupqY4k9fS6rnQhNXJFss3Z3QZuPewiN3twFThCvV89XM/Wvx2il0X1+kwZFGQmdZBl
Y1/+RNIa0N5kW+wue7WoQ0C6YXO8nuHq31N/otapp+FyFOp9v2sJ7t1HbrxTr1nqYFfvuP79n4eg
eq72mlq6/I16fln843X19I91l8O2qhe2h3qpzBlF2Rk416rtVhlJVTSS1joaboRQVIxN3+5Wodmu
zMncJeiRPbtlNrRcVgdgW1vHvS9m+UiLmHKld0tTejUvtGhMRYUnDkMDBJk2FhEaS7zCqWxhcxq+
KakRpXpzEBpwqFrrDtqExlE9lH6JvMZoHCjYy0o3wyLMaA9nk1u6JOObgbH2ij6iClrzinr/v18s
cJPtBo/eZVbNZFu9TDjvTsPyQKYqdwH1PDAd8HNqsSP37BA3+n4Q4xDufNsJT+qFMORG4XgYD5EI
01Pn9FEP/kIouD69rhvFyCZWL18W1UueOuyv7/8vr18/OR7d8oDBORlvMaHOu+uf/+3jLovu8nP+
tvby1X9bcf2B10/5d+uu365eHR1sF0HjhXvR2ts/Xrz+/eXrzOXg+OPj5yUOvYrl6+Xjrhvnj/f9
7adePwZR9bgakBFvrl+FiOxgZPpHVGQkSyvJ1N8WlXAKBYWPD8ZeKfWhar8YI7HJ6kGtU0vqBfW0
BcrYBboGHX0J+1WSxPofMsVJrQxToHftGIZbiubcRpTo7KJwuz5P8wr8ZBEyCFXX/T91iUqC5TdV
AwrdeFTtGVuxbZQoUecGt7VbJjUqCLNHus1YzBXUaTkhvaFObsZLT6dWQwiZ9gBpUw+4o040Jorq
SN+qho7iXegIGcq4cA6uQt2hLmZ7LXAL9Vxf5IzqKamq33N6B1slbsQL/5fMkZHEHgNWQ6Uyxmmi
A3IImdpkQEHxHidVH26Kem5vPL1ub6p/LP2xrml0l1nogE5qAadJxVFbHgbcFjeXdYk+EpJXriHC
rdQbeoIe9xHiFrU/QU38JYkz2DA313XxYHIMEJ60mqakOLaKb2fbmAvx7zMQVntYPXca8y0oy2Cr
2muq2xbTGQEPsezma/dtqrAAM7umYryM6+p/SCLVnv5jnVjGj8x9vhJ1e7904C7Lakf3BTU1Se7Y
Ndf02pFzLgyjZc8qRJAzT2ibJG7eZcyC6Rn5p1qccjoiXJMRj6Yx5M0YLb3ag5bij1z3qFqZkD2H
gZIAJxV1jTOg3Ttc5ZVC1Fr27QVOop6HU5Ls6jx7tZfAdmIvSmIeykQeJ+cDG2pzoxSM14d/t44K
DJ7WFlGxIdoblQyrHiQSPaqSxDtc1011iIoypLrs64G1USrKOf4UoV8dqUHa26Htv9nKpqn2U6h2
kVrsuIQEZhjtLlSZ655QO+a6d6LGYJLqTtP6qnlUS+5ycbquu4iFpUPY+pT+UrtFnYP/blep/TOU
Jshsyl1qp1TgXa0qd/bqTLvsInXmeUlvr/E/0RJZvJ/9UlGfCINKgyIjbndJx19G50cAL3hraaVh
4aq+AjoJ22FJ1Q0NNnvmLXAf9fyy6OOPWuvR/2bvTJrjRrIt/Vee9bpRBgcc06I3MQ+MYDBIBSlt
YCFKxDxPDvz6/sCs7KpUplX2278yKyaVKZLBAODu995zvkP9/PkW6vP7+Nv7PX/2+UeQAdSOEQOw
+WmJYsj6TeK+/ktT6o1IhZafD8/nB1HY0R4mJe1tl9G0nbkAILn6WBFZGUJNGAjPHFQ/0LZ2KgfI
/5l68/lfPxXQPsSANTai2y/q43/98fOzT0UytAcGDxwgPu+0cH4btFlF/T/Siv8vuq5j2/9RWnEN
ix8//2vfpPf8xx+kFb994b8Iu8Igt8o2bWxov+knfifsAt/18ER44nf07u/CCuMffAUIVNsV9j/R
u7/zdcU/hLR0gaMRXtJ/R1RhO3+h+HJNXZq8Bl6X+SvVtMI4Bc3CK3YauEWk1OG38RDa+svotsZW
94sLnoh2PZp1v8QLhHncUzZQoniPyFNsOiw2zAiDDNRU/+JCFIkM683F87Ewowe34QxrEbmdJPfM
T05OQZNdkws3PoUZpPZZ5Bg9VblzHmKvZCahIA7UC88j773CnrHFcY0KysYtVj61A7bwibppKmgO
0MbaBVl6TulYr1qXh80w0RLTOh5oXOq3bjo59Rx2rSB2V5o8JCaHcC0miHueWPfC+sDGcMy1b3Bg
UNmGOg+bjf+S2WuFbSRvczSsiAuKPomWuRF/wAgZFogBzmXaM1pU4pKk6a6Vzo9+dFa1hz0pagbo
hI2E1ZSd4CHhxJRMooZtVXcvreRn01P2nOznMI5XDfHxFAY/R3LUTaKmfQtfXcdYMNKeHRv4nm/0
p8QHmtLwbjpEE+d5/zTo6Slq01ORy12Hm25hlSuJH0MbxktUO2ct0uF6TMfC0y+er99CzdqZ+Xjx
K1p3xqbOxK3WGkrOet2gGmfCdcLB+SFKdg4tevUbZGdu92KE1luXBGvSXvxmDf3q7JjACVVyspP4
LqzpiFVv5yX5aRD9NdT9vRHsvaTdyKjbSCM5sbJfZDweYyZhXo3B3YsOdawtOHqdIpcwePxUJXwb
FPpO321aiXC9cHZGOmytNjmgHTgPDK4LBx3K2GwcbbzMDIh2fNVTJgqeDD/MjPsggOuADgT9uKDd
LHdDjhMypu+oYUNCHow7k59cND4kESXQtJUAm4gf79M7boqHYFh7rriUobUr2/AQQ40TRnDQa2Cg
XGH4PLeuwVo7Jd+J1P2wgvCjatV1fhtLbbohaTg5cnoR1bZO9HdcvwzPgAtw6hpz3FrIcdIcKm/S
LQOTlPCc+WDNUQBjrk8JyDZuegclhoua7F03RofMXCTCOheTdTZC3sFSHUUod0EwHoErfrgBDVSd
dmukzI0uk5NpTbf5npwqa4dMaymhzROp9u6Wxsl11ypRL3Y4XodSvoVmAkpOsBMRmF7F98+fMZJK
j972gnENbQum5q4KPvzGRcGfq22g0vts87Zls5ZcldChYdYvc8n9146X3gQDqEdvVhd/1EnDItFu
Mic+6GN60mRyYDp/ysZo54OEA5x7Y2y7zGhbo+G5RDBXk6HdVDH3qlY/JwXOLrWtq/4q0+6l1rJT
Py8H7ncVTjdv6q6DuSgCdTW4JLWd3pv+K2qmQztMN6eabvMVROcBEyg5yTC7z2/MfD8iMLg60bCC
nXFrRkjCEE36Ac0Sv5Jvwu61sBw4cmcZXBqtmi5Do19aY9gyNzFURuer5vvVK4/fJwEfEjP+Gwbr
raFt5k3WLpLud8YAU8ia4MvuudNCphzRKUnUcX5tacBaBqTkJRJqGU9IpeP8FJMhyIRsOtpWB7SN
Z73Luk3WpB9KynUUveHKW4tIvRii3cw3k4drllTjm98GuOpuLe+U2TtvqgRklujTTZf7RvOeaThs
4P0dtHgug8jazqeLU+NgthSSMWsF3rXMFMqX8ebEwxYnEatMEd2J+nztveAJAKt1lrX+HgISiPwA
/UIQLYl4PEPifvcs/0tuYYW34g80RUejg0/BzawF0bodD0Vgn2FbltrFH4qHGdppM9oejXZXTcl8
8DpLq3+ZKv1SykWl5k8tNDfT0fxux8mTXpBVWps04tMT3XWirXk8xpBbgnfa5oRXf2vM+rHrpiOC
+JemwRWROovYV8eJB2H+P2I0+EEHDbIrm4aDRFkcK6t7b3x1UdybgBJeKoNHLJbl1g+nde1Yu3mx
QnNJE0R0Ob3RdHaivcwLNqSueS776LGztfF0Awt4b6vqi+Hfuky9mD6Zf5FU70b4s4m8faDs8/xI
zmsCoJlzGHPteIgag2dMiCha9oH71nVgFEXOTuPJt6qzduyJ4aLX26steeZZqBjnAcKL7y0/I81Z
3Ty89Yph4oAmz0JcEnsDz0f4UIf4uZJTZjjnzycOaRTD+mDpa/Jbq2lnkftoj7XwsY9qJqUxUjBk
hl8mAwlxUBqUvFqLkHI0dwwKfBpx7asbV/fRa/sd0Mj3OLBntaLFPBh0CqQ/1D2DfUDjEjwk4Ziu
o3HU1/ZsaHLsA9sdZqMJbk/frLKwakh2St4ypS5ekYzHsciOrWi+kaAkF6bvtthLwVz4+QA5N45a
bZlbcKKkIegq6S9qIFdCzMiHyCZR6/Ozz383TtG4HTJmS479FIWxsZnwqx+y2cv2+dnnB222vX1+
Js35ZTNdxCvmuZQBQAOovpzgFeaQWvVm++B0kE/xkOA2g8a0xEIWmUuvngTBFnwYxkrQ6Sbswke3
KNCSQHzzD9CON3CqXsPIaNZB6w8H1yuDfdYnyy7tqw2zsJtwRLgfswE00MQS0um7qrU3wtXWU46l
eUqgVGvrocMTIwa0GW9u82HX9iZR6Xru7cbINdWicqrV6PBvWgM8bjisswZHWdVpzbEci/a3Dx25
fNChq2k3Oc3ZCWu14VAEiSSnzhijTaqFl7yQBbWQvLkLL7Xuk+XtQnYB0kzde50Ld111vXuI8u4b
2AGCuuNwLTwPuaQD+slW7MapvKG/bVdlORBSptkJyw1O+NZi5J1zY0+x8U5QzQGF4tmVYBDCXl8m
tbsDl/TWlegSJh7zuGbx4BHIx+6aedM1qMclD9t69DnoSPz3qZ61j3q8RiQFkZb5xCc0oGJgkThv
jmafae28GPX4ksgCOaC/qHwcHlZ0jyTpBDhNIOr8m1768puQ/w/w/z8fkz2DUFpbuvSFLOdXfTyI
StnFQ8KI1kkYNe7Bpb7Qdn/xXXVGuDNp47HiHKWI/vybn/xnP4RngFiE7A9NRbi/WjI82B25PTrQ
SgJxGWcsywiOLUWRwvrCQSeKm6VimIPd9jwflf7mx1Pt/GIM8AjecB1eAYQ1LA5/NAYMjqMYq5fF
zmg5xLPW5GG70apy6+nXRAxX24zuZJW26gkWwrGWrGocbMN43P7NC/lTpoDLC2GGY3No8+Z//vGF
gGzw6ApBBpovvqX6q8XJJNWO2DIex5KDAbEgjoNCo7KWncAJl3bXfGQ4Ith9Ug6spEdE0LRL5/U/
vzLnz94JXplno313MK04v4ZWlIgIpnh08x3k8pyl5miG5pPWQAFUwyzYsey1TLrvn7d32XA+T/Eg
DuIlaC6FFd91T72bIQvA5/HQtaZLsDVs7bVMp1vL1mXG49IeOYZwtrOzEWu/wsNrvdnesE1iaxfy
AMyndB0ekZuqaxbGBzfTL5OJfoBrMYAFJjhoGYb9Ne7qtZBvqatvKjY/3+22eTduwQBdq3HYpVBh
E/xyIo14dP0NqHSAlM26Muu1yoKbFozvyaS/2kqevRFliok+WnRXv8w+Kq/j28f3GqsaexhKUEA4
DncNOl/SMlPqPzgxCfP1/gVSWv43mRN/dXtIgT9B2EK3DOOX+9RIIy8rDJnvQqPBHqdfAHMfMjiC
88la3URb7//zZRfmX113XAhzYI6LY+LXRBhvAGfNf2TmaY/HJo2fmWrbsXmLi+HasPFtXJncR8Wi
NmkgDrr+hXL3UMnsYHKuT3trL7DtNSTKFKcp66+eB27byB9NZ74ZdA6kaT9ezMGnkIBNhiytdaeF
neNb7tg6hvxhYj3sOIrN33dwEYxrC6u3d5ID6FwVpNwJXpgdhKHgXBDO5Uy3nqoqg+7gAUwcM0SS
OKe6YUt9v4WqccqjfhM1391w4JiSdCvPxpGqRLIynHIXjQgY1OBa+1hY2kqW2iJYZIFRrrs67biL
/JOPY2tBrf8uMLvpnKQM5KpZFzzmiboNDiInmOI9JRgncPPNoDNKQYRfyvxaU44WaXSfD60wSLax
lZ6zsXmtu/EdocyLzCNK9vBKRsKMWu6Cfc97HFjxKdGzU+jKN6OwsKwdMjmiyow/0NHuwIys3KDb
jGV6F6l/cAAOmxdVmiQ4WLuRVbuf+VC9uMzlHieW47iGiC4tUlTmOqmwd0Y3seyGhyp/UgabFr8H
euSzZwfnAR2ocBA9iv6IDOXdd+UZQOPwN7f2L2nl0mXlQ6voOQJ0LQacX27tydGKSmpE/c3l21zS
KS67uCEvh9Np7YjD3OV/s9r+1aqPT5vN1nUcz/q0u73fr1EeNP/nf4n/XRtj5ABfZrFNKMgaCtPi
77fUv3hkHZt8ATl//HNKTBRWSZvqer4DvZOjIWto4qTTS62SbRV4S4dW0FOiV9cJLvjIQEAJ/diE
ycd8yq69CR+DvY5Mb+1ZYu607DzNOCeUPaiu3xwWQvR2hzjka8CcIkv7Tu+Xc1OfnABOIWCY1eYs
Z5m6dYFx62OW6rpOAmIq1+WYnRq8FcqBqsr17/zkbgBka1ucpoiu5rrMMadb6MlzUsqdMjmSN/nJ
cq7ToHYWhc78IsmiOjAXPo+m/YIQlltm3bvll5IOg+stpkhdEjM+QdF5EY71FmTq6NrxCcjwKcQu
jqv/OJdNqF9O+gRmyaofuD2OU/Do+rQ+GvoFRk2VRHdvofriVXTYLnzkVp3i6KUb0YfFdqGN1CRR
cuoV8gbDWzAlPkAQ3c19hfnH6YBy0eBbb7ndveDuXCeV86bnOsbwFiJeytAmgAk2vMwruKRe+5tl
VP+LAw63mCcRtjlo8axfcpVy5O5qziVk+Mj2CW93Wcxxc7hlEzST0iYZXT8WhFstRcg10lS0HSBW
IL56xoyewmvszzVlXk9p2En73En30LQ3q5iW+I53c+nW95cmU9dQCx5Qqz5UbvzVQ+haMhVaxPo5
NqPX0U3uMWhEtizeUij+exlBX6fxlzOu78DWxxUtgJ4nn9PofKjoanVlFnqeV9Vq6t8LvwFj1xwj
f3iHPnrPWMwcszhJUA8lHHNNgipy1FbQXKB7h3v76rn9VXTdqrPUJiu+zUWqk8SHWgMIN7WbkuYI
oJVtZnHaof9il+pWIaylwFODxIo14FGnLoFCHlDMLQLrTBhiILqDrJsr5p/3sVPb+RBkNXPLwnzz
Ykw/uJJsH8JrMdxsi98Yr8EJK9JTSYuudb8nJINxdm9X//lC/8UqxsFt/p9AI2yIXy4z4mpoakOf
A0yGDYnyDtEefc1h2M43OWj8i7QPfhn8zf2Fp+PPJ1iX4zM7NEAB90/LZyXN0TRkR1JqaN2yOj3N
+5zb4MPo1oPOxUizE5jj1dw/S0DI+qbEokPiwUjjhQ6nwYPCjH4OF1nlmLXmQ3ZCW7PWSUbjLCbs
7zaNFFnUi/m85NIoddRl7m7kifvWAzud58vzkjGgmNS0bdPbW7AlzkA9lHqcwrLxPfDtc2iYK0lz
Lya5qyrTk5Xpt3ndjbnpYpwLQT5AGrfWKH6aODsRlENW43ANOPRwniiq6d2YN6OcqxnP6UT4Itrk
lJvU4yBMVToeM4d1Y36GAzO5z7+zOem3Sei3eNJP4D1XTfJdc9ITGZKLjq9NIhgdTr02bFbfOj3M
Bx1H6ceW276hcsWw1VXpua1XruW/0Q/kie3dt7lDEfQ6ur2Q7Vai6sw+5naI26vHnJP5j6Lytj0Q
NNEWKzF81Gm8aYfsRK4USQjT9I4uy/RnAhUJDvlSi9QZgBO1Ice6ycrvE0kyzTA+BqGPBBq66SKs
xIIskU1DuRsn6WFkjk6MzalM6cTGzrlTyb0bnfPctRb06+ZuEwO/jTbK9dyEo/Z6n39pz+TEkohL
pUUH3aGbFiN75k2NeDZww5/RXV7mP5fGSFYmFKH0APD5lNNO7pV9CptkwWAfsGvSLAsfKWWbyt28
+s6dtYJ6Ubb9oxjWn0Xs2L244/Auivh5ojkjOv1ZO8yrbkeTXPfjEwaILZi5O+6gk8g7is3wLiWv
SrNYoem+Zv24JI8eDnIALNR6mzttWc5f4OnNdeuNLRyYMtsHp8syBOxgP8wHJpGONwiCb+DX1uTG
rEUyvfchWx2niT7PsLHFh9Cjj+jVG8OeloHDaJUIJXptbZvSXqzWQbHjdHsoy/H4ecMz9JiPkRHb
sBp4P1m9JF0B/GbruRpPS+fspe2KHuLSyIb9vPnksqWCtM79LCAN3nWNvv58w83d15hNtVTUDk1F
t0ZljCBoLzROf0sROy/CiZ20YvGfkKdXdJ1Zjuc+4VT6P//zqiV+MR1b8+mLahPLgD7HUJr6fIr5
t6NQOpoEvUkr2zXOiI6eNxIqvel/oc9Fw6NDUzIXo2DxH2hjMqMZkM7kq7n3PN9YTUgyoNtSA7Qe
LeJiSK9pYn0u25/fwDG+E2nw3tfRR+FhFnDRolokCBjRs5d4xI65wQJpav1AP2hYN4i6oTHr+GVU
pBkH2bPn5LWG/T6F2am6cWdWgBTNrrtkDkV6YOiI0kqOzO50yovoTcxdJHviMVF2Vm+EUd3L2gvx
GuHVcGhq1AW90Lagt6mb5bAAGsPczMZFrIwCw1JIJ7x7jtvx5hEb0vcfem2WSyIGPub1BajwviA7
Bqnvcl7Vbdke1waL07zmPAcENyCgXhR1eNcRW7r9cDN1dVUxZuQS4Y849GQ9znt4iuDXN8HB2+2q
Gjjqzftul5487sj5+Wsc71mYzz1zjRSM+Pzd5mNSYMylcXRIHgmdWxfMBOa7InHkef4mHv3+mvby
3BmA6rtIDHWYKw0JFkUk9s4qxndSPNcdfXsoyxHNp82uLjkFAdfXcT86+gomB44hhvp5uQ6q5iNt
uxfTVpf5gW6d34/+/4M0+BukgSmo5f/tSV3d2/t//fyc2J/vGTCE56IDabCkm5BG+R+gBv/80t8n
7+4/LL4V03gboshnfu0/B++u+Q/TcujowSeAqOTOB5J/jt5N6x8GDAzLNUzTlgZ/6/9F25pM5Tmp
WiwIxG4asD7+O+N3wzR+PRZhV4CaIOkaEXYE9uSX4q6LjCSv46jY8eAFW+H3DjcaB3FpuEtHvdaM
gq6sNNgHVd+vQinI66NqnTKGRpbtbh+dzCs2BFRlZ7zovoP70CN8clto4mAyMFvJ0AfUNZ5HxHG7
HnNJHDM3YbGNV7bSGO+g3SQAj8VssFWxCs5uRivDS/Q1HQjzy+in7ipTprYRgOFXEF/W1piYW0AK
uNoC4kNSRIwbIEEF7nTE47pDUxLmWbwjedHblDi/nTwgrMaap24VT51AEMcLXQCtKNZo9vJ94SPq
Vkqtap0MALMOPEz+EQIi6QF9CpiVUnE3eIKbpkyfWabAWvamvWPcv4swzqyqSJRHnXARsxrcfRaN
1tYIFb59d/blxfWDZm075UbHkhqewLGh+aqZSi2a2twGcQwZP43k2W9xfvrcLwd7yH/UCaOJnEEn
qHMDS2bS4WoUqlgI2zLWMmre0iJ6GHstvLX4ZUkLmUUPlcm0DnwVdxXoX0dA3zO/18TfLF2oEHsR
7J1IWFgpG4nhqNrnRk1aaRZmD4Hy0VZSGyI4Yoqzpls23qe+ecjMLxYF1NGEYLCO/eFq6jHNgJSt
Z+bEnuizBb0T0avJrn4b0cIjh+5xGGW2bzwUbknog2QPHP1oddoxsccUinELTbn3sHR45Rd8iQRD
dmO1AodnPaQlYVhhuE47nPsYw8G+Yn3HxDds6pnaiePwldiM6kGvnZtCQLw0LVpFYKec65CgQ+61
YongYEQEZQ9Lr+vj9ThUIXEsc0CCb918vMwwecw986qrHCNzU6Xx0q1ARVdZftEBeB1NGw470OcE
QqhN+3aOJiG16qlG+XblDV3R8KYj0gwvJYbJZeMhU9HSkDl/H9urqUQoliQQZ7QkMDdB/YO4Km9B
W9m5yCT24DJ8LTNR3selGT+kfp8/aX0ImFBv+mVt9DaDHbpJMV2ivCSKpnBA09qYpRNVEr8e2D2N
5vGUhY52YfuwA708hiq7urmxjrr2mVTc6TCSre6GwIhKYT94BDIcIm0goQjyyZNfNrvSgAdCrAs2
SJzEkWL7MFtp7sOJ4Ja0It7QRSoB2bBeOFbXHFttegJnkewmL6mO04+YqfbBiXTq0Sx7tlV7pg06
PhWB/yMjY4Kena5zXTF2N0GXb8LK43ScAfkUEUPQaogWrjTUiszFYacJXRwBlQjtmzN6LxV5JI+J
T+VQWVsuVDiQQzjG7oPmNcO6EI22YJrmHZI6+aJnxAsSBfwwpjm8ATRurtk9KkOlj/k2ODsOlkxb
xUdluhr0LF1fy9g4dLC3ADk2PRzacthYRXHwVdkB8WXu1CijfhwmtfTaauOZefhSG7e8tpfZ7PDK
dRGd0Y+LZewZc+SDc/EL+4UlyLkMQ/cRNiYu1txvllEBqJGmuf2g42/MCDYDvkVUQAjOZhtXRAS5
CT5WYVdnFUTOA+BAn3pUI58xSsk/AFl2ki5jqrIaDnFkhyuXgSXJZp255hhsrsbSi3h/jG/MBeQy
rRIPYnb3o2E0FqSBsdUCgv1ik8ZGK+ufTsfYVA2JWLUMZtdD7GaXFXRz9zjU2pc09g3cdEm7zADc
YapCfluMgBbgPF4mRiprzGb9OjTdD7JlbrUZAk8UOTEfGFa3BXGzXXQe55yhuPIhBLvqkbd2CTks
u1b5TyjY3Ze6E4tCyVUsKTx1GXcwJ4iHgkaHKxS+E5luNT7PteYblDKMWFZ9nyIVZxMIXcLbnPGn
X+ZEcFeOgkYcTpgtqtfYwicZ9TVeUv6OBxekTuqKsLygWFZSfckdHaauap1FAysGAiVWFj1/n9zq
0IE2xHk7vGcCCoGRMNmtY1L5xjBm3pgSmkh8bpaKLb1/9NomGpWoUgtftAHT+hGuZcRDiXyLcp2a
C0AmQW8kTAWINTe89J3y4Du7ifMgJbGuRMeAyZj2qrZ18LkF28PMEjZrWuIAZjKWeeJ+JpnBwtde
ZRR8GRsVra3SM/ej1yzLcfhuKfAGjKloD9hNtjen6qsRTPTMU/+prvcMR/orWhOmldaTq8voEkRC
4MHrIdzbgFbGOcKTmL+nOkQVALIkR5dlAl+ciC2GD2D6+Of73PE2IgnKZW3SojcTD7p3K1E+edQ5
aTb3K07A9abH1okB/pS5vnPz+Ps0geofaM8vJrnWWOm28FZQlVXjIWis/JxJWS3bDHdskMfZOrMN
4+DkuEStPLbWY4imxp6I64NRj75LJsvJrF9NCpid0UbwLPMoX8dDfh+BR6vWi/fTlFiL1p4s+EBw
DUJusLSiz1g4jbcvyottx8EXlWlweatZ8Dbtmkn+GEn6OE1xSBAfYypNtB9j5oqXvNnpBel3zlDS
vwpe56ZGbvrBemq5ZxATrazCah4r6B2auYeIzNheO4iu/uraSbWrUiwtXgnqwbcoQ5zGsbfglLNn
YbT7xNfwDbN+w1vwjQucOU4ariCI2F7HuRa9jck+Vo2/cw0jWRt04zdkevsHHCvta9LLZzdST00u
wrfeEMgVcFOXcWe9uL72hWWJHl/Yvjoi+BFKsmbtJGEOHzFv8zjBLIO20HdJZRerpO3SZxkNIDBS
bOSVzpqnVyY4yLDx35Q9fjNG0jgEs0rI8g92YMh7rzPDG5zBP7a2OLsVIr8wHPRFY7fO3QrdN7/0
76FOYarLTL7kHXmsRUCQc1hP8qV3atQOOs+LCPoNyanB1WJ4uKjDEEjhSCJtG2mSHCA6xHQirzLr
+5PZk3NuTFq5s1FaTn74s9IqXL92HT8nBOwgzRJi75P/+BgPvB+WLGyAEfiPMdsRETvIjyKIWRrT
h8EYf9KMIa/CKfeVmvMDdLGZqjLABQHmJIkETM6RXDENZ54zduRp59cE492CBLmDh2LjxZtprBbt
mXeFs6i0K2SKDcpOX2/25QhWqSiIgGW2NTZRuSezGV8RcT0PZloHRxe5WxQ49jKu3I6LYiFHE0Tt
qAjTfHyZz1lgTDZGCnbXCRFeeFn1hb13g0M22TtVRIdWt65d2VyMYe8XtfvN9Wm6N2LyntFbmGt0
FPkpmjtIYdACn8b+Tfv4p8Hmv5RtQchZbpKbM984yCHidVKA7tUcHNBWbn7EzUAMBLCXXZbrFwhE
y6l5lZjqf5id99U3yuhND313SaghG1wsV8lkDRgZKcyD4qbcmVSAomepE8yxhl8LaNCawq/+JTej
k+8M6mcA/SuU4fR1bMxniObfGy8vrrnZ70fZnViPWEFcMwWtU9E4dKNHwW25UN3Qbu0BSoeY4zg4
lRZLr1wXk6h/+i3X0cFi/ej28gjHTENr9GH6XXgk9ruDGDqjSG2Fur2heyicRG5GosAxxA3tMp/8
6GLLVQaX6eZ28sA5jghJt9QfC18L9yRo/SjdJFk1gxihp6jXCh1IVWJE9gh++5r09cmvePmx4+g7
i+QyFckb9u926ejGBwIhEBS525LyRSKFGSX5hjLhh5kT9msb3ZE+DqIgUPYz2fb2acuj9CATp+iz
lTV/zecXDrLuIJlmiHMy/i4n9OdyIJ9pKgC8UmPF6AoaPbzleuEsZa9+uFbUrWOD+KYUqQ/JZ/7N
ngkBHDx6sF7B8NsH1ud9qJdPWmvoqyKdaLdFe9fhjjMQIRewO7YcwE7K6Bi9lBO8so4oxs8PCGnV
IeqHr4I4F+BYIkCgB++CAQtpT/W6t4sB9xHEjLQ3wPpgmV/kYzCtdId8ep55vBM+gIMVyREmbeb4
VYwTJq22OmuNE22FpfJlmICbiIwSq0TTHQOHRHYrhPPbWZW9MvVuPEAuGUmt6vI1Mtz52AywocK1
kKEWWuI6JvrQb18qYLOrxo2o6Qh3DIwUl/jo9Kt2DJ+A3thI9DoXhdQV1/i16Lu1A/4y6ZOH9keI
IJH6IX7MrM4CJDfAHRbNsSCrYA//Qj6o/kCPhni41kZ8V8rwJDQfm3IS7ybLjR/RhaAsC+N1kMXO
gjmnd+qn9FaEiKYVMUXXZEjhCwBY6iBAM1eMwfU429Kqfnokbj1rsV8shlhL1mlO+y4h/mIVTf1X
bdCypTXlOk1X9y03UM4WaNO3COW6gUeyiZtZSEzDbzDb5yn2vKUWuF9j4nLGug93ep6+IZv/KmOm
AKV4cIbwe2gRg51k8lWrT6FE8tV6FKKVQEURs2n1/vTYtePXNvE2k06w9ZDiGq00EEG2f3DnlS3U
RyQD/Z7C5Ah1i/EmPTQLvgLUv5QAIEtHNkdVXNOz2+UK820HUOCTxeCzZ8FPAT/eUQMu6iRGMQHp
D1qOBn9If5RovlAVP/TZIA9mV937eOpIXrCuWjPMBHOM/ZafJUiUb8B07rYyLzy7l7xLXn2zJFK6
RYOg9DPBgt2Kg/3nNyomJXZVmezIIznIpmTjKE2x9vV6YTnTqxFkxtEveI7D2qUs7FsfKhDMMGu+
/bokG6iCaB+E5K/7nmfsiQTlKWXgOWYoGqvUPtSEOmyZITyiJF6StyP33khigZPN/DiD36mZU2ZF
avSrCGT9ihS/5zm6L+pIQYqzOaaUyMFVj1Rerc1h8gHIPUYyqY/BbHR9LFUs9mVjagdU08GRDGGf
NOsfWkfRW3uk4X7Gyo11fXbV6G6ixFGrMYOr8/n7Z5roqHrcFyor6yDNyjrEHN4QbHTm1uL7laV0
l3Jm/utCyxbjvKZ53fAsp+xrarePBs4t8tGHcVVonKM4y6BDL+BDeA7YrYARMCj3d05DNef6IFpI
7NXoZ74MCraU12vX3F/GiHeEK5J1gr140TvZenLTsz610zqYynjJ9nrTAdaCxAlPGHZ/ZC5Qc8b1
cgMrXdM5KxsJBuUBqcmCoSfGRyaOsi+Zy+j+F2eIwlUnxp9D/rUhcfPZMH7ak3fLSFDfGAngmL4C
pNLBSTJH19im4WM2gvVGgwfvUSv2Xdqs/FCJY+y03wU5Ucw7V9VkONvWcC9xIL51YtXknbWXnf61
pQd4KNx2QZS4A8Kri3fFsJh8SBFhTPPXFHePjsTCqtpt2+CKCxJqm3qs1DIwfpZa5Z3O3eh53ww6
ZW6zrGZZ9kBnLHCDo924GFibkXQvo90U1qgjrAzkKmCG3CXm8NiqkAxSYpw2FnJEFWUEf3LUX7Z1
E9CfR8oKb+kAKtcCsSdHgh1HS/wYVEpGcD3XAHRGuC/to69hc41it1/jZa0eB/5WbBVf9BJQzRzp
RSb7tGoUYJMh6dUyFf+XvfPYkltZsuy/9Bx3AXCHGvQktEitmMkJFskkobXG19d25H1MMu+rx64e
1wREREYEIyDczc2O7YMuXZNBeO00cApdqnAg+sxu4ycIZZKiEFTQwC0qwk/FZX2oIXmUYBeTvEK3
V3yvWOvi8BgcMDR011o6XpePodPuhxG9flg/echp6ZBJbxovbbZN9NkMtYKyQqrYXhgmwXAJWwa0
glTIbF5xX+8w6jqBnfhetlwOpqgAkVbT2qqHS3y0RyUQ2ozmtJn7KaUOnH/R0S0DTryv9DhdhxSK
El/oK1Pqo4KwfplyDGwFs5wnmiuTuWSVsYxzbGurtTT6OBbzQkHMIoASsv6I5Ksbh6/kDb0wvh+D
rNsmQnCC6ufETl4GW6WIj7LmzBlVuZMwBS3fug0DfnBNKQ/LIuQS1EFyiG2pj/9nqB1RQR8CHZhn
XR3HYsy3iOVOft6s9RjJBY5woLZ0my6pVj9KpZhmUXXWY+0GA9UV2Z7roI4for68d8MSD9vW28XE
NwRHd9wjbUAvf9R/t028IhvD/hT041Vhc3BIUdRxeUeC6RSZ2tfIFxi0pnJXohPQ3U4nBOCqaYMD
/gONUWXA/kmtUsi6qVu7WVMT2pi9pEGm+DR7NbpD+T2em8dM2tsZcnnsDk+Nbx+8fPwW+Um1MeoJ
Ib34qo0AtWiL7OPotdeNOwfvUd3rj3OSv/QphDhUbsiwEsiTXfoFWqm+8obxlYoujUsttw/ngYUK
oETSpiwTjl5k400dGI/Cto5TmRwDWio9ZWRVti9FZT0MrAKGIt6lDOaIVA5Nj8QhEGB2tH2WOZvQ
Kci6ondEKS04oTjCJKURrzVdvLp4DJIdnVetAyK/a9MnDF/5jn5z57AK0XuchFtqa5vUhMPkll9J
A9+ER5lRihYrra4vRT0wsepJsZqHiZtKTvS4gEcx5dm3pmMxQK2Kx/wJehUsBsMDNktc1oK8m2AV
TfII948rPFWrGzc7THI/Gu5r7Q8vsrfSVWwQPxa5u7XL/Lqay7MmblK5pTP2Kee3F0l743FNBe46
AxrvQ+es5oETmwADsfydDDAObgV5XLPvaPWMBJgImKyjTME61U2zqjti69DS7vOQVZAfy6dEPCaJ
e/LojqoK3j6Tg25zzSAZOv4oZcIyKvEeKR5Oq8ydX0KXDjYLe6ujiOmnTci2eEP4o8nFVWs5E7en
d+zcbmuCZ98AUUEwUHyfyIOpUliE5BUlqasd7O6umvFj0jPMfTCDtLJk2spBnZHurlF6otTtfdiD
4aWfNCGr8nQHFzcHFxRdZz2mzSqZk1dRuYs0hl4Ut6DpcuQWvS6oG/cAmPzxa5CEmAuXqzoKzxgE
ZZDiSaoY2bB2JzpgSZ6inSKEOciyokaMoyhrRew/sibaazVpKVly12kdJBw9BrDhMeO5DWvMOuzo
9J06UlV+MV0oWw8zrXCKyipysoa1hmonjwpOvRqzjsAT7LCWx1/sMBiOo14l68yL1hqXPnXcBPSq
Q7uFGVn2BbI2gQvmbGoaCfOMBL9zyiKXGAjnza63HgODozxc2ZbxJU+/geESj25IhaAGI2L6enxu
JoNWI8cajnER5Ls00FFnpVREu75e+ZFJjGGQlxRyGwJOw6IoFmDyors57gDoexKQT0Xys0Lj6dUB
RE9MVle1VR7qvu6urOu5+6aXQq7xjHeZ5SbCxtDYmdpUbIa+f5hM3Vtp2t1ciorDQEpCdzxgqTGQ
tdxThR1q32mBJL1MaB5racczxw6dKKgnKv/YnAg/f5rIwtVB8FDSgwD+KPqUtDXZp0Fe9wxangGb
ILK9G72SD0aI1NV0KexCJDaV2gIbo966AzJXH7FJY9mS9F/rMHhobXriZRMw7qBpoKO83upNc++m
wMi61nM2DhbHaAxx92ynPMAnmfsqxkdtVZKo39VYpq1cz8tXjdSJRUTo3Uh0FBaosNUUVFwpvn6B
5rCn1cM8JLQ/8b3cH3nsZWsYlwd7NnIUCfYhrIppG8Wf6kkrbySEPqPmMmzpSuzSCI12hqCmh0Xo
6U8EuPXaKR1keeREiEDSb12hmavCfAwSpzoqQ9+15WXiWg/mz42lyMipKK76sN5lafWY+QhUcAkB
6jylLPKGcqNl/peym7EIAqu06gUqq3JK92bKxyJdk5uqfyLb322G7nvcTKdRZK9D228aE3nirNkv
OIlcz5A4YFLuqx5IYdzPz3mT4KTs5fejw5fSb12nUIxkm4h3IB7+bDrDvZuTwvCMQd+WFgmFgKZZ
LQfTyqqiSqtVhi/rRlJY39WBDUBzAnKoR7tYgvY0xuZATV+xuLSVbIFVT7DbwBGT0olGBm4nZgGn
my0EFP9W8537RvjXhAWk/mdvSxoT8E6MSS/3uNeYA2vNmGJYQkKBOsTdVOMEjrYWxogOkZYXJzL4
kU2vFpp6R/fNjVFS9sNm686MaHiJCb7lPsMlpczqz/XQcsWmLxbhrj2OF1EYrMn/rkutnEiGORGj
cn+TqLWBQG9F52ObfbJHKodhYhNz6dV3BQpDhc0qhXSX2Cd6d2uOwyeqi3TyCBQJDkKb7sfMIekt
+d0d03qjl3zKEICNrjaR+CKQ95tJ9poZGxymb4vJHteGiR2wN1yYuk311W+3WW/f1jT5zU2y9oJk
69gBws/mc+Mk27ponojy5C7qXMRQzqVmx5ugZtW6grv60Hftc2n5J/VZtYVmrJBnItY9nbKVV9PG
oEpO48lgbo3ksPej/Bxk15WTP3vmdDPo9h2tD5vW39tz/2yazgVn0hvSjYnJkRX7mwZepYwYfQR9
TcbeZIhcjUQmdWFtUwapulXrE31GGzKz1CmnSxTywDEz4x5gJmDM/BmmLZD/eDM6/UVml2cxFI+p
fOCo0W8JcRH8cEc9pB69a2vortX56jQSull8zX95pWOSW9i3ftt8HkqyWnMMH9XuWGuPyKgKOWPg
dPCH4SCmKEaGXDO1ICQHFJ+vS1FXpOmrWzvtPlVuzeFumAHMO9N2VxrmPLE939hxva1FsaOc/RJb
AjuYuLptvNvcUG054bF2p50dpnu8P2mir6ynCK8hekpOfpdf0m4IQzfRHsa8Rscz3NIlCqkc/+VV
EdYxXOT4adTGV6qKYFybdl22wY3okjvdpc2YhvTD2NL2pLi7wOs2YQJZsOzldWWi2urC10LBo8MK
1vEYPZF7RuBq1Et3Bv3qunltX/nyM4mtczrhFpzTi+X18QEC6T4fzEPBKhmb04HhUXY3gT1uW64R
zZguI2nsozg8dnH4YMYE3prYze20T5oSO01tR5s5blFUXUqQgeVIVcnY0CGApMnq7n2SwC0OVwy7
+1EW1G3wPjbxPcAG415d+K1Gl3JK1oM5reiv4DKue4DetXCeU9itteZdoaXaNq37SKH9me6sTWyN
Z1bYDFeV/smgU2GlTz8w+g6YrJvbiVt+ZdgBJ6cf8AY28jOhx0XVy6Op1/usgRku/QeT7ENJ/FJk
5tUYRVd5XH6hfP3SjO7BQPq0CgGhOsO3XOabnLKn1ED1Ergg2D65rfZ1NprXLpOPk+k+NqAPGQHt
17yFlZVgrQKm026rJ+qYn2dixc7/rFs+jtLNj6QKH3NcgRMruaXmfBwyjCAnCq3oKzxI6nq/pxOA
hu5uQ5FqF3npV1OnDmyL+5we3AgNNGmYw9xuaOv+Umv6XZ02L7jQ7rS8vOjC+Nksh5eh1Rz8IYCT
J84hybKbmRIsJuOkN816VyVMQACD3Myj3TveMMfAWQ0eTWHcFJwTePevfNdVBbE0bHBhyh51Kmk2
82dlZBi9PFBf+u5P7lUVmFdNmnxO8fEMnPiQhsFFNI9Xro3mRMsvZyHPaMe+R3RM1kl/trTuWXBT
2VgB4nyRbSJqpol+mzbRS56Zp7Q2yeexwO0YTLjBPlmadWFF0QZ80qp0UKNF5VXoeAfRU0zR2+Fa
zOX1YEJGmsWVltGLDPiASwGkQXLRGcMDyaX7mjllNVMRKcBPB9O8bQsubUZP3IkAxnJ7ZuZNV7J+
ukOAp63adZCRirS79myDbGJ9Vm/TE/L8a2syKwZwxC9eDmBbXSw4jkENhiJQ78LSRRVK/opxBkCN
09QpdFuSVhjC+pmYUE+Uu0JJ8YNr2acHr80fYINsezGtncISSPKqLWhgyP/TtnPuRTwcLVp3kclc
Ytv7bE25gM9ACsiZ7h1bZWOGjkxafT332PRM5o2nVV/FGB6CutyH2XzhU0Vt5vkqS5rPWRfdFdmD
F4Z4YDgOYvjP8PKPIySBAh8K2zfMq7ZJ7nz4nuPjYFRfBtos6uZiaJrnUE4vTmdss8R7Cl1uuVyu
Utm03ybsDSRZcMoi+1LHfUMzCadEXRzH1txEWnBIHCejNEZlA10MvlrnAavfKKMYnRSXcTjv/YQY
iRFjawtO04BbhUNnNwYuobntjBwttlbCI7iHUEq3umM8Ut269HJzhTrgxBrngEnfk+y57Yc54NPn
s076oRTNITdqLj8ST5a8Ieb9PvF3nx5YD/OQ0bi2q+yhSGGPi9txjj41Q31vW9bOI4ygOkC6PFwX
GO4RQ+40LSRBjcWbbcgf6v/FiP1WF945rMLLEIjLqjaR6qj/EJOZeyfDPT0KvYsx6O68EPxYw5US
Ro9mZu7avnhy1rUxX1pGGKz8UbIOCft9arlnLaT+rF40ZtWnzglY7kXfzSakZSGjv8Qsb7tw50AY
H2j3y+9dJCWym/Gu8L6a+C8S1Vp3eIUwk2OUygKO1v+YzPDYUEacn8QM/dVqdqWGN2/krm1JUkTD
/ImqfAkUxSTB3CQavI8MM5mJ6WAcDrXTX3s+nGZdHv2huZ4053IKxDEI232MFlQ+9x1J7Omhn6PN
GE0H1+2uZfQSqFTmUHyPB/cr2dajnVMDBbxtB87XynukRHMI/PS7L91LHx71erKro6s3X2bfvvOz
eDt04dHNyeB0cO0NSjlak26mmSGyzJI9Kbw1Yu/POdW0jUWFPE2Lk5EMHMqkk9uZWWvt5I62cSir
ruM2Q7qAbIAKVL6WggzAmJkvasgMmvHZzqpcGeTYa625tl0ME71Yx5u3OHgmwyOqiUtrArpMPHHK
tbfOr/+Vf/4/yD/RXP73jlZv8s9/Olop8Sdv/Fv8iaOVlC5yPBroLEvaqkPzb/WnoeNoZUtXSFUY
M23rF0cr6y9gSDoFIRdAuOMImuOagjv6//4faf4lXYvsMz5Z+OMhKP2fqD8N4Sh15y+2cdg/IyLV
dYOmVU9JTpXj1S/ick9v8tb3K+2MO72/KUO/3ObcI+uOjguEX8mxoceBq7t5ZsUKRHTyT0gUnudM
u0kn36GgrU/reKhXsgd4YfbYKhiHCTJcKpnDg+Em6DapE80bX/HpalehRGmjx/Rqo9EBtytCqItG
TLras6ZV54WrssjuGpupeG72AYoCEkv5VTjm+6pyb/AfIfELM+AoasyUaHtR2ecXvXbuQUg9Ur+4
GiBiEO4R4kmGyWw6y5yoyB8VLOjCSgy6Q0PnMlHdw+DP7ooWSl2MndTMVIa/bqU3dwn1n5VZRc62
7ELJ0FqQAk23qTlaFyCTy4ZJHzMputa0/AcWsntdjueo2OVlj4VSd9ONCFzNtKFB1K03fvFjCHlx
lEYY90r52OFBMHTJk+aQXMwFv9nyHWjuDcJGcntJR03QC8xvsyFhLgwoVivzrkrRq9vWfTuQkhal
6hvrvI1ba59bmv3KKv/SopRqs00zxUcjruu1KWBZJgU05bF+NHSE7PrA4owJxEIQubYjvIAC+1Jz
HHxdxic97i/7AkqTRiOMlfFzE45Cw2odzU1/g94FuL7JEreMwkOiH22Swi1pcXdGKGx0ycVM7Lt2
BxylNDP6wpKjX2lTRNrPTYj/b5IAJ4ygu5cdhgB8xi5RJJIuivBLoQhtihLgeR/gLwM6xE8QhEXW
+LXOkgstBNRRpWm0g9WQRnel/U2n12XAQOfUchCmshjv8OA6xFOfbL2vbhKdtbLW12XnP+DAdQN1
ZG36+AMMUX+09ARDiLFyjngfEhIk8bY2AGiFafjYicE9hHV7mZRmeS7pHi5cOD1h2h2M2cLL2SGy
t5pm13AyV32TcCnHxqcsHcXGFkudJrmw6R7cGfW6lKh1AJgeoOteid4oiWyYqsI+f87c8jlBebLK
9SfpJJ/KBDsNFD79CtXPU5Ln36Yehkt+aWZ4fCTUfSqJtYJhO4i6xl3ZFvfFYN/NmYu3r4SRWQ6n
OtA3jZ1Bwg/8G9uiTJFfOaBxNgZ10tnBv6AqDtbsEXCIutvqTKmiSM7tqJBMrQDl9HPT2JHcFDk/
MXMDT9HTcm7oYXqmSAmfihqp236n5ISWwYVSNqcIZacqeyxLThHS1S3lvrUxy5dKJYDaEN1Zjqxl
U0K3h6x9m7Y9SCldY8VF6rzqsSvLp37j1US5Vkshiu5PNBMIWGnYnt/23p/TKhallEUUTHPZdDKB
064eNmpPDcbbUbrPf/+RCjpXjyJtdvJ9X5tLa5OBnvv7b798XMZcLEsdyogJ+mUcWuPAhfn2KKk5
TFsjohYvTAV9G32KJFXm4ItrtXj0Eiyd3C765ugsU8uOdpMDhnmoBEkFZ3m4BucL9SRW0T6lwPZU
KjRyMANFXvYGUd5MU0KO/OdTy/NxbV5FY+Ts3l/PWubvd07MJZvZyjJMb2yYpy4OhCXmUdmMH2Ed
LS6E6jldbZaXLJs88K1jQBVVven9ncurgOaDUMX0PGdwM97e+fZJGMzwl+VFWJvfBV5Py2HN1W31
xX3TUStI8kg+DJl2nqZ9OYBrY9nvUPdguHHFC2kTf6Y241WRu68w6bkxVHA4tKM8o/vad1Ubn7H3
eoBRV192ZmgebCO/shXpFpFIQLkmx2ynWeNfuELfNH9Bk3qHSps8KmlC8mI7gaePNVbxFU0K6DSm
/iGLtGKb94W98p1ZQ1aWuqfaMauDGRSPjZLbOkIHblMieY5LZ5tG8bYN23M3k/ch7eBiAH7y52cC
dpZ/Gs6prk6+sp734xi3V0XSHBNTL07l3HypGsM5aHQ9HrKp+CpH4MKtVYWHsOmx4PHwcrGd5IDi
zd6WmouFohu8VFP3PQ+75s5WxEOzp/uf6quj0dwz5110mov8pvNHbYXGuiC9l2yxN7vL4tDHpcym
VTS0422DUVTfsmjBMN0FFsaE2xjdJnztyrEG53Zbc3XtBog3qHoB+xo54pgp76qNH7QYj0QrbmNa
rnrlEimVX6SNHnsB7ccg4k8AZ7GVXB67/TpWjpOwGDCfXORLywZx/XXfU/5f+O5vhPy2begEdaXK
MPW038mm4Y50HKxo0/hkj3iZrBNlazB3kY0mDvOhWqF7l42vjDTjBRb7/ngqdXNfgg0JR+pKa3Os
seJUGzqQXdCjXKH1yVbg2xEuqa0ApSVlmBM1m+pU/9xbnnt/6CjeqQKf6g6fIZSMfFq4qBOE1IhY
gf5wxyfFBD51+atUSNXIhO+UtcoC1MZ/sMyn6Jh2WK4tG8sQLmo89ZjGYKVLtz7Zdu9up6irThZR
gbnAXRXrlSRAe6J+won5+ZCG80x1TvTozhU4dlQg2bddFnY1BC0eawOI2RjWrFyoszbLe0XN5Yrk
MKQLnTZVoNoBYm2r5FeFgth6Cme7nNd5wRAvRgeWAt9WioCrhtMQJi5HuDwsNhnvZ3lh8S+A/Tcq
vyIdp7B2kSQgiFFuD++mBsuF8P7wjfZPawZegiO4d3XeFz+BZbO4WyzPlZlD9OLXdrDL7OpxOfdy
wQcvuwZxA+kSrXmmAG5t0eCVRz362iA6OfkKQJwoFPFyRGd1iJZNq5DFnYIXvz+3HO8gBnJsQTv2
Nb0+vW80BUp+f7jsLc/N9kulYMpuO1A6Wo7pcrkte+hGbdRaNCYt19v75v0afL8QgVwcdUVy7heo
c5C61zhXzDtXDXfLBhE/c9oChF4eD4oSnYKLHhQ3+u3cvd2jC1h62Y0UbdpMaBz6aaLw0R/h/Rwi
8SSCdzqkKiDw+4Vu/nbnvu1bcfnNiYGMLSfm/RQtZ+zDc07u9esK5CQtLNzCy91rR2Vxspdztzxe
/mJqoQ/3S38C+P6vm7duAHsvj5vYUXQM5EBHwr5VtADhl1tmuZVCxUFe9t6fMwJj7zQmVe8FPu7T
XdnlGOI1APAUk1yCfz4tf3t7gXquCODJ9lbnbCiTNCc6IpqT83Pvw3Oa8rGhxViupOvOam5so52j
+OkAIuuzB1LdXAaOnpXOsgcvytiiefi8nEJj6UtZeO3qjGYLtH05o3i82Ycm1qieM8out2SxAN+D
wGCktMDAU2YMDrWh3GXextkrT/X0L/vCdgTZJYjyyy1pK8q8oXjzyym2yRb+/SbUbbdI7kEzqhOd
V8owYrlbl82bfUdd0dGedNTm/61ljbdY2IDnpKia6gSe+UgO6u0Mq9NcqrOOvSBPZn2roY2Md/rP
4dlS1sjLw2Vv2Szj9vKcX6DTyCvv8D5cpv6MBHQZOd92+fyX3AtozUgaufN+OjXgPozw7M1pYPzF
iQDzjnmbqZ87GsRHh2V3edtiq/D+MDB1JAZQr772ZRmGX/02yfaB+kk9HXenZe998++eyzVabXBG
5C1vm0wdhWX3w8tH1ipbSMI/lufT5X1+oNNAL6I9EJZ/ve3fvffDc0mIfdrcCC7Hn/8xaO8vzkCz
9vLaYmzXdoPbj1G3r8agpqPc4PaRARPQsukbZqf35wYav+Dr69pOpzK4H4f0nGFUsxe2OhfLO4Ip
Ynd5y/Lmf/cxyx9+eY83OVsL0+Nc/fiwFp+MEI758qq3j3t7bV/CNFy5HA1D9Ml++fuysdX3fftr
P8uVnnGhaLJU/pgDM39p6Dom3CEeVI1dTtu+K/L60BsJuXzA0qcoBCwI4Hy/8M0hbGIksEzupYgZ
deg3B057vwDNtZgooVqihBDTmlXgZ8+1DjvFVyZO9Fj4O7ccKNrgIuDTQUedLvLzi0nz6zd3h4U2
v2wYc0ivLnYAy2Oq9QbDBdXhhSj/tlmG7WW3bAWXkDu1tzTrQusQ3WsmS+gXauhY+toWI4DloVxm
hDh/dB1w0sgNi41UIw+dGjmHzUfnR8SzPLX8oGUTxIYN9yLdt541loeFY78Q2yM1NcKPDIEwMwUu
qHqNiUHJYZkDEcVBlRxz3I2wjgDj+dMQYNlr2iw8dVyIagC1cPCwAHNsO2UKsbhALHuG1W/oWe2w
/WboHdVLl73aluSbfdzE1MC9IO6TxfxhcYRYHg8yJamEqki2Fv7NkQqnQKKh8DMtuQ0C/7nt52Fe
L3YCsxpu3vZ0K4B2j2hWzPStqmgIkGN9WvZo3EAAN3eXcYVL19ZURQzuXBVULRu7o8qV+6B3ShVU
kMnldy84/oK1PI0foTbTgehnm5gmmNMQaruQDOB+TgdckS11N05acFNZxbhbLhzsqPMTsm1G42XX
R0Cqqn0XlRfMx9nChUgnnzWtl93FtgDn5GmfIyIVKhob1Fy+7HGOmBfen9T7UNt0dYUMRv2I903m
xvhjNQ5J9H89b6kZqA2QoLSNT4pE4pw4atrt8mmLFcWy975ZbBAgp37CTM/dLh+UvhuOYCnLgZdg
1kXdW9DIWYyd/T7oDiGVUkvF4MumUnFnaIUbEdMSpycaY8zyB61AtuC21RdfnZrlanO9jHaw5TGa
aXZDumk4ueKL2ZvnPAvQbL47TwAbhyyX5cEPkn3VFs6XzkfT/zWj4TpWZT6evGAYT7ouExb7Px9T
4B0OSelufBg2pzjGc7RwVQeuUSHnIvTk2SiK+HJW/i3Pq/5ERao/AWAhz64e/uO5uF5rNHavs+Gi
N/PiukJmfdX5tVw1IE5SnURRD9MBvuFuzgbcVG3tHif7GEsQ39mFpo17nVfkeydHmwWyRjFc52hb
6+58Y2R3k57jzeWVm7Ss7stmdjFrLh5m6fuHJkIc2Ar7xTSm8EJ1OtfFrN90nVFcpMGh9N1Lwu34
spt0cR4NRG0xJGlY+1sESe02MugcddE+kc19chGYH5O+hMXTO3cx+heyMK1Y9bpzGhISlWPc+4fa
n28TH7Z21TgQYIf+ohe2fxgq6otIFXd02Y6b2dYuOwd08tTE1cF2kK5oA7Jab2wozTTpVe4bGm6z
Tb6XE1e0XdndEdX0wQsQ1AWVBe/GmS/iqNNIBU+fBuGJ9eAM0xryqVgZ2ljsTFq5jhBbrslsVec6
Ruq77HVJ9b0RWb+zqgZ4cLgEuZmgNX0ENkKecz2XSu7W4StAK51xwtrHWms+Ckess6KrNM1IfLIa
x7N1Tas7OhUhi0NMFfmQo6ife4dCEs3footcKNOw/zFYoFEm14d9kCLUp0a1Ds1apUGCZmNRtFnX
zribRNBdmK7im5VdvxHSjNd026KPc91LAaB951DIxgUVSbnyzHXLW6vUHlJPtHvXQSDUkkjNBKX2
qDgLzxy2pFr3XUpNnGpbs6IvKttgd7+Vfv+KNW9eTHhrUbrcVL54sJB/XPplFB+kNT2OuklnQwxQ
blQ9AGU4u9u46z4X0HBpX4IkX5NZn2L9q92QxM37VxRrOJfPOhl+7zCPOBIKu7vE3RXViFB8f6GT
CU7ju8o26j2deNDBVDM0cGX9tpFMlkOebmZM4TFob6qdy0yBMTl+n22AOaxnbXuS4OuxolXE0qAc
aOjIHSvAwVCfxA4rofkimIJuZRP67wRs42M5m9M6G/F0HVAK44gA0lEQwl7MWvxdx/4TuDk5Tt3I
VSmzBOKTFZdCaDGpJv7j0gJamU5GeIWGeCKWdWgkFYW7aTuKGZFbfW8tFW8K6pwJC0yaiotNlzRM
9mbAbN7qLRmIbB+Jtj0EiIt8OtE3oqDpxY+Mragab0O5GZvXxr329ezsgS2GANce9LTMjklSfS1R
n6wLQ/xNPPvf6t2fqne27VIz+++rd5+i5luRk5b41TFFvL3r79Kda/8FEAWaq2UCH/7NMcUz/3Ip
6pkQ0oULO/LX0p3zl+4Cc3PJ60jzH6U7jwKcZ0F00WE6/Y/ALcbvUDmsUtCrWkI3peDjlK/L74U7
09BDeCChffYImw74rI/X4Kwsg6jXousN+HYfXtFSvSoN6uB0Z47rXEcZSp5zj1L78pfD92c89dvX
oYqpe9KwdBehwe9fhzSASckksyDBYrM8lWG5A8XdT04JkOGLV/q4q7gZ8MQeSQzKvD/gsX+H2Pz9
39O9pUP3QwH0Eb7rIYBr4Gcj6Bn9F6bx7t4CZmJj5XgegP9uB5vKWF+2F43VR39AlS7o7fca6vKf
c6lwrYDk0RVB8vffXodDGHSJIc/0hFlfCn9K9vYkaDSEWBGTNH/Q4uA8Z9TinBl2WfxqZyn1e/yp
Y8ZN7PeiehWEekjg0MyHP5yY3xnBb19uKUBD6qAP5yM3nAm5n3StlucUkMo2bqoXK6XlpKp8A8OH
SFt1DTqPQJLbsHIXT9Bsn3ZBis2GeZ8W2nTEkaQaRvcPWO+FSf3hoHE3UHS2bJjirrpffy08s8pr
Moee2TOYZ7nHZ2/cNG2pE3J7P6jQBY9Sj/cC4fAmnuWwadLeOqU0Hp0K7GL2NGfE0jyIpt/ZaQXd
f2odGsL8jvAgQIUBOh8hDyzD+l4U9MlPjlTijsg4D/b4aoe1fdsVLzbBi2IMHLANqDZhFBSf7dZ7
1GJT3mlJecNNllx6Rr7R29i4tXVaQ2ANnzpvuu0Cn84EWDR+QStS1LgQSmLnRbPNT7qZexd/OIu/
I0rVWbR1bitbdw0AMdJER/Dr0YqN0O/SwJdUmbEwCvxGbmwLbgU+pahnUj9azdQ7oI3Y9GXmNShQ
BN3/v1/EAAYrDO50bqgPtKggFnoaTpM8W+Q+T50eXma6L+5muqxKs72nk3dvlVNDu5U8tm12pOdl
fPjPB0P91t+vHIQP0pWW5egWJKwPHE8cdGoN6Zs8934IY/kgnRzzM2A/0kM0H8W0+ZZ/Gt7+Odry
f9om+FD+ZUr4cLXqfSyd1kzlmVbnw4hqGK2leV8E7k3hZ9ou9nA8yqz4ymyp6yWzc6lLqhiVIZ7q
2vrDrWOqof3jARAUgk1wgJyIj9hv1xdGP2uGONO0c1Ekg7gQXnvppjOdYKl3p7vTN8vRok2WO9E6
jXAPnvv8kjTWfGzmPKJ3pjQukZvQdDxZ1mlwYcJ4dgrVKbeOxUQ3SlUnPsnt4iKrmwkzXAZvo4fq
19D7859P5gf82NuVDdQQ7QmDpzQ/Xtm+aZi+bycSC9epOOcAFK/rGl2ENYbZfox1rBU89wJRmLau
lKdt2lgdNDH7swDIeId+cDWU+rAqOzrs3dkRqM9q3H7KsD92gzj3lqldpfQ/4lnvbezMwJGkoyEI
uZ6zSx2ciFubOryFpmMfe039h+FXyWc+niop8Tbz1OXqfISrJanHAhlA81kkVnUgwEQYqvN1h7yj
L7p/7oKx2P7nI2qo6//j/2nbwkXMQxhifrw/xtKti9qpxDmyPGD8WDfdlFF9Y5SszTyr9rCLdsN9
mAr3vGxccy3t16SCu/mHb/L73MNEr2zlaMGRRCjOP+/UMmyLtIKZcGr9RKM1SL+XmIjv6QtI1uEY
0Zg5xJhZu7g9ZYEmLs2GqDoAiQYBpen2XhpsgqAO7nOjr/8waVu/j6jquzku0RhBH7c0aN4P8VOZ
zNK0WbGdKjpobC11tobVEub3mcVE4VE66WKEh6zJdMdsztDkN2Xmu9dqXgmGlIwRNEYEK0I7D1bk
U5iNDgAqxM7wqnPCGmBfF0rek1sOQFJknURlNBA13nY0eSNcL4n1jc9qvLMuRrgxl6y+QatEdnWY
Wpc1g/RvkQeSfgJTRZELc6Iy2DWxq+/HUNfJkRL3JWEW7bNk3FV1AaNU94CVzZG5ieNia2i9d5BB
qd8Mh8goij9xjY3Fmu/9SrMIfR3mcG5cfPuETfTHlfhf7J3JdtvMlqWfCHehDQBTAiDYqZc7TbBs
y0bfBhBonr4+8Gbmn1mralDzmmhRtC3RJBAR55y9v/3fxGONBzhzqS37wqACoJAjvugbQKY2x7cv
mvrJWkilwQmnh4U2SsJZgIm14HiCfzda/mm89DpN4dxzYH62cIKQI2OcQIyF1ti85ONcHDl2fdTw
5LainLl27PaQdYt1WQuyd3xXvCyznsdViQDAZi4VYpsKyhJjS0MEYIzfFjV4kQZ1qvAb7P3gzE5X
PPJIOzeSmxg77V3Dom6o2e19SnH/fikqC1K0S6bGgGINQA2AjGQbMPggyNYqpaK5s1qwA8z4vXzw
L/NySqZ5fWwwGsGoqa/mnDbBaIrxyPGAS2hGcdMvVrCt3ol1I38Ro6XFvQUQLm++VV2JwTVrXlvP
ITNNz077sWio1MeaL0hwMvmWmZgOVaabkd9rS9AJkTyhV8PuXtvPI2vo06wBNcZvmkVC7yiPjS3u
QfvcaunhbHFSF+tqtR7cVfq3McVn0vo0o6QDjNQmkAtmeWVDfqQBpNcaHUcCGgDQfnd1rOp5OlWB
pZafkk34rao+iqb4Dj+pQlYWGdheQ1fly03aMwiZWf/WqjQ9T4bzE5BZFWGbM5m9ru2hNZI2lm7V
YKfREbUDU7yQFoYV1u5y++yoR1S54kFihtqWVl2xIGJi8923Od0gO4nkSAE9xj563Mu6rV+KJp9v
S2GdaAdlWD/Fn2bxoDVmfh9VrmyROpHNZRs4R90M64pSzOqJhKazKrOPslmfbOJTCHFSry4QbDlb
HOTH6fXOAkngb4A2xyLa7+TKss3ebRj1Lxm6ejSOHDzqesCsLkYot32Fb6D6C3ImfdVU8jfRzSSa
nbKOVFb5MaZuDrNOBQw3/Vp2dJuh7ob51GSPIxhu2P+e933uBry+uHIYy16TjLAwDqpTQPNtpo+o
oG4gjXmfwJUAr8RllKAWITfRq7PYabPlUXNEYNW5E20d7iTBZX02fJwwo6sZkdc9mv3WAARwkGJn
jQWLaOI8Y/DZWD4t6cxsPG6lag77dOr+fYWTCx2NdcKV6vPI6JO/fj7Ia7u1n3SvNyw0W/s8e+0j
K5mJjHTzEa7v2ZtSXy/+JGAkyF8at8aXxPpRNCQRlrl52+BpBBaVdNxlNqKfRj1oUwWtfO2x2KVx
as/J84hwsVjB/W0F7jNf/MnB6kROPQxHqWVG4JeqPdcpHJzKnbFLFdlRbEX6shIlZltY+wbpM+pI
q5+JLJDrCf9RYREhPHNuiZYa3HNiJj/h2a3XsW7/araaH9LJ0NFtWl6A0BCI9DDl76nDFdbkF2nk
61c7eRvMnKtimtzP8eZsKnttTakfOgyzge0SFCcbkkJFXV8qSNmB6P8S16I9VI78Kauxf9rDaepp
+4Wjf74QgSMjp7TauMyH77nO1Lt3vxEb8QGZKpStkz3hJt9HUfAeVs8vmVbMwTy7Ft11fuHSYmMY
e5bAracBQDIwIQTDGusan5ZeQ0reiTJ0TbXi1vba14FyOHZml45kJenO+u3vmiMF/S2ICobRPRMp
hHrVK291mycA6JkUm1vzpi8IjgQkOqVtHxn2j6joV5dGrFude2VjG1cfQ4YytZax30g3oDYa0vFQ
zAFvqbjlHnMcmTwUdIBfLP/YJB4etFFNAWMIQD0zjKVBjpShAE+Jtzqlo5u+T4wCD05VfxnsYrlp
Rpl87W37Dx3m9eBta0kZzStRzYSysENrVovZ/zr5JemuCSsSWgL43pkO0g7bD4wJ+wBKHu5K0n9b
OKEdDDsdTsM0Lbda+e/Z2ufcbwqvtGE/aRmBM3bthf0i0d02zvqe3hZdcbq2AeG4qf6Yt375odIe
O1eRHg2bmrpenLOUvXZWIyj3BPd2b0+QTKX3oG0Pg/Lgo+xVYkNlfDTHkbdsGGhNGh4iVfTObjAj
UeO8+LbhjMWpaPdnn9WJljujymaJjNpzdiLpczMOvGVmo451neM5LuQ7bS4Xd6TXRsAgP5JatK/1
Bt6nGIs5EvOMU9dcLIBshiLgYYkWjcXJ2kp2CFP+2VZgJc0M2apJUMpoVENgGEGBNshnqRnCDLtN
1Ipy4SIxX5DgAAGDAHfwTeBHtBtQ44iRlKumene1pbpZEkTtoJ18eu7hQXYkiU5bR7XYLc/SI1rI
7lKcXOB9OlP74g+GfUg0PDJoSJ14mTrK+HJgzx9cDSAsa4rA0MzEipG+7lpP5lxOhxIjstnP/vde
rt9VlQ+npcY+Yvr9D63nmJ2u9ga9qRaRnpY12fZ6csIyS3NsLy48e5afK+MQFkjAdkim0SUvdI16
u/mLQxYbr+ZYN0ZYLyO2nCdPGrhLGagcgZzeEF0PL5zDN36dnwLbc45VN2TXStp9mBoD0krnCNoO
nVNG/WKtkaNv1lG0mcYM3crkkXjkCA6dOMN9oLqkDWz7mopzchGOS9kF2mLjCB0x/6KURZdY4PQU
M1Aq5G9U/zb9GwNXKD1l7eIsS3fNlUnnflPzhXVYbyiJfXd1qcfVHBILHiKZF0/EZPWBaoucNMps
z4Un3MZUFZTz4bM3rfUjxzxekcE8ZKv2sEALBls7PcLqAA9hlH40KP+x6FEUFlvXxktjjXDmaXmZ
vi7Y/E0iFXCThuXKspiCGCWGtV4iVbfEEUpz2HkAWOCtOjnWFvkCOAYM89D3mhPdf2PRZ1PciZ0g
4/yoUmO+FYmvB3Ty7HAzC+eWbUzT2HnNm11drHpEqN+sYM0yIBfJJMqHhR0c2YIkRmdArjlU2pGd
0Yjmzf/jjt7fDBPmWXr2h2rEZ9cVlLu2HjVJMYaGr/8qtSSnJKnBwmnqWdUj7qth4fo3gUoP5HMk
w3bTLfVIbg2Fij3+MDUfns1VW7m+Qfv+sR3jgwkNdxf+D7xURWzs9tfE/t12cxbZqv4+kf58IuGZ
ZRpuAeCVV9ieTIw9R4R9k30Icd2bYUtmZTEa7pUq5e/SbO0Bttovz52+OXg00BofRb74Id6JlEOc
c2QUglB2k28LtyzC0CYHif8hva7EowfjcAW1kfbLeK78NDkO+EiHdUJpCHfG7ocE6Ip80EyPSW1z
bCaSQ7x3NYPkHxbrKwTTA/bI5DiP6weICXHMs+XsOUhzKwdzaqran3q9/pyMgkhh4zcjHQP0QaZX
b2qd0VETDgL9wj7Vw1eAsVA1SxBluSOtYHA+zcppAlkOVVQYWO8nGD8LH0ZLBhSABByObYcNsyPN
YlVwCud+7DgYl05gdZIxU6HxsfRbgFfXDrK0eVGM3XKQjhHjFQJ3NSP0uqDU15y3pwDtlZcRo+lb
v4D1BTwG/GZOhxDBGadfEbYScEWl2zKc8/axLWzSIdTRNcERDsv4NnVERgAbVefQR1UU6jbRHtKQ
6cGeq+d0VNVRbcvJECvnXgUgUaROlDkdxc4oUTQgGwY4QlPcKdECw5Op090N2kmbCe04BP2SIN9n
RkrRh9xs5iwLrKnw8/Egtqe+fATL+mMq9Q/w3d4RTJoIAAYHltM8ae4QTwmzKfJf0pBKDees9I6+
hCXp2cZh6vM/VLwnG6BVNNi4h9Vgf2VjeOYsisNWkNTJxKtI3Q4P7jyHtua+eDBSYhPlFbja/ghe
4bVq4E6ghu1RB2ZHTugMxMpz3aJJmYiIpmN/AmtFxjglBnaDmGXzG0waMLI7RsYiZ2VMNQNWqPmm
Z6wWdT0xuXfbqw0pJait8o2qgtho2UYuaUkBLzRuUuyqkL2JO+xy5BcWiZQSn0I1uTWGTVg8zp95
cdgzLN094oeJ18V9zwFAES2VsREUoE/qDMtGmt50w+qP1khMhfJUH1Djv9Rd+Zh782vHIZj1A+at
rfm/lcZSqQba9Ix98EOTYeRpv5edR6icN2vGwa/PyZd5sD6tDuqdNdE4r90qHMCdhD2uSb+MEkMA
UGnRoact248cBXqD6ZfVPG8VKfCzrzlh6UapJmCgNPR3HasNa0Xocdv+qjSED5A85Kk0P0s1EwDd
KudQbVXgan1krI28tV6KlN74oUxnCMRIwDgHwaDEoA/OtyXctMMgWS3Zty0ee/noJY4KktlPAwyz
L6bJz9QSVEC8kDNW7ha4pMDmpLCA8eM2dSzRIz3Wguxdz31pVCbxvTj1znAAU/vDGTAtA2JdnlZ1
SgrTOFiFA1gWfcphdnmPuXQ93v/y0URkju+GcpzYIjeya/viUU2wVPzKP9oFupG9LD+rPGOrx0NS
eya7y2T5BydoRsk532Esrw/2BOPJpeJKX22B3bgjfu2QrAh6ZCpuxcDuWhtOXFbuNwtLztLHKh2M
kwly2hXq50BCjQkwzy85noyXfQszwSGHqbTJvcqrgCrHisGN3vJhYpqvE2ujTeXFnrMTKQNgN7u/
RsryTOAZh1yfcthBYw3BLmWXw32NwtkXz9q4YkpAQrXRnj65ArcZJJvXOUfLIRt1owU6v6U+cH1q
iw0JC10ioM5D5HgN5JvdomTo1ckyjBKQJebSxLc/6HjqlyGx1JFxQRJmaoJkknouLaxFP05ao4U4
9EqwSe56hINnxkvb/3FIm38Qor0plmF4Ghy0YZMcdYVm2dRbgU5/KR75OQX5uTyqlqZ4zNL62Vqz
jfCA/3xejtCetG01WHXanIpK9w6GyX1x//b+haIEJpcr2HE7SxYB7hsE7FKNsar67LHD+0xCU6vW
S5/M53F/DnsFz61j9pmRSHBql4GMQ1PDKyT1i9tnsNz3L85/PcKVDZ8+xV69pN4Xaxbf7cpSp0ks
NJ0qOftn0OU3Zj586879rex2UmkZdL7BnIBE86jLq+4DH2I3oQzQKuiFsE0pE1cPzxI0Ohgee2KQ
/kFVvBC0uM1Hv4OVKfgIjTTK6+5TIqo9eGUxBjJRL94My4z6x23BA3VwSNrdsw1Tyriukv1bF+6F
/5KC7jM55QrIRT7AsTlmaizCiuEhC2dth67QPh0C9zY7g/SV0h9z2GZKsBVFkT5NVabHdpsd+bFP
NGXSIN+o5nwD88SBKW15zAskUINa32Vv/VxzKUDyFH+JEEOua8NRtvceY4ZRSuuzsIYoUwa0RGmk
D+5wlvaWvXqGuknTyp4ndGVGnj3MNpyMfFepSKFu+0qJRcdi50451jaFddXS2aEhIvWzg5ktbDdZ
w9LzvStY/fFG/ASemal5klu+PXZp1cZsUgvCCW6epMi1V2cyiEOfzZAi2jxLfXGuVb19rsAh3phe
PLjmmN0w2GunoUMutKyJ/yQmtCVyeNFLyAsDR4vDVhvum+GwmRBYrEItK+sr8KIn6Ths1khzTkW9
1qeyXNH0YDtCb4UFc+24RbM+vei5UcDXA+umeSi3RkQgSmZ5TCZD+6zTKjssbhsQeiJvSQEt2py/
wQIkkkHozk02zZvo+ycnL8pbO+zxUe7uVMTu6Jm85CY1vZh9c45F/9zo0gWBBQHcyV7LyuujOcnT
b0rWj15nZL/a7jgSSnLI0aSEXe9YoWaOKuJu+QEwuTrB0ydsYum1wF2r4dS6X4BUsrzPy/bA76pK
AxrMwj6QTvnwVhXnyrTbq5O1vweIbU826SGnTXkkFazsrqazfPjK/bqZJvzXwSAufcuyuKtNFS1L
iqXDunBQLePBswUVii2uS7OLlbywtP30YV6fzc1yuRvnNGIkCSuxE1OQSyMJmAjOkPeH9bXjeD8i
5b3idP1mtrUe5EvlnFy31G5e37z5a3n0gYwcPcH+T9hXfWtr+icpER7j4qffBkDjmmfmF9F6ryt8
5BuCiy9G5RhXYwEyJ+jRYcPSvuhr1r4alnWm3PbCtkfjdi8+zbZPz6MSD3SK0ucJf/OhxhOCwCft
YwSl+kOnK/2hsgvjAWBTe2Ae65P7om8rlmKevP+duXHUg/fWbJzebCFfMlvP3ua5lEDjBP33lSNA
gJ8fhXw9vqgdfcZWWB3AB7d9OLW2cwMqbYG/t+Dm1najDmphEmBNM92RJo1dSBqdhm+hoI2xtWvQ
IuSKesqf0zyLdz+x/FM/1GvotsMBUtOG1a73D57JDJxXyVzLnPVzR5ygXSVmgLUAaoXMXrPN+K4v
34s5AUcKEWwHDtykris+gwyobLdo4IIThJoNR08WLJ06NBoG+FTcjbxaFjmzJq4r4WTn5SSUCIhz
bfaZW5gy3TU07eaBcb596HOnOda2jzIVRsMEjHpZKxSYZfbbErszQtPWPdIimDLhnzypmRdYjeKs
p187BWL3/oX76HWzi9+25rGSYttl2aXVsu1OxmmmZ39/RKAEPfxuN6k09A0OxZi2V52iP/TJMuCG
hedCh5t3pfJoaWYbiGpVaQGnsctmyPyq1D6Uo+4njdKZwKUDlz84szKYBS1gfVVTUGDQP/Es0PDc
GzpLs55qy9HPjHNtZdBe/ao6y4EixFzF2zqL33JXFBbivr4a73O/ODEu4Jd5WBXgMILaF2d5youU
npRC7yd5my1VABDNG8pJ1i9pzVT/E3BuS3LGs8jXzqY/NYEWZ9eWV20HNAqO6qGoHYRkdKP7tP3r
DCV2ftM/0YXDczzZ66n04ryj5FuFRWLnRJCi1/lfus3NX3IsbZ6T/pnsXmAM4xUvjlZEamR1pCQ7
6PDrHwz4GIeu9rug0EhG7Rrww3WbWCeqWCj/0ERZOQ9dnqyXrF9IPiTkkkZTicsYU6pOK+KgA2ex
lGZe50p7WwZ974Ac8CeLyHdp7ns7QXSZ/Se9pEHlV8OHopY8FzmNdaNiiVJc3MWaKEy80bQ4JN9J
HfxeVfN+g4tc57JH1EIbbDWhM8Nws9die7aMszYvMqbLH6fCfu0YacHOJsBSgxC/QVp0xtyPpoK4
xsIWWVxrzDGcjnwSziQ64LXAcDcam5r1IyehPoZ2+ECQCr6kxSDztE3irKtiRgpekNWdiMzlN605
jWqNlp7gGEp/EVKKTaOy/9RpEtWVSwu331s+y87i6366pZkBOHjZstU+baX+bCA4j1HOSMbE3mNe
E8jTmlkSThrm/HaegrYdGGMbRdQRXxTRDFGHJq/DbNPbqxIT/zePmDxyOA9NJ/70NhBh1y9fiPDw
KXwQlWq7hxThNwgXLnSiYJ3kR+3rSEkNn+QZgi8ONYj/Q8u6hE6W/JHFDQGQEWhrQ1+xShNtd9e+
qDJJjkb3S9IMP5HocGozEn5qQSSoqkIClj4Hof1xUquKVOJVJJ72Hzl6noPmc7i2K0ZpvUsdlGfu
Re87AP10eTOjftNNL41gi/+Ya7GFhfKa4zLQJZgluoaSZT8eGuY0Y+2eKp1Incb6mqTpD3+wZmhp
K0gecgvDdc2NsPXBHjZUqxm416pMGKZaCWivngClZqmgsdBhl5b56K7F1zGzmHiUw2sxTL/xV3Mp
/p2Jrzn1jJ3MfO6uSdO5rBRHb48ThbW/6d+3IaeFn/c9Px7/RgdobfNVDjNMhG4KlpwCnhwCSNh7
i4OJdDgTa1IMfY31OuWYngei0GMmwux41R4PYqw3gxbFERnZF3D44BQl+FIxdLtvhGrI4dDsdz3O
OMyRYVmJl41I3lVXgvXAMy8tGSmrsDFjmhb4Iiln8E42i4W1X97aX6dY9XAY+ioSq+3ENKdpeRjX
3k5gOFkra/zafyIR4/bw5KeeSBMJK5y6sci60JyMY2nQBJqpx32XA/imaGTo3pGMwy9a3b74mxfj
URhPcpz1S9+pPursdXlW+rXYD5I0vwiYRVt/TOhqM4hbAAGmBqRkSvgrwSQW2jkYYlp5sfyCM6nw
IccaFW7lWSDSFr19cXIAVna//XDTcfxC9JnzJDL1NEHtf4E2dPKduXyvAo/B6oCN9DYj8aWx3BWx
qTFPnnUO8fD1yE3nbGeSE3Sc6jNCy+4m+7jxnS9gUH6Kqu1O3uqS8za6T107HXz69MctH7C1VRQW
tUn5hNnuCTD/tZ6s5a1mZHiomvF9S7WEyIvGA4JEzBx3PfL1JCawExiVy0Gpq2VBy8miDkYCPtWd
ybXYR60UjPP39EfmBlx/k/EFAvQSwTYIG/jmmrLTN2fL/0wYdEKK5uaBoLZHZ/LmeIV0Held/bvZ
FCVGIeXJ0ryfSLYAUnWW/pWYoIQsA+tgNqU8daT/TKXXM3BfnhsOXJesofNi+9/afdiRmOmHtbTf
6nkgUseFBsmp9LdJgEFEVIIC0VYzMtrgtIyF20TkdlqMZo1n0O963Lj1QhIOx5W8I7pPRVVW5sfG
tzHTgxWtm84nmA0gAlwOnVEwUyLsEsO7k5LO606/7V4v4zExHpxWeDcrV6cSNQkUw460TwuIb9Za
sWlUc2Q57NDMkLwQdbfLaaJDoc8/P5B+XAXNlOIZ0D3Ia8OERbS3fjGPHgPGgy8ea3FseSS/rYK8
AV0O6A+bEfu0WB/rSvNJhkn4eOhe5g7JMWqxX1KjjoVFEVr3BCMXQ+jkrG6TzeFnTWpOW3ZvRqnf
g0hcjXjK/ddp2CGLKVnL6eKJCGFqIPv6AZpbGoN6gEPQEyZLFgt45omxJPNwIwMz56dsukT4ukdQ
GD8SxSeXIY6AQtOhMyjPOitn4IGoDGnols5YnTfF1Z4cMtT7dCE5Q9MRDGUhTwB+sosVYWbTAfeD
ke6zr93UQ4/mKNIyuQl0dKlI70v6Ba5a2WqEdXaaFPiuPkyB2pBH+aDfr/DMr6U7nhs1fB/cGqvZ
Phu09dkLnKT4SxYW0UgEDi5OqZ8mbyMHYqVCJ54gHOUa92lf3Qb4pxBYIIu50EzPmlZqb0kfe6UT
DjlMadrR9RN06SFo/rgawTBLZxOMBsAViYp9ICkpLoVjnjqIO3xKT1rDUdUa2LxRzwR2NpAE7OZM
z2aarbNPphTcHSn7IBMkjrTZyLFQAtnUNRzfi4HWrKe8lthXkP1P56KkoNIoi1KTkThp70tAb5wC
AczzMSdHakhdOzIHArE8GsbPiKjedVRphzY3H6vZ1o7eyAmuMPskJjEgEt+xBxg4EqllbObr2lL8
oMr22F19/ZgMzl/yavCneUgGjfxEzkvKBCTftw1Q4Z0/X9hAH1U1xjZl6ZMDRoJpvbyZA5CfSqRI
aKfupsTwoPqEGMUW5JFqq8d+gyYpNwPfpakxN0RLDvd2UaFQC8k5qczYvFZ4mKr/4q7cKp5Wfen0
qTtmyUy/nCT5TWZm2KLLCB2Cvh4n3jn0NOPFdvnVnQT6vPkebKc1ZaiWTySRdacU+LrlA1EWvWYE
NCQGRg/UrsVQAoqzsVb5KbKrHXgFfZkJygp6vwDqFpGTvT7Pjs6hM5Fe5E39DdXCGDX29qyJRkYW
VVhgmh3CBnfcWbt2/Tjg4onVSirBYBJvMRYjJajlJZdSfQVyJIGLuq0GtpUkiaO7oCDJFID2qbeO
pk3bfV32pHXFzAT8+GuKVPCt9s1rOfC+9UYB9UP3g26ZIqmpbzlvX6CnzoYFZgiL1L/Oi//F2Ypf
xgSCDZ0AW2/x37/cn1P/8w/uz2mV3rMjwNDxcMNFmDW/kbPYXvLdqVe4Dibg+8P7k/cvvesVgZRk
e0xDA/gSiebdI3e3M2qbMf6HZ+6fJ93dy9mzd1WctHl4/5sy4TrLRobsQGuov+Flwe4uh5XpPQ68
utlIPWGbLO++1Ptvzu4v5/5Qr5v6jPeADQRP6j9fesjDuIb/60l35Ryai+L3P27azdFfh3ntjzYR
arFmyvgfY+rdbqvv3vPR7Lzgbky9v1rjjrS4P7x/ubtV3Qm7WZ+Dpd2tl7UJB6fe3/aZ278C9366
22QZq771pVUf75ZHv0S7JwSt0N0AeX9q9sDlytR+s2uC6EoH9lRKYuc5p8M60oTf6riFxntSCWPW
vk5/is35vP/zuwuSdJQhNpp3aVt0T/DJ4f5D8nDXUP5/C8/72pGi/PMTlm6Yy3HIf4//w4xj6SZy
0v+7hef9T9P8kfLPn//Dv/pPC4/xL7GLbhnHIfDEfItr5D/oe77+L8twLFcQu+xae/jyP9nL4l/C
owuLfwey0R2x95/0Pcv+l+9Zwvch8zkeYqj/JwuPqf9v4meHoziCcpT0DJloypIC/T8FlO46WFo2
O805M1wtuDuX78LD2bbG86h/vRunW6w1nLF14jG1vkVn2eOrvv/J/YtWr4Bh7lbq+/d3Z/U/f/yP
27qZAN0uU5XA3qHLsTuU5e5h19OUxeb+/b8fetZwNit/jBtBMAdmX9DuEBTc3cB8f3T/MuU6NIpp
Ktaj1ltPO3HmYtzRPveHc9L6G5saz96d8iUDvS0wrA687471FH1OstmsnXtbMA5ZIN6yOX51qqbn
XuuIXdkj67frjDF9qVlYDR0dD1k6tAcWk/3SFc2V1hRod9mjoEPjVECnPpZZ+hP1J423pfsyGBZF
S+n+1p4sW/9BDGv2uJrFxckWjVHWlpwyGALEJNlwR7vqadTV82xnJG6tCBhXIwG3pg3I84if2c+R
mcLbPcHD1s0Uua+NXz1d8uuI+cSfCafWm+w70oDruqTFEfYjXYi9bZ1WAOms6WWpZJzboxNAKek3
oGDzlzJT2bF2OqK76Jvoc3c0a/ubLqp3OZMIIWijQrphRt4sLukS9QvxgiXZB4JYP61j0/LfPLrc
aDBMHK2G973ZSIXshoVALJD0q04orkItjGBIO+lrW0S5lJygsfYf5wFWsNbTWAWW2urUbtnrPBY/
mPlETY6qz8Zcgk/eCEtLGcD3pjlE7E1O5N4o8xjbTi7499R5q12aCDo2JtBjhPZO9pGIbA34xa41
IUHJ9GBoFZn3YMtuOdm28ZfxlODIYKK/rrpnqxz6F7O8OIpZ4FppHM/Z0FPdtdmVgUumq2lToBoT
05Lt1UWnf8wkiR2rp8V55V+RiSWIPDhbUIL9MHMURWWbG3B0vR5Hkfg17z9FrA9lsXxvCDeh9AG/
DgzjIydh62hAxbjfKNubrNo6XM3lWW8gH+6zDYxBs8Wx0v6djmJFROaWIC25bJKiO5NGahL4NcRy
IgdhNMUFqmA81BWhazoyR32g/dgnEmUUJ8omXSMERcclGzEjlF4JWM6KvFEMFyRlR2eYzxv7ezcI
QP+wwcLkxTfLs+MhYPOUQvrkvJm5+lVNnGjWrX0ZR53w4A1U+4RXlmUNZYq5njOyHg0C1I2kY2AI
jhHsnHxthpmqesmDdimHg+Y4yLIlN+J4ajhdodojiHMh1KnseoNZTvlOlw6lgmZc9e2E4u4zNycC
mcraOYlWv2FEvsdVZIclVyjxrPYXVwf86GnO6RojJ1zTNkNstRb0ew5IinzyjBjWInEEupNCFovv
nAaDHl5SNvbVoAk7jet8RG2PJqDlbESvLmh2ejGwBI5gKaooADHIrbUW+LfQCXjnAnppyQjv1vU7
Ez8sxrZlRisN+UNPjkAwWekYkvsqz7X9Xhvio3RBXRvH3NHDua8/EAiRpgpp6+AnyjtYx/nBstw/
k+OOJ+EJZN87W91mdhIOpfxWcZmdXIuE1XQmEmeDT4DKknCFbCb6EgCd/2DgXSNoDY3Djhl2mrjQ
ibPIfF8ywUEF5A8zJ7LZ+OzXc1qTCZUi5jIgkSC3yYjA5NYgGZWmavMk9l/S0ilCzaXFGdK6MNEf
9jy2wFoG53nS7c/KYU1NgZ3my/Oi8vERKdUaqGFIz9J/S5iafJWuQ9IIIvLTZjTngWtMn1Zx3Kq1
Q++r9Yc1TzlGF+5hgwDu+KVP4Ir+2yz5rtbTn6kWDLmNL7tE/LWHVtdoKpPsdU3RBJsZK6dC9NU5
hMCPVZRKehl2xmSjT/KASdFXa4FauuRwPJc0rYKFlHLSH3bQC6ojrXHTo9uQrrTNPWx6eKJrsmOf
evJm6VyoBnKyM68iUrP3B1OffVRirU6rz33enSeonx+VgPGWsFN5Q/3dsf9qNRW4oaFuGKuc7Kmc
6NDur9c25qVM1EkbjOmEjeN9qWk/LtowxE1JyxJ7v3h2iHEoGhlCm07Om8G6OX12PbnByWZ9hWOj
wqVEAVjKmVj2xjcjrmp1NFmmOtugH76eXcAJHhAGFM+BZxgyQAAO6g3O4LlZCajChqTgpf4iyIaf
Y43OlVKeJOQPpfoPC4jBAam6DPuJcYtO9hewtuYXmYk/MfZ2FIhMpReyijpGOLp/gVcjrxatc9dg
gNOU1dk1kx9Dq89nL5vYZRhRJLs2HF9bYI+oSysLdamGPCAewFLOjq0DnN3qZw0gIblqKDB31Xrt
tvKccZAPs3G4+MtVGtyS1iKScMiKlxUQRCC/DnSLjxpnkLDbRnWYrTVe/GUhr7Gvmfn5JwA7CP57
xsuooptsZpxSZu99zV60mTNp5zqTvrJh0ZjLv06qYCPNNHgYloMX1icGwWhVu5Ov1geG9Cw0YCXF
Vn3zdNsJOkSlle3u55fmb+MLLcDiNERNxliyYVNJ5fqETvZ9EHI8lqL4X+yd15LbWrZlf6Wi31EB
bzpu9wMB2vRGmal8QaSkFLz3+Poee/OcQ5Xuqa4fuA+CQJAETYLA3mvNOeZyPTIXZtiAKkwzzMcI
30KqrNYVJKUrztO3iY3LxjKal5bi1X5R7Vsl3UEgmvdKp9KtaWMSgJp1a1C59Ts85nvbtB8VxaLi
iMGqrPSdGL7QSgnRF2Hx1dRbp7Se+OW8qSKztKnred9mMbaVfDwvMgYSGc4ephGPtcXsHntBYMUT
w4fRohkbV12ABWNTNBNS99VTT5VYGLH+DmIyDVR68jOqYSTknNTXLH+IIVn6ZJK9AzQptjWw8Dmy
jD2UqZlzndm4VI6tZ3Us0eWFy1fVpb060apT0E5RwVYLalhu+QEnYjghIBro/CpApujmPKpZOu4A
evhRasPMr60DVgwh2Wqo5v4IgTpsLY2iboLsgeAW16VFXR4mRfnGOb+judvcIYyzUF9AdrQVE238
5FFdoZGF7BJjStu4pGNRDPDzxR/0ZBFYeMLpsgCrZX7sN61qjXgdxfk7xUFwpkUigaYB1LWPmGqo
j8E+FAgyUBAhlncm2rQKM+OR9HOMzgKY1jLjPhFqHB1LXrMTxNmir0iSVfjl7W0RLKR2gWNAHpKM
O/BLzwb4JKISkxuZgesY+rifu/QU2bG1m+b4bjboKy6m3vpQVSg3pTnZJRQWewG/AWTTkPDsPpZo
Co5G8rTELyTyER8xkMck347tEWmeJfHR8Ypkl49gUbUGxekcUmpsdZoaun4i2yHxye5kTOjp+U7p
6+czH3NhJL0bZuUG/ol1LAaZFG1uJOwtgmlGEkmRbbVU+2wspd9mhU0um00smdOkgd1oIUmDZAX0
yYj2MekgIodoYiRhLxbAvSJ8N7sQxjaDZSovUcCPRDXcx6I3WhqB6gsq127XR7iTKGHQsaBjReEM
cbbZH8j53K7ASXd9a78Jicipg+ESxB7M4zaP1lOlqvbWcYt3ZOwdFCVwoALc6DCO6slMpSz83oxP
Rep+Tgnni1itiEXRaLTp+clrjC8zZI6syZ6TRtEhq4i0406keqb2h5eAalqtODx5wLL4GkIyjaaa
sTk/Jy3KX1aK7Lxxk2gN741xYAzFGKNEaSd4X9Ud+ayfdLqULfylMMJ/tqjxz37Or7ShMk61+ly7
unGMemM5ASS7680KFpTdWTB16tYfKmqs7MbxSyTwGAKfSY6KtqXKGEytayco5+xBaayGHMsRxZfa
HM7cybyiLTqOtV+X3XIsvMd2QTpUi8UUfc8ddzmuJIwjfC9fDENDcamumrePM3I0FYPs6yjGntRY
3d5g4oZkzQBXWH9lREFnt+BkQ0uipxa1aWp1BWK2ujQ0yy/4OAjcMIK4pjmSJM3TOJEaVA3OeKW4
lEJXVzsuAyWWXDl1Sf/B6OElb6qEn1V3heOUqn5q7uBWq4QRn3S8gxtQtGgeYsukMWvtkwYCFPXS
eUtGHBL8ItdPCmyEo1O9Ip6Ytznn8vOP2pyKB73RKfUJKmwqjkIdptqJ1la2B7K+bMKo0nbO+O6k
kN/CGsBPoSJVxKZ2nc8EAaW24nFawUQBWI9ft5uSkdDzFYHfYsC3EH/XehEgaHyUzKxuknBKTst9
YeWgBHp2h9bzuVoie0dlMb4aitU+9pDASNyjqI+1CgGA8xI5hubHzsoJT0C6rObKLuE6EdwARJvX
Hmpz0w+A2aOQOXPVeS9NojFe0IC9ysN8icmK5sQDvtz+6iT6e5zVhA0t9TUiyivbMIat0a5XeWQx
ELLIOZL1x5W03lZlSO1Y1PAEkw6h5zE234sSASXqGnSn7k8ZAiwXqhozAgst44FkH45RMXc1o+qP
RV4PLyONn91Eivt5e2OTQmTEY72Vi9B22k2Zwy9SVV0O0rcrTMkLsxbsjkYiavNhGfRLvYR6HKlR
NP9Xq8eODjQrIdbjlK8xzeDMrg4TJQm7MHFH5mTg5jRld/0rFlgN2LJqnhIBfJBr2WSDU0W5U3Id
KrEEdC3BaxAoS4UmPrEyStBH03DoGnMLlJVppdnco6OJ96rdOIcVma7TeN5pFPddFnJbnlK6RMtR
Y6nkIUQYhyc7TR9JznJ281LRhUwedLNYeMVw+W5SXKEj4BKXXIFqp+Xl3TZKFO1jGA7Y+Ry6yw1Y
QJK0qJS3rotxonqbBIqQIJp0M1Vx5muJ+lkD5jK+1gO1ggL1dLnJW9IO8Zg+MBX7ExhsgbkLxVVS
o6+FEbNfT3KhEox3KAc9QIxXcNqoGMYKWLpcKOtDYyg2Ejoua5fNOk0pi9/QUtCRUsViHernsjc9
1NtgoJfExCSXYWIK9elqdTioUjBk25Vj9BAV1XFds+mqtPFw7IYyLbf1nDdM1XPSoUj+JlYyxBvB
OUDl6hKTmhnjSZWLQlG/qUP1ZPUOPW5P+9J4xsCFM9zimt0sWZpcVS064lHv633b6VDXLXPfpZjF
lWa9iTnyfFOLysDINPNaTZ1uQyJZBkvr61w+AjwuB3z8jL6iIHa05MMcBxUuhtVdhWv4gLDceapr
hgaq64Om4acO2e8+9BLOq3H+o2+VfeiNECLrAUy+uVaBPafL1qYa7ONNHZ+H2LiynCgkuo+JwaxX
pG3r76taHN3MG76WHRIMAsSomxuvHTqkjUle5gb0d3WVqQ1fFo73Ke0o3bvqfLRM6xM/7HOsFt7B
GlQCfwxnH09Mz8KYLIM1SY5rWX6ERaF9Lxsov/b0uuiFQZ6WjdIwLc1Aj/QYdAPKDyeab+sEdYlo
xSQrU8uqN7HeNSnN7co7Wr3u3IxqX2H8X4g+difvOqm/aVNuXNV3c16Yj8xAdLLwiokMaC8wY86I
FSaWY0reQxDVWuGv0UD0ZFSZaIhKMF/wgvfMbhG3l80B5VF7PYVzeB2Z6aM1fSxznL3rJiYutbe3
6Ww848L/cF+x8RCZ5tZR0PaW9hxbWOV60nYxGzNxjsvluodjtlsVz9pLf3JcZQhzul7z24LM8Khw
aDjOp7q2NHA+2bJ3jJ9tXK5H20qn/cpwhAmIi1GsC5+rdWEUqzLASB1zvmk6xGxGb49B7E5o6ZPu
ziq715iEB1+ytCXeeaA5FVC1ZBwowJeKaIksSVYICfIuNAZCRwiZ9ElDU+kw2evJbQfCuJX0WW5i
LLSc7pvcG6hrsViWYTylk4E0RF/VYNBAX46iftuLhQJlzANfnbke7WnYKUDAOABzTa1Ipoy+ZMOg
nLBZTQe6xzvJW5ZU3kVv75nVQ1kXRFJdFl1r3f7S02fd6YJtKheSY+7azY4c4dxPxBWnie+7pFqO
8n6DK/2pk/zTMmasUKhz7dt6x+Ba0vZz0YqSC32mExly+KIT7DYD/JxiY1FBOMlBT9jxoeVarqU5
+H/tRc50KqY1ThFrMPK18jBzoNia9gOrGqrSpDgSF+kdFLv2rvSoQ9M0UjD0KKuQ9UW5ZSnTQ42M
CFlkbjPK9QCHzswom2HPD6bckLfK+UO5n7XM8Mew1wLEE8iaZ/tzXMhrX0z3ynVTjfKf4NbS0Myr
xzhCS6dNI2B3KCdpmD3bq5EyeaF6nOgkXxs423BRNXdpw2uNDUYZ/lz3kR6FKJjsjqTTKbzhaEW5
D66EWY8exFslS7atu8Z3GJNrXMy0jZqryM1JwKHITvloQgkhTjXR/WA49+lowiHPIhJhdf3opM5j
FqU/KWqRHKWcMuxfdUyaZL7ifljq8UuWoko3EQks7pBtaGsom5Y/waZVCNpJllLfup227Nr0S54Y
n8NSlkyOyMmZoviDefwdkJF95mVUejr6w62X+jrFRU6P425uuEQ73Rxu+CtlmnFAtpNuqC6OyCrC
GaLgPJ08SDTUShcCPBK+bGdtisDpMg/ipGDwWZid3OvMVO1gWJ1vZeYRrpxfF80y0dLg43vrK17j
U5ptG33O7hoPFWhra1ZQd4RVqxWOsIJvSMGha2U2zx7EOWxdr5DxZXtnWJ9mDRg8g9d0myZUr/GG
47oy6msiSSltKql2B+QwKHSFA9RNoD1S7NVMTuW2PmGvZKSVec2NTa00hwk4q9R0J68hGYIyutEW
78nkWQe9CBf0EdAJ+/VW6+A2Gq6xaXrliUL/k5Bd+0qtvY0dZV8xjC2nD5XZ9SbViQwq1uQtYlT0
2NV87K5JqZ73BQVnhoNJHj0xEUiNmx5eIVXx+KlbawUvE1c8aK9+WRfPth7dOIyJx66Pb2bxh24W
s7l2Un+uMGKatv7dadx15/QvpZfjzCT0ntbPC6IxDVWoae6dHtGlQynEs0m3p9wM8wJ/7TApBZcM
LWU+5xy7WNMPYDdv8pSrWSnMDYO6c9v5dUgT56hoy7Pr5jsca7gJOWdxVcNYOlqo/wZwqcbcU8zX
6t2gEb+opOEht+xHXachkIxeiL122q6afWNTiqNZT9ukqOkpo/5GqRFiXwZBiopx1VsNbSi+k3Aa
A5RqZbAoDYUAFBsKCjdgjVi9Ilo9hWd44Bg/Fa//YaCThKta+5FS5QyMv0bxfQyI67hEpMygGATR
mSHbjZFbhpZD8dgGDNlN11ph6L7WTVsH7OqGgXTDl6VyUglPrtK+W635c/5e0iXEHlDeKAtC/iKK
X8v0OzPVmOJdn20JyBhW3OQwA5myEdKSEAWyYgcAUbkj27OmD8wB4qxPjaW6zJeMwETEezVgZxrw
DM6THfqr/ZZq00R5wNghhzE2aYbZcMjtU53ZgVpXy26cKAmYMa66SDUQZ1BmaRs+SpEGrf5WpQi6
U4LVzV7/lhgEnzcTuFsEzS9lQamcXIRsk2hkkw5thf92ZqhMNbFctGd8DE27wA7jN1cP5nOYeO0h
dAizrbLnzBxM30vXEnEIg5/Cc+GVECKpJ+VHpEHnrPGjWnEL7pPOia81jw6FkYlRT9cbE7AXdPIJ
FyxsAX5SH9YSBovrKI+qGvZPsam/Vov3FfXaTNUt9vY9p/Qutm8JZfoZpWBO8YUaG7fGluWmuGCg
GPpFzAgqjToA3yIY3skZe3RLfIJsH5SEESvwnagbewQwbW3wHrAGLFIWNS/acGFLN3mifOuUbm+F
5JphydylIjjBmQnVclsyk5xxz/jjOz/2IG5V/owl7km4KkyuYwRA+p1RXI0av7Qm/QJhFXxci825
UmlWdJH24uRg6JgzH1e3vo4AZ5nJLAp4ZMDiaLvOvLXfT/mOMc1dB+i8zVvbV3F7s5ubldkdX0T2
1NTGT70Fw0HLhGOHbFQMHGi+vOFYNPlN/ExUFWfDK9sq6QA1Nl+Dxy7GuG5uQgVLhZK/A8tjsJL0
rzQRLL8x9LuU4iAB7cpVg7h5Y2Lx8A2TEUje380xGn8u8IUPSdXZrYRlo4qtTV0J+NWjbcRA6pS4
gkqDzmBT7cbc+96HFd/MWts3UboeR/GD6qgRhQrsGK/dOA1CrMGq+YlwnehsSr0l10sYzJG26dAb
EW7TMQdSna1ru8FUhsOWaTlHYekPufNOdfN7A619Z5KPNk9HB/P1c1I5tIOgrRhikBgZ35Olv8qW
Sj1yrgnWuTjaKj0iz4m27g8HGQZKlrwkhUlJRclopMY+Ye9V1btcTz/osDW7pMecTPXeCkwlfWqr
zN5YTvY4Lhxi6kzDruQnTUAasdh5jXY6K7MhsLv52XSIayiQfLrNPAekPTw6MaRCYpBbfl0xJ1XH
rXbWskkIEl3pG52iVsDF4MGbi2BaM1xv5uLA6PetyQkkz3V8xs2o3cCi2E15+WF+xxti3Or1+FUZ
WqzJVgUEB4zzOjlY8pAMb+ISC6yFgHAzuN1PzjGO36iO65fzeNVHdBdmzhl7baTyGq/Dlvjcb3hN
rpyVVjD5fFR7SMQNMYpronRYjWaVu/t+NOO9lP1cFhel0G/bLjfPYiOmY5HflOCBECVXp7IX8Hq5
mkjpEFWExqeFUyMoF+lbXNmqM7/8l8e3oU7/u0B4Jp8uH/PL6nl3Yvfwe2wGp/w8NAFDJ1j9Tlu1
lS4ed8qFfO7l5vlNSI755e7zri+35dp54zLV6jbS8LjOIbwS+USJXI/EK0xWiqVKvrSGeeVQrCpB
gpEO8cpI9mBAyp0Z9d8pii2Hocdm31RudSgZXW/r1P5OPsVhRD/WgLiHduDHmJNuUThCxyKte52W
9zjnNB07zrWrD9ZB0bH4M1mi7SJoqf9ttWwQ6zYuExxw2e+Sms74iUdLmZcrooLkKqoDGP5yFWxB
Q5tHPKBTnfQE5ywPCZ6uBJGYjb/cL/fnSPS6vAvuZnfetbxp63DCz3uStz1zZWxpV4ycuQafN4k9
Xt7WeV+X23/3mL/bZiq9e3S6PeiNPzjyE6VGVISLcWbLSzmYVItZAjUv1+S2y025Te5Arl0e/Ntz
f7spH1cM1cS4jb9FK5ojvwVD/CZfi2RahNxo1C1zjsv9lWg2JJf75W15t90w+xnc4yRaBwiUV41+
Nath5WBZkqvyLrkgt5cSmXK8PP23lzi/uDoZ/xMD+1n2Sb/8JxWa7ekgHf+9Cu11IXm3jP5Fg3Z+
zh8aNBnzKiCdpqWyL0dkuf6hQdM07Z+qhZTMEEoyOHp/SdBM658owtCrSTYhqiUQj0IPKwJg1X+C
OHZIM0G+yPkd+uP//a/v8/+OPqv7M5qv++32P8qhuMfw0Xf/53/9K0qVcahqqWjjPEvTTWT9hgA4
/gLw01Yd0obXTLdG8xb3voOIuVF2JeIr857K7y/fzB8v/uuLSST1L7jA//ZqvyEXm8hQ63ni1cKb
5SdVYfulmgM06eGDRb0f2cEreZTRDYb7Z0YC5lu9TT4RfBzpJgyblsm0T7bBi3Y9B86R4prwV25W
hcD07X9iG2qo7/jo//JmNdfl76YbhkmokfU7uXPROjylIGlunE7F2tasHYlJLLzJmInBEQzBMYpx
cTDxgAv17HTrfDxr8aT4TsqJ5BoyYXLpsLgEsU7ZCqgQ4bKM06/kYtTWdBea6rtMpsBBPZ8MTOZ+
kdIAkNvKcLI3TMgA+KeQ5bOkS/xQWN1Wl7HoJWzG7WJmyTg/0q0J0uqcD3K+CsrLnLyiXS6SNVq3
0m2mczaIbYHyr7QaSodosFwWMpVlcVKbRMrqFrIY0dNiUbShtocmKGBjf2xqNRELtDrIzvmSaLsI
pqIq8r0GRwT1DEPNPGp2orOy2XImpqK0R6Wk9pxnY8tUG7lB5t2s5sjFMieoYXLbcG+M406e/C65
NnLNE2dmefLrWpwCmn6U5398mWL6IC4eciGvAhoU1gBaJMqcvy5Sv1zr5EWqglO6zefwtcmbQ9+Q
NiiThApR0UfGfKMmhADJTf2qMP+i/2cTipp8pXvXUQrLftJQb+AvcktukovLTa1J3yyClhhjowa5
KJLxrc50toWKWkqM3Ta6dhAV7S+fUq6Fo1FyEIr6nepm9a5Y06fLJ2RuRLqKvO3QC2F0S5BQHSvd
Vg7h3Ln+c3hwuSJrhDEDmEA3JbquikpjSq4xYhn3o7kesd4y2XKsF3lfntA473BTjNBgNrag884i
0ZC4W17a0/to5w7Vy/kmZRRyk/a6OBIs0c+Qa/Lo0C1VP0z43uR2uYm/uEuLgGM+krGP1IwqCBE5
/A0t7pWNSywJJnPFOfVeQ+2JyTke/wbtnyGKVdPksBqVRMEkKynQs5fMpCq282miKJ5V5XpwxHuQ
h+0o3vN5bR0eCovy2C/Hay1T6OSb6qrK3XVheyPfTSXf0l8LKZ1FLcLbFNtCGcdFRvVhXOj5hC6n
iqLiyJE35WIWd1xu/vaQ3KyzDeBlMtYQuZ3UhWEgNkJU/EANnL3tVXumSFjDxb3M9drTbzfpUmEf
wuMSmIQ8wk6HkGNg59K28ilk8ZFsnQ9vl93LtZ7AhMOQj+dHwU7hVzcvKdoEvi/6+TSOxEKuyW2Y
xTl9lyjDgI4QEy43rtoQ4ajx8u357l8e2aufyqgUoF2JxSIepTzJtdlM6/ZNri4EaKAaFvfLReNa
HzGXDHAuCtaZyx3y2c1l42Vv8jFoJ7GslW4ayG8+++vrt03sxARUPw4iKqw5p4YJH3lkiVOUJmLF
Jgyqk/xoDqSC8+eVH1oXkWRepF6d7zVlIlosw9DO98fM9BOyzSoRcmanxnUoUs/ETs6PlY+StyuN
PtzlplyT2867++U5NDiL/TKhNsDgsjfIZQNLy4/s73Zz2abTBiEZlcw3pyP8DUC4HwvFtzsRDEeO
6Ye8RUkE/bc4XnMRJCe3TSLvTq5dFr9vkxl1toirU/g2CplgJx9Tkmq3iA//t8+VT7vcU8nnXW7L
td9fSrzDyzZoRrHq8TUs+ui3qv4TJEC9lR0VA6SAM9fo2kr1zQyhn8okRbmQUZnNOlFFQoBZ70dQ
RPDKCHRZiTjw8XPSo+4XKF9C6yQXLm4VWiPtTka9XhayqXK5Kdfw/n52orq0iCkuZbyUsJd09lPR
QCmREUC5mvRhY0T4bGUqo1wgBipPl5u/bBNXvZZUHM5XuTjsMdnigmIOXU6dhqqm0aEZrIcU+epO
98yjmw/VDqvUO1/HSBFXvU5tRBuJ7cz0RE+WWoyc08cn887Msuz8mjI78pwK2iCnQNNYUDKdvWqb
WHw9bYs3yqJ1XiZJv9V7/P2yQTZSUGXIJmeMYn4qW2dtH1vMACPsYUtFqXMJD/X4XX43dCvK6lCV
NfB57HHiG5HfkuwwwW28S7013UcdbTDSM34OIsBpSAj4mt2PpoujHUU+Mhq6BaoO/bMKvl30JRZq
j04002SYp+cMlH/GOnxMKlRgcps4HAhqyQ/tnPKGO2X1jpN+PWlcQrrG6aiGZw94M156xrrLEmWn
ZKIHTQzg2JGBa0WIo6xIP2mKoZ0XqzncwRphIt8vB1r67m3tIp/TV7SMIQr8hfDUqX5MNAY4lebg
DKVCh3TYeUjNtvb1HmKAaomYN7EQJ9uTJ7JyL9vUREiFRHpqnIYF8bsszkeAXE1s2tFuNo1+EhO3
pDvKrRM7Or5VzGhtbNKCnTwqlxiQ+xWynDtFd/2MWgQrNONlnXGrPTh3aCcJa5AaOq3QfnazWoAt
4BQoFzJ/9ZLMWaL836820JrK/FHP2n0JX+mUuQr5Z2KtSYsZu2rcBjHlV2xYwoySrfxlfrntqZzs
gAiJzRkFzPN9LqeO0WpzelN/bpKPOO+jAG/Mn83uyZ+PEKV34iLUiAVJ7YQty1WQUlhkk7EPHHNg
RKQi/+ZJ4lF1xmhDPkiuzeLKJdcud8jHnZ9CktWPXOBD5Danabw9ReKdXZfDibL0cFLXEtucvM3B
rm20taSrsobES4q7HcXk7rq9HhfNOspN8s4YTYowm/WnSskif2x4e/kA3dlx1W07he6xHKx7MuTN
HUcKl3Q9Pub0C/cTjHzVP2/r28/IjYiBhKQH8YuHWYWmBCre+E0vbl7uuNyc7vDQeHAEQS9Qv4dc
ogQcABrg773mjrf5HtlJb1xp3tZyt9Nr+elqxc0E9Zir4x6s23N+y7TjEZ6ip8ebYCSAjlSyGa83
9MgNweCNfYKMsbSPFITb5FbMklI8kadlfBn0j5ESbJztcyID9W2cvZjpnZbuBdNPucLF6qT7Xuc3
s3e0K5eesoJjv7yGNdbM14B4QTOGXlCEV71ydD0Asw+RCpQuiJJjRmbWgmASSCafa2efymvXB74H
KoX6WxQ02+KnCMDr9wOoPuW9BWLA53/qnaOVwoxDD9xCt3hFr03rF73IFzJTmm8IuulDjDpSjy3a
e5Piy2amIaz7PTB7LM7G3lF3dnGEHxOhC+w3jXkHUD390qb3nfotv8F7sbkmRO3D3aS35IrxE/UT
fz3BaPbT9+UaDe/PZWd8QCMft8S93VPY7qjbvkMF992j/oN03u10zN7UoH5pAjeYDyS1x3fGYTz0
G7wo987WJgH+nkkn0sEjBs4b7VB/S5hY9iDbNpAwUUvkyS5UjnTc7GtjDOphR8Nv6oNK2YTBt25j
3JVH+KA0vn1zi/DwNvpcfuAG/1ld0xBl5u+32+KthBXBNPtLXwbWrf7cvZnBZ39Yr44UG4+8K0DT
+8TnDTMOOVX3J2M+OHu02YtJC3BbVVyyAvghxr4stnbz1qeHBG9RtIUbArebiINw52m02wpwpC1V
fN9+WvPA7H31h1k9xPS9v0JkUFQ6O8G6BDNeCmzEAypm/mj+7GxSigPzCbFp2mF72tZav1Hb9/bq
2nlAzPRQHm0fEtd8csett02O2hQo4auxHqpov4KBxEjGwfFl2K3hdXzwHvQAaNFufu89v/uhX0cp
rrIg8w5REtRzsDzlWUAoej8feg9I1zHtUH09EkJQfhg17pjdV+KlUv2hzDCl30479XutkOC43cZc
ScU/BI3LN+cHSQLj5FeozfG+4xlhKEyl+U7zNtlLs/hX1jMiCOVK29VB9Wr9iLkOIrTuOJKuw8cI
hN3XscQb4efvHiBCQ9xpwms4kA/w7NEOx4R1zdjrIX/XPkUsHWL+b5Cf89P4AZ8vba61ymf0g9ch
qFH8A7HxU1o7qDoRhNOswWbzWtIVQPOzcV7sb+NDce++Ncf5pgBtDoijvObnr4xHgIPT00hsB/3l
H5Hffnr8fLRtafthFczaLq92dKR5h+weREM/+9qNcTIeSJCdZyLiaR1ukk/1ZvpQvuf35rbymaQ9
62/Rj+wZrAk13mHwMQP74W322rwCc3oA8BTtCLW+wixn31YHDCLrW340b1+WR+tJORj36SfeQSfy
UdtYgfoT46l9mndgsCEeLPv2C+DBB/1gXqlHYiLaFz0OIEBytTqi6NqYW+VNheu2Q723GYLhOZk2
nAs1n1lBiusrDxot6NGpc8pmAvEwvhdHqFhA9lK688lGvUbPsY9eTe2EjfipCgM+erVFRDJudGa/
00bf6Dv3UD54X7PAe5m35OUesnc47FuFbqB7ZwBCAenpc9IMolOJaSQgGjfcVNf83CCW3BoHHMrW
K8fhNX09bUPp64SegF++TkzCbRr77ryz9vPD9/AQXTPzPJSHlR8q4En3nrjBI8D7kTYbgFXOgIav
YsoKmie+02N/NW+yLNArH0HjgoCYzzACvgWevq/vvTfq/UjHCGbENo9J2+DIh9V860AO8hFJdPuQ
8s4+2oKP2Kdfp5uq/cLcK1X8iD0iCXzV4Exw7OFaukZmfGyuoT6f7BeT97yHd3GYM/8Ohr1zRTZZ
fTC4puBUCRxa/UDi/SHdfi532bX3Yd5nX6IbtJbfSs23blGvTf7l8ueWDQUfeYk0OG0UQBMOFI9O
qgkNNzbCWwDr9akXMxx6mtXJFHOjYaJeDiARv7ruvtkp9nPrYNoTcQi4KAKDCthpFE+Ra5GYkMi1
yTL68nBe9VQIzmk+XmUmeSOJeMw51/vfP9vIBE6pQ4Xs9FYaVIPtQzjprlwHMHXpIFmiDXwa/lqk
rTqcEL+iJxNr8o6uq9+VSrWpI7kw/qeWKBZ8pTHRJ8eOypU7gWBYV5MzpVydVWqPnYUa27FNiN5d
zIBzgvPjR+44n8CnIM0pyjjlvEsNIpW30QjMJ4wQwQIy8WC3oh+lQrhETU+pSK71sZgUXG63lZh9
xOqVPZr4gnLcebpwD6tiIZPX5dplm+aN0x6X732ojkGicfDbC39gpifMdJtSqwPa/Ig0o7tIiGxd
J2cMAojtmMa4BWRYslz0mXXbLAreVlFduCzOPby/tmGJ4lsa1TtZZZNgA7nW1i6n3MtG04Y67SRt
fI7gtvHYquZqHmQ5uBeKXrlmi2pwkunqoYg9AZV7AkpFSrhHaaqekTgvNZcJ3BQE1BIvtjMNzsfD
CyGn03FKkPFZs7e/FJBUtxz8BXk0P8ZkKPDBIfotVioxRt9yVkesBtCHkedADMFsDcb5pjqhzHAZ
Knlj+AzeQz3FUvIer9pz3bqYT0wOBPoABCJrs7E30L5Hq/iLt6b1Wiy1ux1zMJu+NG2beH43TujW
IIYQGcrI6svisg1yHnLC8Fp6wslpQt9uYnkIEC9BReluEVwEhoOPfBSFOFmiK4nw8y3hbJBJ3mYn
qkjn4vGlmKzr47uFnxBKC8IPpZoNnC89kjBwejD1vi19hiVgommyqzoDaKarMXNjoSLjI4MXYAca
s60EPcg/sFxcbpJulpxMACmKyphcgitkKryywHhF4OLhLVsmd7MsLkVtyac4L0Q12ZL9PVKPgsKL
GZI0fej/QuCQpIrzbeS+xVb2Uf4HCfEfmnGeZhAw9e97cX9iJP5R/fyHXxGu9C35+LUxd37+H305
x/6np9Jfc03XNlCsCdjEH305x/mnpjmu54hQKw+vLn0qcUjSfTNcum/ECLoeHT3XdGzu+qMxx12u
6hkAHfiJObrOXb814v5/jTnx8r+2nyD/0JozYVQAoTHwd/wWrbVoZabFy6weFE/4+ZEa/LQQREbR
Tu1AhnPZV00usJBNQ+3TYuDWjU8Djmd1/aHj8ehUlPUMlqMiBRd6P9W48+/65k1DB9Qn9798zX/T
2NPdv3u3iFA0OpmENjBy/9c+YmXZNklpEe92Vk9a7JJKUdT3gDnWTWi+4dO97sZMAFVQ3ByUQn10
qGrV6+3ijodG6b/pBaImUz+sVMoisJEgS28SKu6TYR8Xk2oszp2kIsi5jDfenWN8orLcZMwK4vCO
3SBC2UAi9CN0eWJ3i02UgdjGI8gO2ZlN9V08hhAKJklpIF6uwpk6eYCvVoVdu9i/IFwyOCGLRmwS
DxG7bGptL96BW9MoY1eThWTaHYCsfTfZ+59viqZeIN6TeIPyDdNXq1RrazOmEY/BskbeAnalyQ5C
Ea0upmNop3TiD8R6w3o3hX7YkwqHd6oDh5G46p14TExsSQukL+ap3A0cC6MxTxEPjdiW6v7SlIHb
U9ybjzqG6oasxqYlJpFnm4l3ULHu2R20P7GPpCqDJhamEqa9PLeBC4j3m1ZjMBXejdidnl4NY3fg
MrUTj8iS6QGDC7aChfEdLzv16k/dFaraAWXZHS4LE5AOz8hKdsBryPfFizca/P0/Pqp4vU6ZUbBp
+55Yx3I8iLtMI5b/zwdL/dalg683w1Z+APZj1pR3wH2Jr0d8dvHi4jMg4No2ZbYT6+IrDMU693VQ
2LwKgeSzyltbjPLFVOeNTitjQ3inw/elwjeMNgPt0QjMsc06VOdUfw7tAtMjh0N/SkBY2lYPwiAk
gECEcjDy7dzDgpxVJbOlIeqdvspO5AMOQ3klthMKJyj5IEWJTVEBxPG0bNxhHAAAjxSWXaBV9j3k
S+WQ+OJd2bqGkfD8VBdnTpOam2yCz5GgXmVd3NeI3cJO5JOxt8xMeqZp/ZOKcrvg6eIdiKehM7S9
r5qhbDMgZmODitQr8U0QxFGkiORs8BUYaOhtcPgD7IiEEjH4GOfCb4fscVbCZy9S+k1u1O9ZV2xz
zcYaZ9yHRf4y1XYKdRJxkmtRpnWusGXfgIcWjhC/J47HifWbgeYfhAoEeUuzn6A2b3TXfc7KN73L
gT8QveBn6f/j7tx6G8etAPxXgr6vYFKURD10gWJm0Zm2s/du0Ueto8ZCHGtg2ZtNf30/ilQiynY2
k5MHopx5sp0j8fDcb7SEB1b3a+LY7+82XExd3sAwX6nN91uVf8MkGuiMLrf7ww/kCd99Lodvjj3l
Xbf5dwixm/+zsUrBGHjfHBomFlOo8sOx3T/82A7H7eFRj7hvx8qOn/vX/WhSUOcBXc1LZNb9kauk
eIMb5MNcq2I0zrTFI6TxfZ+DsG3Y1vGaGVB5nTHTreAyX7Tptt8xFWb8/Ku6pgyGi8PpeaXmhcWt
vKj/GW4u7f75jXk0Pv+b6NUvTqmqqN552e4XIJ52b1TGRe6qyHNqTNxiEtUcCZXOqnFAlTMR0to9
yVF/Ir7+6Jmzv7j7nN2VpdHU3/jdA3C+e1tm1mCHudlZfiWHBG72FZIAY8U0liNWKKalW5SczZHg
CsVAUlGXBc6tJ5HUKMEsTfORNU+lwEVKKE2mjIER6kAJ1LxFSCh0pl2xHEZ2ajTgbjemfixyTb50
/6bKoPNC1dypPq4FJ6hVnUEDtFq5EsK0jr/g0ITbz6tMM6EPfysc/0IMKsX2VQUFcIfWuFJDgqKK
UooEk1n8R/p6QKhbKJc5D9Q6o1hTFRRDeRpJTyXU2op1AiWuTCpb2WLBArUCPcoiKIM9kBwjVKUr
ehXJgTHEYAucf+3PeMkIqyIrDHeXl8mJQYZYOhNOtP2RzVe2KqkWHtdy+wXb15XBZ0nu9C0DHYXb
xxaG8BlLmgcJgFydS4CqyAwz5wgMISjcSk8CqFWO6hYRgbZZURfounyxfYsAZESPQch46kiOB/LC
GikRYAoYpfCIbOUPeWkP6lVWFFzksGI+rVv+gQn5RQrZ9UK38KJBiGvAFokTVMH0X2DB5hm5ihxz
KUiK5GhBmUr5l3q9g2RMltuaSKlRnhYWJoFShiHHdV6hL0auS4gKdI5bLxQFCMQcUjcueD/R+lwg
KsW45qKghaVIlReMtVKBCBYwjBk7HQwfZ27PsYCbjPdoV2UdggjJ6UaFtBKHSlYZfUrKYByd5QVb
40KSzinsk/JMy1HCwbeIMZFyNDpj7jE5JnPeUaxzwmkMy6PzzHOMN8mSkgvk16RYgBYY11TTouV3
uQgXVIjFylKoHMRmnR5HlEpLLQWcBUMaUtdV5bEAwLlcqC3agxgqcvjRkkiLIxjNTwujkCPKjCY9
18d43meoCS25wBEhtvFJCbGCclaccPuETvCIqGUvF7aBLdAKUIahk3Rc6fEA+Xfp9mmWpVWW0NiM
xuc8UNaZpuTGIDQTxQL3TIi1ggsbOCooFpYBdQ7VShFedmULbiVnJWvmSYutZJ0RG+SOjxJ7c374
FZFzCilcZNVv39sgCUmAvNRiw4jDJ4eCv8hBj2vpKq2IneYV+jIoy/SIgPiuNHSEq2QrU9Wg4fGs
57SAOKzIHuBTh+/TM4wU7a5SbUBGDYrC9vFIOHEViKMX0JzRIb6YIhbEJgEckZf08U4REofWOS24
SDrDGJyv4NGUHha0dfcVyVwFcsuaGERFOHVcSyzUGYF2F19JNZ/A3Gp5elURM80p9FNB+i2NZEIM
ZJixoYP0TE5HEEhxOWEZLeRca1XQ0DjVGaAD5hyBpiygE41P9UgribkKzDAXS0eTGQ1DKBM4YoEF
7v3KFKNVGAScXFBV55ixUirQGaYgkJzBGR1/kaEUMETJQI/L01tChhIjNJR0+znJo5xgaQFDTbuM
sEAEyRZGVbjMk8BMjAkMPCwlghwiYNQeyUqPhYXPQPSe/ALiMqSz0iICLU0suPQKCgEOp1p5XDEr
oCVQGK4gZ4odjfhOCQsGjSAlAjZJJQGBkxA6WkhCUm0VpTaFTRkLwZt9fXrFCQSbQw4hbr6svquJ
rfhJWyEV502ylGgBY967c6/HAkPFLHefTlbgaQ1ildnc0hEBRYwrPQvJVRFKOYJYgba6nlyCZfWN
s5Do+li5SrxxebQnRAsYy0oqF3KUA5MDsJKeYgVzFWkdrZBzpSjRYyE5z8lhwROogCOwE7E3DCax
3+XCXHI6AhlM1DmQXUpUUHJ3rZQXSJ+gHWk9mjKOsY4k1UbEmaRrnWwhxpkLhL+0JhPtwC3AtDSV
IUoAWUW84BIP1KebZH0mIuPaM+jrecGl4HXOQJLVUxJpjoWxPLmiLM/1vDknNSVeIKAm9RmJK66q
QvNvYSJRml+C3rrEXxxXcsVYOQwsFQUuvURceeWk/riWWCD4XBM4QGP475NznHFzTqa4fqkoIOvO
EXPaF0pzCaPhM7kK9lWQmC9nhRfwy2PPD1Pattdjt0/XDueagi79YGp3Of0+tLp8vP7zn1wzT/RD
15Lrn/3UDPR1VLI1cvvsy4n7x+eEPw8bPH109KxpV9OHH7p23+zXm4fxi4fwmt82d/QM/WXb/Nrc
NfNGJKgPynx6k5PL5R/DZ38AeLhdwHUpSjHcfffffhcDHjtH5IBvm93QDNMrumP0pehSyO+abfef
fr+Lu6h9rb8Ydr/t9811P39rXzwth7zbtetDtz4eIuBjp5YU+Pt229w3+3YO2Vf9iiF33BbQrQ9/
0Lx+eWj1i6ibuTv77jqmQl+vK33/v7b9/iamlFAEKoX8AYx33Rzjoc5cCvjjdbOJCDDUa4rhbrfd
ru9ijvTlb2LQu+uuWUgRX14ohtzfx2ThK9WkYP9+Kpt82ZMYMACO69uHiC58MY0U9D/6IyO0l2j2
jS1S2J+abhdJDwqT3kK9fGr2D9tmdz1HRygrkb/yMDTrzXFoD4eIpkPhhhh+t950N03cVOzLAeSg
0QVDf4goO1ScyWEPQ8f/z58j2aR9Cv8toPfc9BKdp8IOnz44OyvlRTrgU787LIg79C9KX/rb9td9
s7CeaNZyaWw56N+aWG+F4nI54PurD80dN811sVoPOde3gP+3dj+0kaQiAecqYN8C+Kf2924dqTGA
uzzpWwD/d7+/nSCN/oFPQYpBu2k6V++afY+mjJnTJ/ne5gHvG+Z6L8G79JEU/HebLsa4z8eIwd5u
sUhirwa32iU5xKAZEbuc2zAmEqWAv2933D6+/a1ZuAnapyWk4H/c9Nft1cfhRLf5eL8U/E/uUpWz
hBhC6W/zgFNCDDFqKfifwX47DG1kUjAsys2KkMP+PfYqQy2OFO4/D81mejsnU0KIUgr2l3Z/h2aL
IPvgnxhyh2ezIO8QWJOC/leD3tndHGLWDD2EYuDtcLj65dzL+5JTMfxuWPc7xpRHOPfJBzHsy/cq
PesCn4s0PQakT+NP0ySYc38WB9fcL9bbttl//T8AAAD//w==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0</xdr:col>
      <xdr:colOff>247650</xdr:colOff>
      <xdr:row>0</xdr:row>
      <xdr:rowOff>114300</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xdr:col>
      <xdr:colOff>726281</xdr:colOff>
      <xdr:row>10</xdr:row>
      <xdr:rowOff>11906</xdr:rowOff>
    </xdr:from>
    <xdr:to>
      <xdr:col>13</xdr:col>
      <xdr:colOff>452438</xdr:colOff>
      <xdr:row>25</xdr:row>
      <xdr:rowOff>190499</xdr:rowOff>
    </xdr:to>
    <xdr:graphicFrame macro="">
      <xdr:nvGraphicFramePr>
        <xdr:cNvPr id="8" name="Chart 7">
          <a:extLst>
            <a:ext uri="{FF2B5EF4-FFF2-40B4-BE49-F238E27FC236}">
              <a16:creationId xmlns:a16="http://schemas.microsoft.com/office/drawing/2014/main" id="{6D260EAE-DBB3-4D42-B009-44CDFA0D1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750093</xdr:colOff>
      <xdr:row>3</xdr:row>
      <xdr:rowOff>35718</xdr:rowOff>
    </xdr:from>
    <xdr:to>
      <xdr:col>13</xdr:col>
      <xdr:colOff>416719</xdr:colOff>
      <xdr:row>10</xdr:row>
      <xdr:rowOff>178593</xdr:rowOff>
    </xdr:to>
    <mc:AlternateContent xmlns:mc="http://schemas.openxmlformats.org/markup-compatibility/2006">
      <mc:Choice xmlns:tsle="http://schemas.microsoft.com/office/drawing/2012/timeslicer" Requires="tsle">
        <xdr:graphicFrame macro="">
          <xdr:nvGraphicFramePr>
            <xdr:cNvPr id="9" name="Invoice Date">
              <a:extLst>
                <a:ext uri="{FF2B5EF4-FFF2-40B4-BE49-F238E27FC236}">
                  <a16:creationId xmlns:a16="http://schemas.microsoft.com/office/drawing/2014/main" id="{ECC14AFA-BDD5-0B8D-B816-EC12C0B428ED}"/>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1916906" y="857249"/>
              <a:ext cx="6262688" cy="136921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59530</xdr:colOff>
      <xdr:row>1</xdr:row>
      <xdr:rowOff>357187</xdr:rowOff>
    </xdr:from>
    <xdr:to>
      <xdr:col>25</xdr:col>
      <xdr:colOff>178593</xdr:colOff>
      <xdr:row>26</xdr:row>
      <xdr:rowOff>83343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A063F0BE-4935-4A19-9C42-8B87544CF8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822405" y="773906"/>
              <a:ext cx="7750969" cy="44886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14286</xdr:colOff>
      <xdr:row>3</xdr:row>
      <xdr:rowOff>23813</xdr:rowOff>
    </xdr:from>
    <xdr:to>
      <xdr:col>2</xdr:col>
      <xdr:colOff>676273</xdr:colOff>
      <xdr:row>11</xdr:row>
      <xdr:rowOff>59531</xdr:rowOff>
    </xdr:to>
    <mc:AlternateContent xmlns:mc="http://schemas.openxmlformats.org/markup-compatibility/2006">
      <mc:Choice xmlns:a14="http://schemas.microsoft.com/office/drawing/2010/main" Requires="a14">
        <xdr:graphicFrame macro="">
          <xdr:nvGraphicFramePr>
            <xdr:cNvPr id="11" name="Retailer">
              <a:extLst>
                <a:ext uri="{FF2B5EF4-FFF2-40B4-BE49-F238E27FC236}">
                  <a16:creationId xmlns:a16="http://schemas.microsoft.com/office/drawing/2014/main" id="{AA8D0575-9DAE-FE96-EE8F-BECC2641E0D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4286" y="845344"/>
              <a:ext cx="1828800" cy="1452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26194</xdr:colOff>
      <xdr:row>10</xdr:row>
      <xdr:rowOff>180976</xdr:rowOff>
    </xdr:from>
    <xdr:to>
      <xdr:col>2</xdr:col>
      <xdr:colOff>688181</xdr:colOff>
      <xdr:row>19</xdr:row>
      <xdr:rowOff>142876</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607619D8-EE32-76BC-53B4-31D5F20099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194" y="2228851"/>
              <a:ext cx="1828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26194</xdr:colOff>
      <xdr:row>19</xdr:row>
      <xdr:rowOff>180975</xdr:rowOff>
    </xdr:from>
    <xdr:to>
      <xdr:col>2</xdr:col>
      <xdr:colOff>688181</xdr:colOff>
      <xdr:row>29</xdr:row>
      <xdr:rowOff>142874</xdr:rowOff>
    </xdr:to>
    <mc:AlternateContent xmlns:mc="http://schemas.openxmlformats.org/markup-compatibility/2006">
      <mc:Choice xmlns:a14="http://schemas.microsoft.com/office/drawing/2010/main" Requires="a14">
        <xdr:graphicFrame macro="">
          <xdr:nvGraphicFramePr>
            <xdr:cNvPr id="13" name="Beverage Brand">
              <a:extLst>
                <a:ext uri="{FF2B5EF4-FFF2-40B4-BE49-F238E27FC236}">
                  <a16:creationId xmlns:a16="http://schemas.microsoft.com/office/drawing/2014/main" id="{F92D8F1F-A15C-3FAC-5031-766B12EF9BCE}"/>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26194" y="3943350"/>
              <a:ext cx="1828800" cy="19859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204787</xdr:colOff>
      <xdr:row>6</xdr:row>
      <xdr:rowOff>0</xdr:rowOff>
    </xdr:from>
    <xdr:to>
      <xdr:col>6</xdr:col>
      <xdr:colOff>261937</xdr:colOff>
      <xdr:row>20</xdr:row>
      <xdr:rowOff>76200</xdr:rowOff>
    </xdr:to>
    <xdr:graphicFrame macro="">
      <xdr:nvGraphicFramePr>
        <xdr:cNvPr id="2" name="Chart 1">
          <a:extLst>
            <a:ext uri="{FF2B5EF4-FFF2-40B4-BE49-F238E27FC236}">
              <a16:creationId xmlns:a16="http://schemas.microsoft.com/office/drawing/2014/main" id="{4763AD1F-80CF-BE7B-0F49-36F58E7BE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190500</xdr:colOff>
      <xdr:row>22</xdr:row>
      <xdr:rowOff>176212</xdr:rowOff>
    </xdr:from>
    <xdr:to>
      <xdr:col>12</xdr:col>
      <xdr:colOff>495300</xdr:colOff>
      <xdr:row>37</xdr:row>
      <xdr:rowOff>61912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11FBA73-FD27-4AA1-8361-590231132F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229350" y="43672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avind Bala" refreshedDate="45160.575172222219" createdVersion="8" refreshedVersion="8" minRefreshableVersion="3" recordCount="3888" xr:uid="{F24ABD73-7FE0-4653-AE4E-F662447A3238}">
  <cacheSource type="worksheet">
    <worksheetSource name="Table1"/>
  </cacheSource>
  <cacheFields count="14">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3"/>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Days (Invoice Date)" numFmtId="0" databaseField="0">
      <fieldGroup base="2">
        <rangePr groupBy="days" startDate="2021-01-02T00:00:00" endDate="2021-12-26T00:00:00"/>
        <groupItems count="368">
          <s v="&lt;02-01-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6-12-21"/>
        </groupItems>
      </fieldGroup>
    </cacheField>
    <cacheField name="Months (Invoice Date)" numFmtId="0" databaseField="0">
      <fieldGroup base="2">
        <rangePr groupBy="months" startDate="2021-01-02T00:00:00" endDate="2021-12-26T00:00:00"/>
        <groupItems count="14">
          <s v="&lt;02-01-21"/>
          <s v="Jan"/>
          <s v="Feb"/>
          <s v="Mar"/>
          <s v="Apr"/>
          <s v="May"/>
          <s v="Jun"/>
          <s v="Jul"/>
          <s v="Aug"/>
          <s v="Sep"/>
          <s v="Oct"/>
          <s v="Nov"/>
          <s v="Dec"/>
          <s v="&gt;26-12-21"/>
        </groupItems>
      </fieldGroup>
    </cacheField>
  </cacheFields>
  <extLst>
    <ext xmlns:x14="http://schemas.microsoft.com/office/spreadsheetml/2009/9/main" uri="{725AE2AE-9491-48be-B2B4-4EB974FC3084}">
      <x14:pivotCacheDefinition pivotCacheId="10798085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000000000009"/>
    <n v="1691.2500000000002"/>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000000000009"/>
    <n v="1691.2500000000002"/>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499999999998"/>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4999999999989"/>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4.99999999999989"/>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4999999999989"/>
    <n v="0.35"/>
  </r>
  <r>
    <x v="1"/>
    <n v="1197831"/>
    <x v="16"/>
    <x v="1"/>
    <x v="1"/>
    <s v="Houston"/>
    <x v="1"/>
    <n v="0.4"/>
    <n v="9250"/>
    <n v="3700"/>
    <n v="1295"/>
    <n v="0.35"/>
  </r>
  <r>
    <x v="1"/>
    <n v="1197831"/>
    <x v="16"/>
    <x v="1"/>
    <x v="1"/>
    <s v="Houston"/>
    <x v="2"/>
    <n v="0.35"/>
    <n v="7750"/>
    <n v="2712.5"/>
    <n v="949.37499999999989"/>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099.9999999999995"/>
    <n v="1085"/>
    <n v="0.35000000000000003"/>
  </r>
  <r>
    <x v="2"/>
    <n v="1128299"/>
    <x v="24"/>
    <x v="2"/>
    <x v="2"/>
    <s v="San Francisco"/>
    <x v="1"/>
    <n v="0.5"/>
    <n v="7750"/>
    <n v="3875"/>
    <n v="775"/>
    <n v="0.2"/>
  </r>
  <r>
    <x v="2"/>
    <n v="1128299"/>
    <x v="24"/>
    <x v="2"/>
    <x v="2"/>
    <s v="San Francisco"/>
    <x v="2"/>
    <n v="0.5"/>
    <n v="7750"/>
    <n v="3875"/>
    <n v="1356.2500000000002"/>
    <n v="0.35000000000000003"/>
  </r>
  <r>
    <x v="2"/>
    <n v="1128299"/>
    <x v="24"/>
    <x v="2"/>
    <x v="2"/>
    <s v="San Francisco"/>
    <x v="3"/>
    <n v="0.5"/>
    <n v="6250"/>
    <n v="3125"/>
    <n v="937.5"/>
    <n v="0.3"/>
  </r>
  <r>
    <x v="2"/>
    <n v="1128299"/>
    <x v="24"/>
    <x v="2"/>
    <x v="2"/>
    <s v="San Francisco"/>
    <x v="4"/>
    <n v="0.55000000000000004"/>
    <n v="5750"/>
    <n v="3162.5000000000005"/>
    <n v="1581.2500000000002"/>
    <n v="0.5"/>
  </r>
  <r>
    <x v="2"/>
    <n v="1128299"/>
    <x v="24"/>
    <x v="2"/>
    <x v="2"/>
    <s v="San Francisco"/>
    <x v="5"/>
    <n v="0.5"/>
    <n v="7750"/>
    <n v="3875"/>
    <n v="581.25000000000011"/>
    <n v="0.15000000000000002"/>
  </r>
  <r>
    <x v="2"/>
    <n v="1128299"/>
    <x v="25"/>
    <x v="2"/>
    <x v="2"/>
    <s v="San Francisco"/>
    <x v="0"/>
    <n v="0.39999999999999997"/>
    <n v="8250"/>
    <n v="3299.9999999999995"/>
    <n v="1155"/>
    <n v="0.35000000000000003"/>
  </r>
  <r>
    <x v="2"/>
    <n v="1128299"/>
    <x v="25"/>
    <x v="2"/>
    <x v="2"/>
    <s v="San Francisco"/>
    <x v="1"/>
    <n v="0.5"/>
    <n v="7250"/>
    <n v="3625"/>
    <n v="725"/>
    <n v="0.2"/>
  </r>
  <r>
    <x v="2"/>
    <n v="1128299"/>
    <x v="25"/>
    <x v="2"/>
    <x v="2"/>
    <s v="San Francisco"/>
    <x v="2"/>
    <n v="0.5"/>
    <n v="7250"/>
    <n v="3625"/>
    <n v="1268.7500000000002"/>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00000000000011"/>
    <n v="0.15000000000000002"/>
  </r>
  <r>
    <x v="2"/>
    <n v="1128299"/>
    <x v="26"/>
    <x v="2"/>
    <x v="2"/>
    <s v="San Francisco"/>
    <x v="0"/>
    <n v="0.5"/>
    <n v="8500"/>
    <n v="4250"/>
    <n v="1487.5000000000002"/>
    <n v="0.35000000000000003"/>
  </r>
  <r>
    <x v="2"/>
    <n v="1128299"/>
    <x v="26"/>
    <x v="2"/>
    <x v="2"/>
    <s v="San Francisco"/>
    <x v="1"/>
    <n v="0.6"/>
    <n v="7000"/>
    <n v="4200"/>
    <n v="840"/>
    <n v="0.2"/>
  </r>
  <r>
    <x v="2"/>
    <n v="1128299"/>
    <x v="26"/>
    <x v="2"/>
    <x v="2"/>
    <s v="San Francisco"/>
    <x v="2"/>
    <n v="0.6"/>
    <n v="7000"/>
    <n v="4200"/>
    <n v="1470.0000000000002"/>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00000000000011"/>
    <n v="0.15000000000000002"/>
  </r>
  <r>
    <x v="2"/>
    <n v="1128299"/>
    <x v="27"/>
    <x v="2"/>
    <x v="2"/>
    <s v="San Francisco"/>
    <x v="0"/>
    <n v="0.6"/>
    <n v="8750"/>
    <n v="5250"/>
    <n v="1837.5000000000002"/>
    <n v="0.35000000000000003"/>
  </r>
  <r>
    <x v="2"/>
    <n v="1128299"/>
    <x v="27"/>
    <x v="2"/>
    <x v="2"/>
    <s v="San Francisco"/>
    <x v="1"/>
    <n v="0.65"/>
    <n v="6750"/>
    <n v="4387.5"/>
    <n v="877.5"/>
    <n v="0.2"/>
  </r>
  <r>
    <x v="2"/>
    <n v="1128299"/>
    <x v="27"/>
    <x v="2"/>
    <x v="2"/>
    <s v="San Francisco"/>
    <x v="2"/>
    <n v="0.65"/>
    <n v="7250"/>
    <n v="4712.5"/>
    <n v="1649.3750000000002"/>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00000000000011"/>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00000000002"/>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0000000002"/>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00000000000011"/>
    <n v="0.15000000000000002"/>
  </r>
  <r>
    <x v="2"/>
    <n v="1128299"/>
    <x v="31"/>
    <x v="2"/>
    <x v="2"/>
    <s v="San Francisco"/>
    <x v="0"/>
    <n v="0.65"/>
    <n v="9750"/>
    <n v="6337.5"/>
    <n v="2218.125"/>
    <n v="0.35000000000000003"/>
  </r>
  <r>
    <x v="2"/>
    <n v="1128299"/>
    <x v="31"/>
    <x v="2"/>
    <x v="2"/>
    <s v="San Francisco"/>
    <x v="1"/>
    <n v="0.70000000000000007"/>
    <n v="9250"/>
    <n v="6475.0000000000009"/>
    <n v="1295.0000000000002"/>
    <n v="0.2"/>
  </r>
  <r>
    <x v="2"/>
    <n v="1128299"/>
    <x v="31"/>
    <x v="2"/>
    <x v="2"/>
    <s v="San Francisco"/>
    <x v="2"/>
    <n v="0.65"/>
    <n v="8000"/>
    <n v="5200"/>
    <n v="1820.0000000000002"/>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00000000000011"/>
    <n v="0.15000000000000002"/>
  </r>
  <r>
    <x v="2"/>
    <n v="1128299"/>
    <x v="32"/>
    <x v="2"/>
    <x v="2"/>
    <s v="San Francisco"/>
    <x v="0"/>
    <n v="0.55000000000000004"/>
    <n v="9250"/>
    <n v="5087.5"/>
    <n v="1526.2500000000002"/>
    <n v="0.30000000000000004"/>
  </r>
  <r>
    <x v="2"/>
    <n v="1128299"/>
    <x v="32"/>
    <x v="2"/>
    <x v="2"/>
    <s v="San Francisco"/>
    <x v="1"/>
    <n v="0.60000000000000009"/>
    <n v="9250"/>
    <n v="5550.0000000000009"/>
    <n v="832.50000000000011"/>
    <n v="0.15"/>
  </r>
  <r>
    <x v="2"/>
    <n v="1128299"/>
    <x v="32"/>
    <x v="2"/>
    <x v="2"/>
    <s v="San Francisco"/>
    <x v="2"/>
    <n v="0.55000000000000004"/>
    <n v="7750"/>
    <n v="4262.5"/>
    <n v="1278.7500000000002"/>
    <n v="0.30000000000000004"/>
  </r>
  <r>
    <x v="2"/>
    <n v="1128299"/>
    <x v="32"/>
    <x v="2"/>
    <x v="2"/>
    <s v="San Francisco"/>
    <x v="3"/>
    <n v="0.55000000000000004"/>
    <n v="7250"/>
    <n v="3987.5000000000005"/>
    <n v="996.875"/>
    <n v="0.24999999999999997"/>
  </r>
  <r>
    <x v="2"/>
    <n v="1128299"/>
    <x v="32"/>
    <x v="2"/>
    <x v="2"/>
    <s v="San Francisco"/>
    <x v="4"/>
    <n v="0.65"/>
    <n v="7250"/>
    <n v="4712.5"/>
    <n v="2120.6250000000005"/>
    <n v="0.45000000000000007"/>
  </r>
  <r>
    <x v="2"/>
    <n v="1128299"/>
    <x v="32"/>
    <x v="2"/>
    <x v="2"/>
    <s v="San Francisco"/>
    <x v="5"/>
    <n v="0.70000000000000007"/>
    <n v="7750"/>
    <n v="5425.0000000000009"/>
    <n v="542.50000000000011"/>
    <n v="0.1"/>
  </r>
  <r>
    <x v="2"/>
    <n v="1128299"/>
    <x v="33"/>
    <x v="2"/>
    <x v="2"/>
    <s v="San Francisco"/>
    <x v="0"/>
    <n v="0.55000000000000004"/>
    <n v="8750"/>
    <n v="4812.5"/>
    <n v="1443.7500000000002"/>
    <n v="0.30000000000000004"/>
  </r>
  <r>
    <x v="2"/>
    <n v="1128299"/>
    <x v="33"/>
    <x v="2"/>
    <x v="2"/>
    <s v="San Francisco"/>
    <x v="1"/>
    <n v="0.60000000000000009"/>
    <n v="8750"/>
    <n v="5250.0000000000009"/>
    <n v="787.50000000000011"/>
    <n v="0.15"/>
  </r>
  <r>
    <x v="2"/>
    <n v="1128299"/>
    <x v="33"/>
    <x v="2"/>
    <x v="2"/>
    <s v="San Francisco"/>
    <x v="2"/>
    <n v="0.55000000000000004"/>
    <n v="7000"/>
    <n v="3850.0000000000005"/>
    <n v="1155.0000000000002"/>
    <n v="0.30000000000000004"/>
  </r>
  <r>
    <x v="2"/>
    <n v="1128299"/>
    <x v="33"/>
    <x v="2"/>
    <x v="2"/>
    <s v="San Francisco"/>
    <x v="3"/>
    <n v="0.55000000000000004"/>
    <n v="6750"/>
    <n v="3712.5000000000005"/>
    <n v="928.125"/>
    <n v="0.24999999999999997"/>
  </r>
  <r>
    <x v="2"/>
    <n v="1128299"/>
    <x v="33"/>
    <x v="2"/>
    <x v="2"/>
    <s v="San Francisco"/>
    <x v="4"/>
    <n v="0.65"/>
    <n v="6500"/>
    <n v="4225"/>
    <n v="1901.2500000000002"/>
    <n v="0.45000000000000007"/>
  </r>
  <r>
    <x v="2"/>
    <n v="1128299"/>
    <x v="33"/>
    <x v="2"/>
    <x v="2"/>
    <s v="San Francisco"/>
    <x v="5"/>
    <n v="0.70000000000000007"/>
    <n v="7000"/>
    <n v="4900.0000000000009"/>
    <n v="490.00000000000011"/>
    <n v="0.1"/>
  </r>
  <r>
    <x v="2"/>
    <n v="1128299"/>
    <x v="34"/>
    <x v="2"/>
    <x v="2"/>
    <s v="San Francisco"/>
    <x v="0"/>
    <n v="0.55000000000000004"/>
    <n v="8750"/>
    <n v="4812.5"/>
    <n v="1443.7500000000002"/>
    <n v="0.30000000000000004"/>
  </r>
  <r>
    <x v="2"/>
    <n v="1128299"/>
    <x v="34"/>
    <x v="2"/>
    <x v="2"/>
    <s v="San Francisco"/>
    <x v="1"/>
    <n v="0.60000000000000009"/>
    <n v="8750"/>
    <n v="5250.0000000000009"/>
    <n v="787.50000000000011"/>
    <n v="0.15"/>
  </r>
  <r>
    <x v="2"/>
    <n v="1128299"/>
    <x v="34"/>
    <x v="2"/>
    <x v="2"/>
    <s v="San Francisco"/>
    <x v="2"/>
    <n v="0.55000000000000004"/>
    <n v="7250"/>
    <n v="3987.5000000000005"/>
    <n v="1196.2500000000002"/>
    <n v="0.30000000000000004"/>
  </r>
  <r>
    <x v="2"/>
    <n v="1128299"/>
    <x v="34"/>
    <x v="2"/>
    <x v="2"/>
    <s v="San Francisco"/>
    <x v="3"/>
    <n v="0.55000000000000004"/>
    <n v="7000"/>
    <n v="3850.0000000000005"/>
    <n v="962.5"/>
    <n v="0.24999999999999997"/>
  </r>
  <r>
    <x v="2"/>
    <n v="1128299"/>
    <x v="34"/>
    <x v="2"/>
    <x v="2"/>
    <s v="San Francisco"/>
    <x v="4"/>
    <n v="0.65"/>
    <n v="6500"/>
    <n v="4225"/>
    <n v="1901.2500000000002"/>
    <n v="0.45000000000000007"/>
  </r>
  <r>
    <x v="2"/>
    <n v="1128299"/>
    <x v="34"/>
    <x v="2"/>
    <x v="2"/>
    <s v="San Francisco"/>
    <x v="5"/>
    <n v="0.70000000000000007"/>
    <n v="7750"/>
    <n v="5425.0000000000009"/>
    <n v="542.50000000000011"/>
    <n v="0.1"/>
  </r>
  <r>
    <x v="2"/>
    <n v="1128299"/>
    <x v="35"/>
    <x v="2"/>
    <x v="2"/>
    <s v="San Francisco"/>
    <x v="0"/>
    <n v="0.55000000000000004"/>
    <n v="9750"/>
    <n v="5362.5"/>
    <n v="1608.7500000000002"/>
    <n v="0.30000000000000004"/>
  </r>
  <r>
    <x v="2"/>
    <n v="1128299"/>
    <x v="35"/>
    <x v="2"/>
    <x v="2"/>
    <s v="San Francisco"/>
    <x v="1"/>
    <n v="0.60000000000000009"/>
    <n v="9750"/>
    <n v="5850.0000000000009"/>
    <n v="877.50000000000011"/>
    <n v="0.15"/>
  </r>
  <r>
    <x v="2"/>
    <n v="1128299"/>
    <x v="35"/>
    <x v="2"/>
    <x v="2"/>
    <s v="San Francisco"/>
    <x v="2"/>
    <n v="0.55000000000000004"/>
    <n v="7750"/>
    <n v="4262.5"/>
    <n v="1278.7500000000002"/>
    <n v="0.30000000000000004"/>
  </r>
  <r>
    <x v="2"/>
    <n v="1128299"/>
    <x v="35"/>
    <x v="2"/>
    <x v="2"/>
    <s v="San Francisco"/>
    <x v="3"/>
    <n v="0.55000000000000004"/>
    <n v="7750"/>
    <n v="4262.5"/>
    <n v="1065.6249999999998"/>
    <n v="0.24999999999999997"/>
  </r>
  <r>
    <x v="2"/>
    <n v="1128299"/>
    <x v="35"/>
    <x v="2"/>
    <x v="2"/>
    <s v="San Francisco"/>
    <x v="4"/>
    <n v="0.65"/>
    <n v="7000"/>
    <n v="4550"/>
    <n v="2047.5000000000002"/>
    <n v="0.45000000000000007"/>
  </r>
  <r>
    <x v="2"/>
    <n v="1128299"/>
    <x v="35"/>
    <x v="2"/>
    <x v="2"/>
    <s v="San Francisco"/>
    <x v="5"/>
    <n v="0.70000000000000007"/>
    <n v="8000"/>
    <n v="5600.0000000000009"/>
    <n v="560.00000000000011"/>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499999999989"/>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499999999999"/>
    <n v="0.35"/>
  </r>
  <r>
    <x v="3"/>
    <n v="1189833"/>
    <x v="42"/>
    <x v="2"/>
    <x v="2"/>
    <s v="Los Angeles"/>
    <x v="4"/>
    <n v="0.5"/>
    <n v="7000"/>
    <n v="3500"/>
    <n v="1925.0000000000002"/>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0000000000002"/>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0000000000002"/>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0000000000011"/>
    <n v="336.875"/>
    <n v="0.35"/>
  </r>
  <r>
    <x v="0"/>
    <n v="1185732"/>
    <x v="36"/>
    <x v="3"/>
    <x v="3"/>
    <s v="Chicago"/>
    <x v="3"/>
    <n v="0.4"/>
    <n v="1250"/>
    <n v="500"/>
    <n v="200"/>
    <n v="0.4"/>
  </r>
  <r>
    <x v="0"/>
    <n v="1185732"/>
    <x v="36"/>
    <x v="3"/>
    <x v="3"/>
    <s v="Chicago"/>
    <x v="4"/>
    <n v="0.54999999999999993"/>
    <n v="1750"/>
    <n v="962.49999999999989"/>
    <n v="336.87499999999994"/>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0000000000011"/>
    <n v="275.625"/>
    <n v="0.35"/>
  </r>
  <r>
    <x v="0"/>
    <n v="1185732"/>
    <x v="37"/>
    <x v="3"/>
    <x v="3"/>
    <s v="Chicago"/>
    <x v="3"/>
    <n v="0.4"/>
    <n v="1000"/>
    <n v="400"/>
    <n v="160"/>
    <n v="0.4"/>
  </r>
  <r>
    <x v="0"/>
    <n v="1185732"/>
    <x v="37"/>
    <x v="3"/>
    <x v="3"/>
    <s v="Chicago"/>
    <x v="4"/>
    <n v="0.54999999999999993"/>
    <n v="1750"/>
    <n v="962.49999999999989"/>
    <n v="336.87499999999994"/>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0000000000002"/>
    <n v="393.75000000000006"/>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0000000000002"/>
    <n v="962.50000000000011"/>
    <n v="0.5"/>
  </r>
  <r>
    <x v="0"/>
    <n v="1185732"/>
    <x v="42"/>
    <x v="3"/>
    <x v="3"/>
    <s v="Chicago"/>
    <x v="0"/>
    <n v="0.5"/>
    <n v="5750"/>
    <n v="2875"/>
    <n v="1150"/>
    <n v="0.4"/>
  </r>
  <r>
    <x v="0"/>
    <n v="1185732"/>
    <x v="42"/>
    <x v="3"/>
    <x v="3"/>
    <s v="Chicago"/>
    <x v="1"/>
    <n v="0.45000000000000007"/>
    <n v="3250"/>
    <n v="1462.5000000000002"/>
    <n v="511.87500000000006"/>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000000000002"/>
    <n v="511.87500000000006"/>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0000000000002"/>
    <n v="472.50000000000006"/>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4.9999999999998"/>
    <n v="812.49999999999989"/>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4.9999999999998"/>
    <n v="812.49999999999989"/>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49.9999999999998"/>
    <n v="974.99999999999989"/>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4999999999998"/>
    <n v="735"/>
    <n v="0.4"/>
  </r>
  <r>
    <x v="1"/>
    <n v="1197831"/>
    <x v="12"/>
    <x v="1"/>
    <x v="1"/>
    <s v="Dallas"/>
    <x v="4"/>
    <n v="0.4"/>
    <n v="3750"/>
    <n v="1500"/>
    <n v="375"/>
    <n v="0.25"/>
  </r>
  <r>
    <x v="1"/>
    <n v="1197831"/>
    <x v="12"/>
    <x v="1"/>
    <x v="1"/>
    <s v="Dallas"/>
    <x v="5"/>
    <n v="0.35"/>
    <n v="5250"/>
    <n v="1837.4999999999998"/>
    <n v="826.87499999999989"/>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4.99999999999989"/>
    <n v="0.35"/>
  </r>
  <r>
    <x v="1"/>
    <n v="1197831"/>
    <x v="14"/>
    <x v="1"/>
    <x v="1"/>
    <s v="Dallas"/>
    <x v="2"/>
    <n v="0.3"/>
    <n v="5000"/>
    <n v="1500"/>
    <n v="525"/>
    <n v="0.35"/>
  </r>
  <r>
    <x v="1"/>
    <n v="1197831"/>
    <x v="14"/>
    <x v="1"/>
    <x v="1"/>
    <s v="Dallas"/>
    <x v="3"/>
    <n v="0.35000000000000003"/>
    <n v="4000"/>
    <n v="1400.0000000000002"/>
    <n v="630.00000000000011"/>
    <n v="0.45"/>
  </r>
  <r>
    <x v="1"/>
    <n v="1197831"/>
    <x v="14"/>
    <x v="1"/>
    <x v="1"/>
    <s v="Dallas"/>
    <x v="4"/>
    <n v="0.4"/>
    <n v="3000"/>
    <n v="1200"/>
    <n v="360"/>
    <n v="0.3"/>
  </r>
  <r>
    <x v="1"/>
    <n v="1197831"/>
    <x v="14"/>
    <x v="1"/>
    <x v="1"/>
    <s v="Dallas"/>
    <x v="5"/>
    <n v="0.35000000000000003"/>
    <n v="4500"/>
    <n v="1575.0000000000002"/>
    <n v="787.50000000000011"/>
    <n v="0.5"/>
  </r>
  <r>
    <x v="1"/>
    <n v="1197831"/>
    <x v="15"/>
    <x v="1"/>
    <x v="1"/>
    <s v="Dallas"/>
    <x v="0"/>
    <n v="0.19999999999999998"/>
    <n v="7000"/>
    <n v="1399.9999999999998"/>
    <n v="489.99999999999989"/>
    <n v="0.35"/>
  </r>
  <r>
    <x v="1"/>
    <n v="1197831"/>
    <x v="15"/>
    <x v="1"/>
    <x v="1"/>
    <s v="Dallas"/>
    <x v="1"/>
    <n v="0.30000000000000004"/>
    <n v="7000"/>
    <n v="2100.0000000000005"/>
    <n v="735.00000000000011"/>
    <n v="0.35"/>
  </r>
  <r>
    <x v="1"/>
    <n v="1197831"/>
    <x v="15"/>
    <x v="1"/>
    <x v="1"/>
    <s v="Dallas"/>
    <x v="2"/>
    <n v="0.24999999999999997"/>
    <n v="5250"/>
    <n v="1312.4999999999998"/>
    <n v="459.37499999999989"/>
    <n v="0.35"/>
  </r>
  <r>
    <x v="1"/>
    <n v="1197831"/>
    <x v="15"/>
    <x v="1"/>
    <x v="1"/>
    <s v="Dallas"/>
    <x v="3"/>
    <n v="0.30000000000000004"/>
    <n v="4250"/>
    <n v="1275.0000000000002"/>
    <n v="573.75000000000011"/>
    <n v="0.45"/>
  </r>
  <r>
    <x v="1"/>
    <n v="1197831"/>
    <x v="15"/>
    <x v="1"/>
    <x v="1"/>
    <s v="Dallas"/>
    <x v="4"/>
    <n v="0.35"/>
    <n v="3250"/>
    <n v="1137.5"/>
    <n v="341.25"/>
    <n v="0.3"/>
  </r>
  <r>
    <x v="1"/>
    <n v="1197831"/>
    <x v="15"/>
    <x v="1"/>
    <x v="1"/>
    <s v="Dallas"/>
    <x v="5"/>
    <n v="0.30000000000000004"/>
    <n v="6000"/>
    <n v="1800.0000000000002"/>
    <n v="900.00000000000011"/>
    <n v="0.5"/>
  </r>
  <r>
    <x v="1"/>
    <n v="1197831"/>
    <x v="16"/>
    <x v="1"/>
    <x v="1"/>
    <s v="Dallas"/>
    <x v="0"/>
    <n v="0.19999999999999998"/>
    <n v="7500"/>
    <n v="1499.9999999999998"/>
    <n v="524.99999999999989"/>
    <n v="0.35"/>
  </r>
  <r>
    <x v="1"/>
    <n v="1197831"/>
    <x v="16"/>
    <x v="1"/>
    <x v="1"/>
    <s v="Dallas"/>
    <x v="1"/>
    <n v="0.30000000000000004"/>
    <n v="7750"/>
    <n v="2325.0000000000005"/>
    <n v="813.75000000000011"/>
    <n v="0.35"/>
  </r>
  <r>
    <x v="1"/>
    <n v="1197831"/>
    <x v="16"/>
    <x v="1"/>
    <x v="1"/>
    <s v="Dallas"/>
    <x v="2"/>
    <n v="0.24999999999999997"/>
    <n v="6250"/>
    <n v="1562.4999999999998"/>
    <n v="546.87499999999989"/>
    <n v="0.35"/>
  </r>
  <r>
    <x v="1"/>
    <n v="1197831"/>
    <x v="16"/>
    <x v="1"/>
    <x v="1"/>
    <s v="Dallas"/>
    <x v="3"/>
    <n v="0.35000000000000003"/>
    <n v="5500"/>
    <n v="1925.0000000000002"/>
    <n v="866.25000000000011"/>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499999999999"/>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4.9999999999998"/>
    <n v="0.39999999999999997"/>
  </r>
  <r>
    <x v="1"/>
    <n v="1197831"/>
    <x v="18"/>
    <x v="1"/>
    <x v="1"/>
    <s v="Dallas"/>
    <x v="1"/>
    <n v="0.5"/>
    <n v="8250"/>
    <n v="4125"/>
    <n v="1649.9999999999998"/>
    <n v="0.39999999999999997"/>
  </r>
  <r>
    <x v="1"/>
    <n v="1197831"/>
    <x v="18"/>
    <x v="1"/>
    <x v="1"/>
    <s v="Dallas"/>
    <x v="2"/>
    <n v="0.45"/>
    <n v="9750"/>
    <n v="4387.5"/>
    <n v="1754.9999999999998"/>
    <n v="0.39999999999999997"/>
  </r>
  <r>
    <x v="1"/>
    <n v="1197831"/>
    <x v="18"/>
    <x v="1"/>
    <x v="1"/>
    <s v="Dallas"/>
    <x v="3"/>
    <n v="0.45"/>
    <n v="5750"/>
    <n v="2587.5"/>
    <n v="1293.75"/>
    <n v="0.5"/>
  </r>
  <r>
    <x v="1"/>
    <n v="1197831"/>
    <x v="18"/>
    <x v="1"/>
    <x v="1"/>
    <s v="Dallas"/>
    <x v="4"/>
    <n v="0.5"/>
    <n v="5750"/>
    <n v="2875"/>
    <n v="1006.2499999999999"/>
    <n v="0.35"/>
  </r>
  <r>
    <x v="1"/>
    <n v="1197831"/>
    <x v="18"/>
    <x v="1"/>
    <x v="1"/>
    <s v="Dallas"/>
    <x v="5"/>
    <n v="0.6"/>
    <n v="8500"/>
    <n v="5100"/>
    <n v="2805"/>
    <n v="0.55000000000000004"/>
  </r>
  <r>
    <x v="1"/>
    <n v="1197831"/>
    <x v="19"/>
    <x v="1"/>
    <x v="1"/>
    <s v="Dallas"/>
    <x v="0"/>
    <n v="0.5"/>
    <n v="8000"/>
    <n v="4000"/>
    <n v="1599.9999999999998"/>
    <n v="0.39999999999999997"/>
  </r>
  <r>
    <x v="1"/>
    <n v="1197831"/>
    <x v="19"/>
    <x v="1"/>
    <x v="1"/>
    <s v="Dallas"/>
    <x v="1"/>
    <n v="0.55000000000000004"/>
    <n v="8000"/>
    <n v="4400"/>
    <n v="1759.9999999999998"/>
    <n v="0.39999999999999997"/>
  </r>
  <r>
    <x v="1"/>
    <n v="1197831"/>
    <x v="19"/>
    <x v="1"/>
    <x v="1"/>
    <s v="Dallas"/>
    <x v="2"/>
    <n v="0.5"/>
    <n v="9750"/>
    <n v="4875"/>
    <n v="1949.9999999999998"/>
    <n v="0.39999999999999997"/>
  </r>
  <r>
    <x v="1"/>
    <n v="1197831"/>
    <x v="19"/>
    <x v="1"/>
    <x v="1"/>
    <s v="Dallas"/>
    <x v="3"/>
    <n v="0.5"/>
    <n v="5250"/>
    <n v="2625"/>
    <n v="1312.5"/>
    <n v="0.5"/>
  </r>
  <r>
    <x v="1"/>
    <n v="1197831"/>
    <x v="19"/>
    <x v="1"/>
    <x v="1"/>
    <s v="Dallas"/>
    <x v="4"/>
    <n v="0.55000000000000004"/>
    <n v="5250"/>
    <n v="2887.5000000000005"/>
    <n v="1010.6250000000001"/>
    <n v="0.35"/>
  </r>
  <r>
    <x v="1"/>
    <n v="1197831"/>
    <x v="19"/>
    <x v="1"/>
    <x v="1"/>
    <s v="Dallas"/>
    <x v="5"/>
    <n v="0.6"/>
    <n v="7750"/>
    <n v="4650"/>
    <n v="2557.5"/>
    <n v="0.55000000000000004"/>
  </r>
  <r>
    <x v="1"/>
    <n v="1197831"/>
    <x v="20"/>
    <x v="1"/>
    <x v="1"/>
    <s v="Dallas"/>
    <x v="0"/>
    <n v="0.55000000000000004"/>
    <n v="7250"/>
    <n v="3987.5000000000005"/>
    <n v="1595"/>
    <n v="0.39999999999999997"/>
  </r>
  <r>
    <x v="1"/>
    <n v="1197831"/>
    <x v="20"/>
    <x v="1"/>
    <x v="1"/>
    <s v="Dallas"/>
    <x v="1"/>
    <n v="0.55000000000000004"/>
    <n v="6750"/>
    <n v="3712.5000000000005"/>
    <n v="1485"/>
    <n v="0.39999999999999997"/>
  </r>
  <r>
    <x v="1"/>
    <n v="1197831"/>
    <x v="20"/>
    <x v="1"/>
    <x v="1"/>
    <s v="Dallas"/>
    <x v="2"/>
    <n v="0.6"/>
    <n v="7250"/>
    <n v="4350"/>
    <n v="1739.9999999999998"/>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00000000002"/>
    <n v="0.55000000000000004"/>
  </r>
  <r>
    <x v="1"/>
    <n v="1197831"/>
    <x v="21"/>
    <x v="1"/>
    <x v="1"/>
    <s v="Dallas"/>
    <x v="0"/>
    <n v="0.4"/>
    <n v="6250"/>
    <n v="2500"/>
    <n v="999.99999999999989"/>
    <n v="0.39999999999999997"/>
  </r>
  <r>
    <x v="1"/>
    <n v="1197831"/>
    <x v="21"/>
    <x v="1"/>
    <x v="1"/>
    <s v="Dallas"/>
    <x v="1"/>
    <n v="0.4"/>
    <n v="6250"/>
    <n v="2500"/>
    <n v="999.99999999999989"/>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00000000002"/>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89.9999999999998"/>
    <n v="0.39999999999999997"/>
  </r>
  <r>
    <x v="1"/>
    <n v="1197831"/>
    <x v="22"/>
    <x v="1"/>
    <x v="1"/>
    <s v="Dallas"/>
    <x v="3"/>
    <n v="0.65"/>
    <n v="5000"/>
    <n v="3250"/>
    <n v="1625"/>
    <n v="0.5"/>
  </r>
  <r>
    <x v="1"/>
    <n v="1197831"/>
    <x v="22"/>
    <x v="1"/>
    <x v="1"/>
    <s v="Dallas"/>
    <x v="4"/>
    <n v="0.6"/>
    <n v="4750"/>
    <n v="2850"/>
    <n v="997.49999999999989"/>
    <n v="0.35"/>
  </r>
  <r>
    <x v="1"/>
    <n v="1197831"/>
    <x v="22"/>
    <x v="1"/>
    <x v="1"/>
    <s v="Dallas"/>
    <x v="5"/>
    <n v="0.70000000000000007"/>
    <n v="6750"/>
    <n v="4725"/>
    <n v="2598.75"/>
    <n v="0.55000000000000004"/>
  </r>
  <r>
    <x v="1"/>
    <n v="1197831"/>
    <x v="23"/>
    <x v="1"/>
    <x v="1"/>
    <s v="Dallas"/>
    <x v="0"/>
    <n v="0.6"/>
    <n v="8250"/>
    <n v="4950"/>
    <n v="1979.9999999999998"/>
    <n v="0.39999999999999997"/>
  </r>
  <r>
    <x v="1"/>
    <n v="1197831"/>
    <x v="23"/>
    <x v="1"/>
    <x v="1"/>
    <s v="Dallas"/>
    <x v="1"/>
    <n v="0.6"/>
    <n v="8250"/>
    <n v="4950"/>
    <n v="1979.9999999999998"/>
    <n v="0.39999999999999997"/>
  </r>
  <r>
    <x v="1"/>
    <n v="1197831"/>
    <x v="23"/>
    <x v="1"/>
    <x v="1"/>
    <s v="Dallas"/>
    <x v="2"/>
    <n v="0.65"/>
    <n v="7250"/>
    <n v="4712.5"/>
    <n v="1884.9999999999998"/>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0000000000009"/>
    <n v="2983.7500000000009"/>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0000000000011"/>
    <n v="315"/>
    <n v="0.39999999999999997"/>
  </r>
  <r>
    <x v="0"/>
    <n v="1185732"/>
    <x v="48"/>
    <x v="0"/>
    <x v="4"/>
    <s v="Philadelphia"/>
    <x v="3"/>
    <n v="0.4"/>
    <n v="750"/>
    <n v="300"/>
    <n v="119.99999999999999"/>
    <n v="0.39999999999999997"/>
  </r>
  <r>
    <x v="0"/>
    <n v="1185732"/>
    <x v="48"/>
    <x v="0"/>
    <x v="4"/>
    <s v="Philadelphia"/>
    <x v="4"/>
    <n v="0.54999999999999993"/>
    <n v="1250"/>
    <n v="687.49999999999989"/>
    <n v="240.62499999999994"/>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0000000000011"/>
    <n v="245.00000000000003"/>
    <n v="0.39999999999999997"/>
  </r>
  <r>
    <x v="0"/>
    <n v="1185732"/>
    <x v="49"/>
    <x v="0"/>
    <x v="4"/>
    <s v="Philadelphia"/>
    <x v="3"/>
    <n v="0.4"/>
    <n v="500"/>
    <n v="200"/>
    <n v="80"/>
    <n v="0.39999999999999997"/>
  </r>
  <r>
    <x v="0"/>
    <n v="1185732"/>
    <x v="49"/>
    <x v="0"/>
    <x v="4"/>
    <s v="Philadelphia"/>
    <x v="4"/>
    <n v="0.54999999999999993"/>
    <n v="1250"/>
    <n v="687.49999999999989"/>
    <n v="240.62499999999994"/>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4.999999999999993"/>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499999999999"/>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0000000000002"/>
    <n v="315.00000000000006"/>
    <n v="0.3"/>
  </r>
  <r>
    <x v="0"/>
    <n v="1185732"/>
    <x v="51"/>
    <x v="0"/>
    <x v="4"/>
    <s v="Philadelphia"/>
    <x v="2"/>
    <n v="0.55000000000000004"/>
    <n v="1500"/>
    <n v="825.00000000000011"/>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0000000000002"/>
    <n v="525"/>
    <n v="0.3"/>
  </r>
  <r>
    <x v="0"/>
    <n v="1185732"/>
    <x v="52"/>
    <x v="0"/>
    <x v="4"/>
    <s v="Philadelphia"/>
    <x v="0"/>
    <n v="0.65"/>
    <n v="5000"/>
    <n v="3250"/>
    <n v="1787.5000000000002"/>
    <n v="0.55000000000000004"/>
  </r>
  <r>
    <x v="0"/>
    <n v="1185732"/>
    <x v="52"/>
    <x v="0"/>
    <x v="4"/>
    <s v="Philadelphia"/>
    <x v="1"/>
    <n v="0.60000000000000009"/>
    <n v="2500"/>
    <n v="1500.0000000000002"/>
    <n v="525"/>
    <n v="0.35"/>
  </r>
  <r>
    <x v="0"/>
    <n v="1185732"/>
    <x v="52"/>
    <x v="0"/>
    <x v="4"/>
    <s v="Philadelphia"/>
    <x v="2"/>
    <n v="0.55000000000000004"/>
    <n v="1750"/>
    <n v="962.50000000000011"/>
    <n v="385"/>
    <n v="0.39999999999999997"/>
  </r>
  <r>
    <x v="0"/>
    <n v="1185732"/>
    <x v="52"/>
    <x v="0"/>
    <x v="4"/>
    <s v="Philadelphia"/>
    <x v="3"/>
    <n v="0.55000000000000004"/>
    <n v="1500"/>
    <n v="825.00000000000011"/>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000000000002"/>
    <n v="0.55000000000000004"/>
  </r>
  <r>
    <x v="0"/>
    <n v="1185732"/>
    <x v="18"/>
    <x v="0"/>
    <x v="4"/>
    <s v="Philadelphia"/>
    <x v="1"/>
    <n v="0.60000000000000009"/>
    <n v="3000"/>
    <n v="1800.0000000000002"/>
    <n v="630"/>
    <n v="0.35"/>
  </r>
  <r>
    <x v="0"/>
    <n v="1185732"/>
    <x v="18"/>
    <x v="0"/>
    <x v="4"/>
    <s v="Philadelphia"/>
    <x v="2"/>
    <n v="0.55000000000000004"/>
    <n v="2250"/>
    <n v="1237.5"/>
    <n v="494.99999999999994"/>
    <n v="0.39999999999999997"/>
  </r>
  <r>
    <x v="0"/>
    <n v="1185732"/>
    <x v="18"/>
    <x v="0"/>
    <x v="4"/>
    <s v="Philadelphia"/>
    <x v="3"/>
    <n v="0.55000000000000004"/>
    <n v="1750"/>
    <n v="962.50000000000011"/>
    <n v="385"/>
    <n v="0.39999999999999997"/>
  </r>
  <r>
    <x v="0"/>
    <n v="1185732"/>
    <x v="18"/>
    <x v="0"/>
    <x v="4"/>
    <s v="Philadelphia"/>
    <x v="4"/>
    <n v="0.65"/>
    <n v="2000"/>
    <n v="1300"/>
    <n v="454.99999999999994"/>
    <n v="0.35"/>
  </r>
  <r>
    <x v="0"/>
    <n v="1185732"/>
    <x v="18"/>
    <x v="0"/>
    <x v="4"/>
    <s v="Philadelphia"/>
    <x v="5"/>
    <n v="0.70000000000000007"/>
    <n v="3750"/>
    <n v="2625.0000000000005"/>
    <n v="787.50000000000011"/>
    <n v="0.3"/>
  </r>
  <r>
    <x v="0"/>
    <n v="1185732"/>
    <x v="53"/>
    <x v="0"/>
    <x v="4"/>
    <s v="Philadelphia"/>
    <x v="0"/>
    <n v="0.65"/>
    <n v="5250"/>
    <n v="3412.5"/>
    <n v="1876.8750000000002"/>
    <n v="0.55000000000000004"/>
  </r>
  <r>
    <x v="0"/>
    <n v="1185732"/>
    <x v="53"/>
    <x v="0"/>
    <x v="4"/>
    <s v="Philadelphia"/>
    <x v="1"/>
    <n v="0.60000000000000009"/>
    <n v="3000"/>
    <n v="1800.0000000000002"/>
    <n v="630"/>
    <n v="0.35"/>
  </r>
  <r>
    <x v="0"/>
    <n v="1185732"/>
    <x v="53"/>
    <x v="0"/>
    <x v="4"/>
    <s v="Philadelphia"/>
    <x v="2"/>
    <n v="0.55000000000000004"/>
    <n v="2250"/>
    <n v="1237.5"/>
    <n v="494.99999999999994"/>
    <n v="0.39999999999999997"/>
  </r>
  <r>
    <x v="0"/>
    <n v="1185732"/>
    <x v="53"/>
    <x v="0"/>
    <x v="4"/>
    <s v="Philadelphia"/>
    <x v="3"/>
    <n v="0.55000000000000004"/>
    <n v="2000"/>
    <n v="1100"/>
    <n v="439.99999999999994"/>
    <n v="0.39999999999999997"/>
  </r>
  <r>
    <x v="0"/>
    <n v="1185732"/>
    <x v="53"/>
    <x v="0"/>
    <x v="4"/>
    <s v="Philadelphia"/>
    <x v="4"/>
    <n v="0.65"/>
    <n v="1750"/>
    <n v="1137.5"/>
    <n v="398.125"/>
    <n v="0.35"/>
  </r>
  <r>
    <x v="0"/>
    <n v="1185732"/>
    <x v="53"/>
    <x v="0"/>
    <x v="4"/>
    <s v="Philadelphia"/>
    <x v="5"/>
    <n v="0.70000000000000007"/>
    <n v="3500"/>
    <n v="2450.0000000000005"/>
    <n v="735.00000000000011"/>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49999999999989"/>
    <n v="206.24999999999997"/>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4999999999998"/>
    <n v="365.62499999999994"/>
    <n v="0.25"/>
  </r>
  <r>
    <x v="0"/>
    <n v="1185732"/>
    <x v="56"/>
    <x v="0"/>
    <x v="4"/>
    <s v="Philadelphia"/>
    <x v="0"/>
    <n v="0.70000000000000007"/>
    <n v="3750"/>
    <n v="2625.0000000000005"/>
    <n v="1443.7500000000005"/>
    <n v="0.55000000000000004"/>
  </r>
  <r>
    <x v="0"/>
    <n v="1185732"/>
    <x v="56"/>
    <x v="0"/>
    <x v="4"/>
    <s v="Philadelphia"/>
    <x v="1"/>
    <n v="0.60000000000000009"/>
    <n v="2000"/>
    <n v="1200.0000000000002"/>
    <n v="420.00000000000006"/>
    <n v="0.35"/>
  </r>
  <r>
    <x v="0"/>
    <n v="1185732"/>
    <x v="56"/>
    <x v="0"/>
    <x v="4"/>
    <s v="Philadelphia"/>
    <x v="2"/>
    <n v="0.60000000000000009"/>
    <n v="1950"/>
    <n v="1170.0000000000002"/>
    <n v="468.00000000000006"/>
    <n v="0.39999999999999997"/>
  </r>
  <r>
    <x v="0"/>
    <n v="1185732"/>
    <x v="56"/>
    <x v="0"/>
    <x v="4"/>
    <s v="Philadelphia"/>
    <x v="3"/>
    <n v="0.60000000000000009"/>
    <n v="1750"/>
    <n v="1050.0000000000002"/>
    <n v="420.00000000000006"/>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0000000000005"/>
    <n v="1828.7500000000005"/>
    <n v="0.55000000000000004"/>
  </r>
  <r>
    <x v="0"/>
    <n v="1185732"/>
    <x v="57"/>
    <x v="0"/>
    <x v="4"/>
    <s v="Philadelphia"/>
    <x v="1"/>
    <n v="0.60000000000000009"/>
    <n v="2750"/>
    <n v="1650.0000000000002"/>
    <n v="577.5"/>
    <n v="0.35"/>
  </r>
  <r>
    <x v="0"/>
    <n v="1185732"/>
    <x v="57"/>
    <x v="0"/>
    <x v="4"/>
    <s v="Philadelphia"/>
    <x v="2"/>
    <n v="0.60000000000000009"/>
    <n v="2250"/>
    <n v="1350.0000000000002"/>
    <n v="540"/>
    <n v="0.39999999999999997"/>
  </r>
  <r>
    <x v="0"/>
    <n v="1185732"/>
    <x v="57"/>
    <x v="0"/>
    <x v="4"/>
    <s v="Philadelphia"/>
    <x v="3"/>
    <n v="0.60000000000000009"/>
    <n v="1750"/>
    <n v="1050.0000000000002"/>
    <n v="420.00000000000006"/>
    <n v="0.39999999999999997"/>
  </r>
  <r>
    <x v="0"/>
    <n v="1185732"/>
    <x v="57"/>
    <x v="0"/>
    <x v="4"/>
    <s v="Philadelphia"/>
    <x v="4"/>
    <n v="0.70000000000000007"/>
    <n v="1750"/>
    <n v="1225.0000000000002"/>
    <n v="428.75000000000006"/>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49999999999994"/>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4999999999998"/>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199.9999999999995"/>
    <n v="549.99999999999989"/>
    <n v="0.25"/>
  </r>
  <r>
    <x v="2"/>
    <n v="1128299"/>
    <x v="38"/>
    <x v="2"/>
    <x v="5"/>
    <s v="Las Vegas"/>
    <x v="2"/>
    <n v="0.54999999999999993"/>
    <n v="4000"/>
    <n v="2199.9999999999995"/>
    <n v="879.99999999999989"/>
    <n v="0.4"/>
  </r>
  <r>
    <x v="2"/>
    <n v="1128299"/>
    <x v="38"/>
    <x v="2"/>
    <x v="5"/>
    <s v="Las Vegas"/>
    <x v="3"/>
    <n v="0.54999999999999993"/>
    <n v="3000"/>
    <n v="1649.9999999999998"/>
    <n v="577.49999999999989"/>
    <n v="0.35"/>
  </r>
  <r>
    <x v="2"/>
    <n v="1128299"/>
    <x v="38"/>
    <x v="2"/>
    <x v="5"/>
    <s v="Las Vegas"/>
    <x v="4"/>
    <n v="0.6"/>
    <n v="1750"/>
    <n v="1050"/>
    <n v="577.5"/>
    <n v="0.55000000000000004"/>
  </r>
  <r>
    <x v="2"/>
    <n v="1128299"/>
    <x v="38"/>
    <x v="2"/>
    <x v="5"/>
    <s v="Las Vegas"/>
    <x v="5"/>
    <n v="0.54999999999999993"/>
    <n v="3750"/>
    <n v="2062.4999999999995"/>
    <n v="412.49999999999994"/>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00000000000011"/>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19.99999999999989"/>
    <n v="0.39999999999999997"/>
  </r>
  <r>
    <x v="2"/>
    <n v="1128299"/>
    <x v="40"/>
    <x v="2"/>
    <x v="5"/>
    <s v="Las Vegas"/>
    <x v="4"/>
    <n v="0.65"/>
    <n v="2000"/>
    <n v="1300"/>
    <n v="780.00000000000011"/>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19.9999999999999"/>
    <n v="0.39999999999999997"/>
  </r>
  <r>
    <x v="2"/>
    <n v="1128299"/>
    <x v="41"/>
    <x v="2"/>
    <x v="5"/>
    <s v="Las Vegas"/>
    <x v="4"/>
    <n v="0.65"/>
    <n v="3000"/>
    <n v="1950"/>
    <n v="1170.0000000000002"/>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4.99999999999989"/>
    <n v="0.35"/>
  </r>
  <r>
    <x v="2"/>
    <n v="1128299"/>
    <x v="42"/>
    <x v="2"/>
    <x v="5"/>
    <s v="Las Vegas"/>
    <x v="4"/>
    <n v="0.65"/>
    <n v="5000"/>
    <n v="3250"/>
    <n v="1787.5000000000002"/>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0000000002"/>
    <n v="0.55000000000000004"/>
  </r>
  <r>
    <x v="2"/>
    <n v="1128299"/>
    <x v="43"/>
    <x v="2"/>
    <x v="5"/>
    <s v="Las Vegas"/>
    <x v="5"/>
    <n v="0.8"/>
    <n v="4000"/>
    <n v="3200"/>
    <n v="640"/>
    <n v="0.2"/>
  </r>
  <r>
    <x v="2"/>
    <n v="1128299"/>
    <x v="44"/>
    <x v="2"/>
    <x v="5"/>
    <s v="Las Vegas"/>
    <x v="0"/>
    <n v="0.60000000000000009"/>
    <n v="6000"/>
    <n v="3600.0000000000005"/>
    <n v="1260.0000000000002"/>
    <n v="0.35000000000000003"/>
  </r>
  <r>
    <x v="2"/>
    <n v="1128299"/>
    <x v="44"/>
    <x v="2"/>
    <x v="5"/>
    <s v="Las Vegas"/>
    <x v="1"/>
    <n v="0.65000000000000013"/>
    <n v="6000"/>
    <n v="3900.0000000000009"/>
    <n v="780.00000000000023"/>
    <n v="0.2"/>
  </r>
  <r>
    <x v="2"/>
    <n v="1128299"/>
    <x v="44"/>
    <x v="2"/>
    <x v="5"/>
    <s v="Las Vegas"/>
    <x v="2"/>
    <n v="0.60000000000000009"/>
    <n v="4500"/>
    <n v="2700.0000000000005"/>
    <n v="945.00000000000023"/>
    <n v="0.35000000000000003"/>
  </r>
  <r>
    <x v="2"/>
    <n v="1128299"/>
    <x v="44"/>
    <x v="2"/>
    <x v="5"/>
    <s v="Las Vegas"/>
    <x v="3"/>
    <n v="0.60000000000000009"/>
    <n v="4000"/>
    <n v="2400.0000000000005"/>
    <n v="720.00000000000011"/>
    <n v="0.3"/>
  </r>
  <r>
    <x v="2"/>
    <n v="1128299"/>
    <x v="44"/>
    <x v="2"/>
    <x v="5"/>
    <s v="Las Vegas"/>
    <x v="4"/>
    <n v="0.70000000000000007"/>
    <n v="4000"/>
    <n v="2800.0000000000005"/>
    <n v="1400.0000000000005"/>
    <n v="0.50000000000000011"/>
  </r>
  <r>
    <x v="2"/>
    <n v="1128299"/>
    <x v="44"/>
    <x v="2"/>
    <x v="5"/>
    <s v="Las Vegas"/>
    <x v="5"/>
    <n v="0.75000000000000011"/>
    <n v="4500"/>
    <n v="3375.0000000000005"/>
    <n v="506.25000000000017"/>
    <n v="0.15000000000000002"/>
  </r>
  <r>
    <x v="2"/>
    <n v="1128299"/>
    <x v="45"/>
    <x v="2"/>
    <x v="5"/>
    <s v="Las Vegas"/>
    <x v="0"/>
    <n v="0.60000000000000009"/>
    <n v="5500"/>
    <n v="3300.0000000000005"/>
    <n v="1155.0000000000002"/>
    <n v="0.35000000000000003"/>
  </r>
  <r>
    <x v="2"/>
    <n v="1128299"/>
    <x v="45"/>
    <x v="2"/>
    <x v="5"/>
    <s v="Las Vegas"/>
    <x v="1"/>
    <n v="0.65000000000000013"/>
    <n v="5500"/>
    <n v="3575.0000000000009"/>
    <n v="715.00000000000023"/>
    <n v="0.2"/>
  </r>
  <r>
    <x v="2"/>
    <n v="1128299"/>
    <x v="45"/>
    <x v="2"/>
    <x v="5"/>
    <s v="Las Vegas"/>
    <x v="2"/>
    <n v="0.60000000000000009"/>
    <n v="3750"/>
    <n v="2250.0000000000005"/>
    <n v="787.50000000000023"/>
    <n v="0.35000000000000003"/>
  </r>
  <r>
    <x v="2"/>
    <n v="1128299"/>
    <x v="45"/>
    <x v="2"/>
    <x v="5"/>
    <s v="Las Vegas"/>
    <x v="3"/>
    <n v="0.60000000000000009"/>
    <n v="3500"/>
    <n v="2100.0000000000005"/>
    <n v="630.00000000000011"/>
    <n v="0.3"/>
  </r>
  <r>
    <x v="2"/>
    <n v="1128299"/>
    <x v="45"/>
    <x v="2"/>
    <x v="5"/>
    <s v="Las Vegas"/>
    <x v="4"/>
    <n v="0.70000000000000007"/>
    <n v="3250"/>
    <n v="2275"/>
    <n v="1137.5000000000002"/>
    <n v="0.50000000000000011"/>
  </r>
  <r>
    <x v="2"/>
    <n v="1128299"/>
    <x v="45"/>
    <x v="2"/>
    <x v="5"/>
    <s v="Las Vegas"/>
    <x v="5"/>
    <n v="0.75000000000000011"/>
    <n v="3750"/>
    <n v="2812.5000000000005"/>
    <n v="421.87500000000011"/>
    <n v="0.15000000000000002"/>
  </r>
  <r>
    <x v="2"/>
    <n v="1128299"/>
    <x v="46"/>
    <x v="2"/>
    <x v="5"/>
    <s v="Las Vegas"/>
    <x v="0"/>
    <n v="0.60000000000000009"/>
    <n v="5750"/>
    <n v="3450.0000000000005"/>
    <n v="1207.5000000000002"/>
    <n v="0.35000000000000003"/>
  </r>
  <r>
    <x v="2"/>
    <n v="1128299"/>
    <x v="46"/>
    <x v="2"/>
    <x v="5"/>
    <s v="Las Vegas"/>
    <x v="1"/>
    <n v="0.65000000000000013"/>
    <n v="5750"/>
    <n v="3737.5000000000009"/>
    <n v="747.50000000000023"/>
    <n v="0.2"/>
  </r>
  <r>
    <x v="2"/>
    <n v="1128299"/>
    <x v="46"/>
    <x v="2"/>
    <x v="5"/>
    <s v="Las Vegas"/>
    <x v="2"/>
    <n v="0.60000000000000009"/>
    <n v="4250"/>
    <n v="2550.0000000000005"/>
    <n v="892.50000000000023"/>
    <n v="0.35000000000000003"/>
  </r>
  <r>
    <x v="2"/>
    <n v="1128299"/>
    <x v="46"/>
    <x v="2"/>
    <x v="5"/>
    <s v="Las Vegas"/>
    <x v="3"/>
    <n v="0.60000000000000009"/>
    <n v="4000"/>
    <n v="2400.0000000000005"/>
    <n v="720.00000000000011"/>
    <n v="0.3"/>
  </r>
  <r>
    <x v="2"/>
    <n v="1128299"/>
    <x v="46"/>
    <x v="2"/>
    <x v="5"/>
    <s v="Las Vegas"/>
    <x v="4"/>
    <n v="0.70000000000000007"/>
    <n v="3500"/>
    <n v="2450.0000000000005"/>
    <n v="1225.0000000000005"/>
    <n v="0.50000000000000011"/>
  </r>
  <r>
    <x v="2"/>
    <n v="1128299"/>
    <x v="46"/>
    <x v="2"/>
    <x v="5"/>
    <s v="Las Vegas"/>
    <x v="5"/>
    <n v="0.75000000000000011"/>
    <n v="4750"/>
    <n v="3562.5000000000005"/>
    <n v="534.37500000000011"/>
    <n v="0.15000000000000002"/>
  </r>
  <r>
    <x v="2"/>
    <n v="1128299"/>
    <x v="47"/>
    <x v="2"/>
    <x v="5"/>
    <s v="Las Vegas"/>
    <x v="0"/>
    <n v="0.60000000000000009"/>
    <n v="6750"/>
    <n v="4050.0000000000005"/>
    <n v="1417.5000000000002"/>
    <n v="0.35000000000000003"/>
  </r>
  <r>
    <x v="2"/>
    <n v="1128299"/>
    <x v="47"/>
    <x v="2"/>
    <x v="5"/>
    <s v="Las Vegas"/>
    <x v="1"/>
    <n v="0.65000000000000013"/>
    <n v="6750"/>
    <n v="4387.5000000000009"/>
    <n v="877.50000000000023"/>
    <n v="0.2"/>
  </r>
  <r>
    <x v="2"/>
    <n v="1128299"/>
    <x v="47"/>
    <x v="2"/>
    <x v="5"/>
    <s v="Las Vegas"/>
    <x v="2"/>
    <n v="0.60000000000000009"/>
    <n v="4750"/>
    <n v="2850.0000000000005"/>
    <n v="997.50000000000023"/>
    <n v="0.35000000000000003"/>
  </r>
  <r>
    <x v="2"/>
    <n v="1128299"/>
    <x v="47"/>
    <x v="2"/>
    <x v="5"/>
    <s v="Las Vegas"/>
    <x v="3"/>
    <n v="0.60000000000000009"/>
    <n v="4750"/>
    <n v="2850.0000000000005"/>
    <n v="855.00000000000011"/>
    <n v="0.3"/>
  </r>
  <r>
    <x v="2"/>
    <n v="1128299"/>
    <x v="47"/>
    <x v="2"/>
    <x v="5"/>
    <s v="Las Vegas"/>
    <x v="4"/>
    <n v="0.70000000000000007"/>
    <n v="4000"/>
    <n v="2800.0000000000005"/>
    <n v="1400.0000000000005"/>
    <n v="0.50000000000000011"/>
  </r>
  <r>
    <x v="2"/>
    <n v="1128299"/>
    <x v="47"/>
    <x v="2"/>
    <x v="5"/>
    <s v="Las Vegas"/>
    <x v="5"/>
    <n v="0.75000000000000011"/>
    <n v="5000"/>
    <n v="3750.0000000000005"/>
    <n v="562.50000000000011"/>
    <n v="0.15000000000000002"/>
  </r>
  <r>
    <x v="2"/>
    <n v="1128299"/>
    <x v="58"/>
    <x v="2"/>
    <x v="6"/>
    <s v="Denver"/>
    <x v="0"/>
    <n v="0.3"/>
    <n v="4250"/>
    <n v="1275"/>
    <n v="446.25000000000006"/>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00000000000006"/>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00000000000003"/>
    <n v="0.15000000000000002"/>
  </r>
  <r>
    <x v="2"/>
    <n v="1128299"/>
    <x v="59"/>
    <x v="2"/>
    <x v="6"/>
    <s v="Denver"/>
    <x v="0"/>
    <n v="0.4"/>
    <n v="5500"/>
    <n v="2200"/>
    <n v="770.00000000000011"/>
    <n v="0.35000000000000003"/>
  </r>
  <r>
    <x v="2"/>
    <n v="1128299"/>
    <x v="59"/>
    <x v="2"/>
    <x v="6"/>
    <s v="Denver"/>
    <x v="1"/>
    <n v="0.49999999999999994"/>
    <n v="4000"/>
    <n v="1999.9999999999998"/>
    <n v="400"/>
    <n v="0.2"/>
  </r>
  <r>
    <x v="2"/>
    <n v="1128299"/>
    <x v="59"/>
    <x v="2"/>
    <x v="6"/>
    <s v="Denver"/>
    <x v="2"/>
    <n v="0.54999999999999993"/>
    <n v="4000"/>
    <n v="2199.9999999999995"/>
    <n v="769.99999999999989"/>
    <n v="0.35000000000000003"/>
  </r>
  <r>
    <x v="2"/>
    <n v="1128299"/>
    <x v="59"/>
    <x v="2"/>
    <x v="6"/>
    <s v="Denver"/>
    <x v="3"/>
    <n v="0.54999999999999993"/>
    <n v="3000"/>
    <n v="1649.9999999999998"/>
    <n v="494.99999999999989"/>
    <n v="0.3"/>
  </r>
  <r>
    <x v="2"/>
    <n v="1128299"/>
    <x v="59"/>
    <x v="2"/>
    <x v="6"/>
    <s v="Denver"/>
    <x v="4"/>
    <n v="0.6"/>
    <n v="1500"/>
    <n v="900"/>
    <n v="450"/>
    <n v="0.5"/>
  </r>
  <r>
    <x v="2"/>
    <n v="1128299"/>
    <x v="59"/>
    <x v="2"/>
    <x v="6"/>
    <s v="Denver"/>
    <x v="5"/>
    <n v="0.54999999999999993"/>
    <n v="3500"/>
    <n v="1924.9999999999998"/>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00000000011"/>
    <n v="0.35000000000000003"/>
  </r>
  <r>
    <x v="2"/>
    <n v="1128299"/>
    <x v="60"/>
    <x v="2"/>
    <x v="6"/>
    <s v="Denver"/>
    <x v="3"/>
    <n v="0.6"/>
    <n v="2750"/>
    <n v="1650"/>
    <n v="495"/>
    <n v="0.3"/>
  </r>
  <r>
    <x v="2"/>
    <n v="1128299"/>
    <x v="60"/>
    <x v="2"/>
    <x v="6"/>
    <s v="Denver"/>
    <x v="4"/>
    <n v="0.65"/>
    <n v="1750"/>
    <n v="1137.5"/>
    <n v="568.75"/>
    <n v="0.5"/>
  </r>
  <r>
    <x v="2"/>
    <n v="1128299"/>
    <x v="60"/>
    <x v="2"/>
    <x v="6"/>
    <s v="Denver"/>
    <x v="5"/>
    <n v="0.8"/>
    <n v="3250"/>
    <n v="2600"/>
    <n v="390.00000000000006"/>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49999999999989"/>
    <n v="0.44999999999999996"/>
  </r>
  <r>
    <x v="2"/>
    <n v="1128299"/>
    <x v="61"/>
    <x v="2"/>
    <x v="6"/>
    <s v="Denver"/>
    <x v="4"/>
    <n v="0.65"/>
    <n v="1750"/>
    <n v="1137.5"/>
    <n v="739.37500000000011"/>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499999999998"/>
    <n v="0.44999999999999996"/>
  </r>
  <r>
    <x v="2"/>
    <n v="1128299"/>
    <x v="52"/>
    <x v="2"/>
    <x v="6"/>
    <s v="Denver"/>
    <x v="4"/>
    <n v="0.70000000000000007"/>
    <n v="3250"/>
    <n v="2275"/>
    <n v="1478.7500000000002"/>
    <n v="0.65000000000000013"/>
  </r>
  <r>
    <x v="2"/>
    <n v="1128299"/>
    <x v="52"/>
    <x v="2"/>
    <x v="6"/>
    <s v="Denver"/>
    <x v="5"/>
    <n v="0.85000000000000009"/>
    <n v="6250"/>
    <n v="5312.5000000000009"/>
    <n v="1593.7500000000002"/>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0000000000005"/>
    <n v="1811.2500000000002"/>
    <n v="0.45"/>
  </r>
  <r>
    <x v="2"/>
    <n v="1128299"/>
    <x v="62"/>
    <x v="2"/>
    <x v="6"/>
    <s v="Denver"/>
    <x v="3"/>
    <n v="0.65"/>
    <n v="4750"/>
    <n v="3087.5"/>
    <n v="1235"/>
    <n v="0.39999999999999997"/>
  </r>
  <r>
    <x v="2"/>
    <n v="1128299"/>
    <x v="62"/>
    <x v="2"/>
    <x v="6"/>
    <s v="Denver"/>
    <x v="4"/>
    <n v="0.70000000000000007"/>
    <n v="5250"/>
    <n v="3675.0000000000005"/>
    <n v="2205.0000000000005"/>
    <n v="0.60000000000000009"/>
  </r>
  <r>
    <x v="2"/>
    <n v="1128299"/>
    <x v="62"/>
    <x v="2"/>
    <x v="6"/>
    <s v="Denver"/>
    <x v="5"/>
    <n v="0.85000000000000009"/>
    <n v="5250"/>
    <n v="4462.5000000000009"/>
    <n v="1115.6250000000002"/>
    <n v="0.25"/>
  </r>
  <r>
    <x v="2"/>
    <n v="1128299"/>
    <x v="19"/>
    <x v="2"/>
    <x v="6"/>
    <s v="Denver"/>
    <x v="0"/>
    <n v="0.70000000000000007"/>
    <n v="7250"/>
    <n v="5075.0000000000009"/>
    <n v="2283.7500000000005"/>
    <n v="0.45"/>
  </r>
  <r>
    <x v="2"/>
    <n v="1128299"/>
    <x v="19"/>
    <x v="2"/>
    <x v="6"/>
    <s v="Denver"/>
    <x v="1"/>
    <n v="0.75000000000000011"/>
    <n v="6750"/>
    <n v="5062.5000000000009"/>
    <n v="1518.7500000000002"/>
    <n v="0.3"/>
  </r>
  <r>
    <x v="2"/>
    <n v="1128299"/>
    <x v="19"/>
    <x v="2"/>
    <x v="6"/>
    <s v="Denver"/>
    <x v="2"/>
    <n v="0.70000000000000007"/>
    <n v="5500"/>
    <n v="3850.0000000000005"/>
    <n v="1732.5000000000002"/>
    <n v="0.45"/>
  </r>
  <r>
    <x v="2"/>
    <n v="1128299"/>
    <x v="19"/>
    <x v="2"/>
    <x v="6"/>
    <s v="Denver"/>
    <x v="3"/>
    <n v="0.70000000000000007"/>
    <n v="5000"/>
    <n v="3500.0000000000005"/>
    <n v="1400"/>
    <n v="0.39999999999999997"/>
  </r>
  <r>
    <x v="2"/>
    <n v="1128299"/>
    <x v="19"/>
    <x v="2"/>
    <x v="6"/>
    <s v="Denver"/>
    <x v="4"/>
    <n v="0.75"/>
    <n v="5000"/>
    <n v="3750"/>
    <n v="2250.0000000000005"/>
    <n v="0.60000000000000009"/>
  </r>
  <r>
    <x v="2"/>
    <n v="1128299"/>
    <x v="19"/>
    <x v="2"/>
    <x v="6"/>
    <s v="Denver"/>
    <x v="5"/>
    <n v="0.8"/>
    <n v="4000"/>
    <n v="3200"/>
    <n v="800"/>
    <n v="0.25"/>
  </r>
  <r>
    <x v="2"/>
    <n v="1128299"/>
    <x v="63"/>
    <x v="2"/>
    <x v="6"/>
    <s v="Denver"/>
    <x v="0"/>
    <n v="0.65000000000000013"/>
    <n v="6000"/>
    <n v="3900.0000000000009"/>
    <n v="1560.0000000000005"/>
    <n v="0.4"/>
  </r>
  <r>
    <x v="2"/>
    <n v="1128299"/>
    <x v="63"/>
    <x v="2"/>
    <x v="6"/>
    <s v="Denver"/>
    <x v="1"/>
    <n v="0.70000000000000018"/>
    <n v="6000"/>
    <n v="4200.0000000000009"/>
    <n v="1050.0000000000002"/>
    <n v="0.25"/>
  </r>
  <r>
    <x v="2"/>
    <n v="1128299"/>
    <x v="63"/>
    <x v="2"/>
    <x v="6"/>
    <s v="Denver"/>
    <x v="2"/>
    <n v="0.65000000000000013"/>
    <n v="4500"/>
    <n v="2925.0000000000005"/>
    <n v="1170.0000000000002"/>
    <n v="0.4"/>
  </r>
  <r>
    <x v="2"/>
    <n v="1128299"/>
    <x v="63"/>
    <x v="2"/>
    <x v="6"/>
    <s v="Denver"/>
    <x v="3"/>
    <n v="0.65000000000000013"/>
    <n v="4000"/>
    <n v="2600.0000000000005"/>
    <n v="910.00000000000011"/>
    <n v="0.35"/>
  </r>
  <r>
    <x v="2"/>
    <n v="1128299"/>
    <x v="63"/>
    <x v="2"/>
    <x v="6"/>
    <s v="Denver"/>
    <x v="4"/>
    <n v="0.75000000000000011"/>
    <n v="4000"/>
    <n v="3000.0000000000005"/>
    <n v="1650.0000000000007"/>
    <n v="0.55000000000000016"/>
  </r>
  <r>
    <x v="2"/>
    <n v="1128299"/>
    <x v="63"/>
    <x v="2"/>
    <x v="6"/>
    <s v="Denver"/>
    <x v="5"/>
    <n v="0.70000000000000007"/>
    <n v="4250"/>
    <n v="2975.0000000000005"/>
    <n v="595.00000000000011"/>
    <n v="0.2"/>
  </r>
  <r>
    <x v="2"/>
    <n v="1128299"/>
    <x v="55"/>
    <x v="2"/>
    <x v="6"/>
    <s v="Denver"/>
    <x v="0"/>
    <n v="0.55000000000000004"/>
    <n v="5250"/>
    <n v="2887.5000000000005"/>
    <n v="1155.0000000000002"/>
    <n v="0.4"/>
  </r>
  <r>
    <x v="2"/>
    <n v="1128299"/>
    <x v="55"/>
    <x v="2"/>
    <x v="6"/>
    <s v="Denver"/>
    <x v="1"/>
    <n v="0.60000000000000009"/>
    <n v="5250"/>
    <n v="3150.0000000000005"/>
    <n v="787.50000000000011"/>
    <n v="0.25"/>
  </r>
  <r>
    <x v="2"/>
    <n v="1128299"/>
    <x v="55"/>
    <x v="2"/>
    <x v="6"/>
    <s v="Denver"/>
    <x v="2"/>
    <n v="0.55000000000000004"/>
    <n v="3500"/>
    <n v="1925.0000000000002"/>
    <n v="770.00000000000011"/>
    <n v="0.4"/>
  </r>
  <r>
    <x v="2"/>
    <n v="1128299"/>
    <x v="55"/>
    <x v="2"/>
    <x v="6"/>
    <s v="Denver"/>
    <x v="3"/>
    <n v="0.55000000000000004"/>
    <n v="3250"/>
    <n v="1787.5000000000002"/>
    <n v="625.625"/>
    <n v="0.35"/>
  </r>
  <r>
    <x v="2"/>
    <n v="1128299"/>
    <x v="55"/>
    <x v="2"/>
    <x v="6"/>
    <s v="Denver"/>
    <x v="4"/>
    <n v="0.65"/>
    <n v="3000"/>
    <n v="1950"/>
    <n v="1072.5000000000002"/>
    <n v="0.55000000000000016"/>
  </r>
  <r>
    <x v="2"/>
    <n v="1128299"/>
    <x v="55"/>
    <x v="2"/>
    <x v="6"/>
    <s v="Denver"/>
    <x v="5"/>
    <n v="0.70000000000000007"/>
    <n v="3500"/>
    <n v="2450.0000000000005"/>
    <n v="490.00000000000011"/>
    <n v="0.2"/>
  </r>
  <r>
    <x v="2"/>
    <n v="1128299"/>
    <x v="64"/>
    <x v="2"/>
    <x v="6"/>
    <s v="Denver"/>
    <x v="0"/>
    <n v="0.55000000000000004"/>
    <n v="5750"/>
    <n v="3162.5000000000005"/>
    <n v="1265.0000000000002"/>
    <n v="0.4"/>
  </r>
  <r>
    <x v="2"/>
    <n v="1128299"/>
    <x v="64"/>
    <x v="2"/>
    <x v="6"/>
    <s v="Denver"/>
    <x v="1"/>
    <n v="0.60000000000000009"/>
    <n v="5750"/>
    <n v="3450.0000000000005"/>
    <n v="862.50000000000011"/>
    <n v="0.25"/>
  </r>
  <r>
    <x v="2"/>
    <n v="1128299"/>
    <x v="64"/>
    <x v="2"/>
    <x v="6"/>
    <s v="Denver"/>
    <x v="2"/>
    <n v="0.55000000000000004"/>
    <n v="4250"/>
    <n v="2337.5"/>
    <n v="935"/>
    <n v="0.4"/>
  </r>
  <r>
    <x v="2"/>
    <n v="1128299"/>
    <x v="64"/>
    <x v="2"/>
    <x v="6"/>
    <s v="Denver"/>
    <x v="3"/>
    <n v="0.65000000000000013"/>
    <n v="4000"/>
    <n v="2600.0000000000005"/>
    <n v="910.00000000000011"/>
    <n v="0.35"/>
  </r>
  <r>
    <x v="2"/>
    <n v="1128299"/>
    <x v="64"/>
    <x v="2"/>
    <x v="6"/>
    <s v="Denver"/>
    <x v="4"/>
    <n v="0.75000000000000011"/>
    <n v="3750"/>
    <n v="2812.5000000000005"/>
    <n v="1546.8750000000007"/>
    <n v="0.55000000000000016"/>
  </r>
  <r>
    <x v="2"/>
    <n v="1128299"/>
    <x v="64"/>
    <x v="2"/>
    <x v="6"/>
    <s v="Denver"/>
    <x v="5"/>
    <n v="0.80000000000000016"/>
    <n v="5000"/>
    <n v="4000.0000000000009"/>
    <n v="800.00000000000023"/>
    <n v="0.2"/>
  </r>
  <r>
    <x v="2"/>
    <n v="1128299"/>
    <x v="65"/>
    <x v="2"/>
    <x v="6"/>
    <s v="Denver"/>
    <x v="0"/>
    <n v="0.65000000000000013"/>
    <n v="7000"/>
    <n v="4550.0000000000009"/>
    <n v="1820.0000000000005"/>
    <n v="0.4"/>
  </r>
  <r>
    <x v="2"/>
    <n v="1128299"/>
    <x v="65"/>
    <x v="2"/>
    <x v="6"/>
    <s v="Denver"/>
    <x v="1"/>
    <n v="0.70000000000000018"/>
    <n v="7000"/>
    <n v="4900.0000000000009"/>
    <n v="1225.0000000000002"/>
    <n v="0.25"/>
  </r>
  <r>
    <x v="2"/>
    <n v="1128299"/>
    <x v="65"/>
    <x v="2"/>
    <x v="6"/>
    <s v="Denver"/>
    <x v="2"/>
    <n v="0.65000000000000013"/>
    <n v="5000"/>
    <n v="3250.0000000000005"/>
    <n v="1300.0000000000002"/>
    <n v="0.4"/>
  </r>
  <r>
    <x v="2"/>
    <n v="1128299"/>
    <x v="65"/>
    <x v="2"/>
    <x v="6"/>
    <s v="Denver"/>
    <x v="3"/>
    <n v="0.65000000000000013"/>
    <n v="5000"/>
    <n v="3250.0000000000005"/>
    <n v="1137.5"/>
    <n v="0.35"/>
  </r>
  <r>
    <x v="2"/>
    <n v="1128299"/>
    <x v="65"/>
    <x v="2"/>
    <x v="6"/>
    <s v="Denver"/>
    <x v="4"/>
    <n v="0.75000000000000011"/>
    <n v="4250"/>
    <n v="3187.5000000000005"/>
    <n v="1753.1250000000007"/>
    <n v="0.55000000000000016"/>
  </r>
  <r>
    <x v="2"/>
    <n v="1128299"/>
    <x v="65"/>
    <x v="2"/>
    <x v="6"/>
    <s v="Denver"/>
    <x v="5"/>
    <n v="0.80000000000000016"/>
    <n v="5250"/>
    <n v="4200.0000000000009"/>
    <n v="840.00000000000023"/>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4999999999995"/>
    <n v="690.62499999999989"/>
    <n v="0.25"/>
  </r>
  <r>
    <x v="2"/>
    <n v="1128299"/>
    <x v="68"/>
    <x v="2"/>
    <x v="7"/>
    <s v="Seattle"/>
    <x v="3"/>
    <n v="0.64999999999999991"/>
    <n v="3250"/>
    <n v="2112.4999999999995"/>
    <n v="633.74999999999989"/>
    <n v="0.3"/>
  </r>
  <r>
    <x v="2"/>
    <n v="1128299"/>
    <x v="68"/>
    <x v="2"/>
    <x v="7"/>
    <s v="Seattle"/>
    <x v="4"/>
    <n v="0.7"/>
    <n v="1750"/>
    <n v="1225"/>
    <n v="306.25"/>
    <n v="0.25"/>
  </r>
  <r>
    <x v="2"/>
    <n v="1128299"/>
    <x v="68"/>
    <x v="2"/>
    <x v="7"/>
    <s v="Seattle"/>
    <x v="5"/>
    <n v="0.64999999999999991"/>
    <n v="3750"/>
    <n v="2437.4999999999995"/>
    <n v="487.49999999999994"/>
    <n v="0.2"/>
  </r>
  <r>
    <x v="2"/>
    <n v="1128299"/>
    <x v="69"/>
    <x v="2"/>
    <x v="7"/>
    <s v="Seattle"/>
    <x v="0"/>
    <n v="0.7"/>
    <n v="5500"/>
    <n v="3849.9999999999995"/>
    <n v="1154.9999999999998"/>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000000000005"/>
    <n v="796.87500000000011"/>
    <n v="0.25"/>
  </r>
  <r>
    <x v="2"/>
    <n v="1128299"/>
    <x v="71"/>
    <x v="2"/>
    <x v="7"/>
    <s v="Seattle"/>
    <x v="5"/>
    <n v="1"/>
    <n v="6750"/>
    <n v="6750"/>
    <n v="1350"/>
    <n v="0.2"/>
  </r>
  <r>
    <x v="2"/>
    <n v="1128299"/>
    <x v="72"/>
    <x v="2"/>
    <x v="7"/>
    <s v="Seattle"/>
    <x v="0"/>
    <n v="0.8"/>
    <n v="8250"/>
    <n v="6600"/>
    <n v="1980"/>
    <n v="0.3"/>
  </r>
  <r>
    <x v="2"/>
    <n v="1128299"/>
    <x v="72"/>
    <x v="2"/>
    <x v="7"/>
    <s v="Seattle"/>
    <x v="1"/>
    <n v="0.85000000000000009"/>
    <n v="6750"/>
    <n v="5737.5000000000009"/>
    <n v="1434.3750000000002"/>
    <n v="0.25"/>
  </r>
  <r>
    <x v="2"/>
    <n v="1128299"/>
    <x v="72"/>
    <x v="2"/>
    <x v="7"/>
    <s v="Seattle"/>
    <x v="2"/>
    <n v="0.85000000000000009"/>
    <n v="6250"/>
    <n v="5312.5000000000009"/>
    <n v="1328.1250000000002"/>
    <n v="0.25"/>
  </r>
  <r>
    <x v="2"/>
    <n v="1128299"/>
    <x v="72"/>
    <x v="2"/>
    <x v="7"/>
    <s v="Seattle"/>
    <x v="3"/>
    <n v="0.8"/>
    <n v="5250"/>
    <n v="4200"/>
    <n v="1260"/>
    <n v="0.3"/>
  </r>
  <r>
    <x v="2"/>
    <n v="1128299"/>
    <x v="72"/>
    <x v="2"/>
    <x v="7"/>
    <s v="Seattle"/>
    <x v="4"/>
    <n v="0.85000000000000009"/>
    <n v="5750"/>
    <n v="4887.5000000000009"/>
    <n v="1221.8750000000002"/>
    <n v="0.25"/>
  </r>
  <r>
    <x v="2"/>
    <n v="1128299"/>
    <x v="72"/>
    <x v="2"/>
    <x v="7"/>
    <s v="Seattle"/>
    <x v="5"/>
    <n v="1"/>
    <n v="5750"/>
    <n v="5750"/>
    <n v="1150"/>
    <n v="0.2"/>
  </r>
  <r>
    <x v="2"/>
    <n v="1128299"/>
    <x v="73"/>
    <x v="2"/>
    <x v="7"/>
    <s v="Seattle"/>
    <x v="0"/>
    <n v="0.85000000000000009"/>
    <n v="7750"/>
    <n v="6587.5000000000009"/>
    <n v="1976.2500000000002"/>
    <n v="0.3"/>
  </r>
  <r>
    <x v="2"/>
    <n v="1128299"/>
    <x v="73"/>
    <x v="2"/>
    <x v="7"/>
    <s v="Seattle"/>
    <x v="1"/>
    <n v="0.80000000000000016"/>
    <n v="7500"/>
    <n v="6000.0000000000009"/>
    <n v="1500.0000000000002"/>
    <n v="0.25"/>
  </r>
  <r>
    <x v="2"/>
    <n v="1128299"/>
    <x v="73"/>
    <x v="2"/>
    <x v="7"/>
    <s v="Seattle"/>
    <x v="2"/>
    <n v="0.75000000000000011"/>
    <n v="6250"/>
    <n v="4687.5000000000009"/>
    <n v="1171.8750000000002"/>
    <n v="0.25"/>
  </r>
  <r>
    <x v="2"/>
    <n v="1128299"/>
    <x v="73"/>
    <x v="2"/>
    <x v="7"/>
    <s v="Seattle"/>
    <x v="3"/>
    <n v="0.75000000000000011"/>
    <n v="5750"/>
    <n v="4312.5000000000009"/>
    <n v="1293.7500000000002"/>
    <n v="0.3"/>
  </r>
  <r>
    <x v="2"/>
    <n v="1128299"/>
    <x v="73"/>
    <x v="2"/>
    <x v="7"/>
    <s v="Seattle"/>
    <x v="4"/>
    <n v="0.75"/>
    <n v="5750"/>
    <n v="4312.5"/>
    <n v="1078.125"/>
    <n v="0.25"/>
  </r>
  <r>
    <x v="2"/>
    <n v="1128299"/>
    <x v="73"/>
    <x v="2"/>
    <x v="7"/>
    <s v="Seattle"/>
    <x v="5"/>
    <n v="0.8"/>
    <n v="4000"/>
    <n v="3200"/>
    <n v="640"/>
    <n v="0.2"/>
  </r>
  <r>
    <x v="2"/>
    <n v="1128299"/>
    <x v="74"/>
    <x v="2"/>
    <x v="7"/>
    <s v="Seattle"/>
    <x v="0"/>
    <n v="0.70000000000000018"/>
    <n v="6000"/>
    <n v="4200.0000000000009"/>
    <n v="1260.0000000000002"/>
    <n v="0.3"/>
  </r>
  <r>
    <x v="2"/>
    <n v="1128299"/>
    <x v="74"/>
    <x v="2"/>
    <x v="7"/>
    <s v="Seattle"/>
    <x v="1"/>
    <n v="0.75000000000000022"/>
    <n v="6000"/>
    <n v="4500.0000000000009"/>
    <n v="1125.0000000000002"/>
    <n v="0.25"/>
  </r>
  <r>
    <x v="2"/>
    <n v="1128299"/>
    <x v="74"/>
    <x v="2"/>
    <x v="7"/>
    <s v="Seattle"/>
    <x v="2"/>
    <n v="0.70000000000000018"/>
    <n v="4500"/>
    <n v="3150.0000000000009"/>
    <n v="787.50000000000023"/>
    <n v="0.25"/>
  </r>
  <r>
    <x v="2"/>
    <n v="1128299"/>
    <x v="74"/>
    <x v="2"/>
    <x v="7"/>
    <s v="Seattle"/>
    <x v="3"/>
    <n v="0.70000000000000018"/>
    <n v="4000"/>
    <n v="2800.0000000000009"/>
    <n v="840.00000000000023"/>
    <n v="0.3"/>
  </r>
  <r>
    <x v="2"/>
    <n v="1128299"/>
    <x v="74"/>
    <x v="2"/>
    <x v="7"/>
    <s v="Seattle"/>
    <x v="4"/>
    <n v="0.80000000000000016"/>
    <n v="4250"/>
    <n v="3400.0000000000005"/>
    <n v="850.00000000000011"/>
    <n v="0.25"/>
  </r>
  <r>
    <x v="2"/>
    <n v="1128299"/>
    <x v="74"/>
    <x v="2"/>
    <x v="7"/>
    <s v="Seattle"/>
    <x v="5"/>
    <n v="0.65"/>
    <n v="4500"/>
    <n v="2925"/>
    <n v="585"/>
    <n v="0.2"/>
  </r>
  <r>
    <x v="2"/>
    <n v="1128299"/>
    <x v="75"/>
    <x v="2"/>
    <x v="7"/>
    <s v="Seattle"/>
    <x v="0"/>
    <n v="0.60000000000000009"/>
    <n v="5500"/>
    <n v="3300.0000000000005"/>
    <n v="990.00000000000011"/>
    <n v="0.3"/>
  </r>
  <r>
    <x v="2"/>
    <n v="1128299"/>
    <x v="75"/>
    <x v="2"/>
    <x v="7"/>
    <s v="Seattle"/>
    <x v="1"/>
    <n v="0.65000000000000013"/>
    <n v="5500"/>
    <n v="3575.0000000000009"/>
    <n v="893.75000000000023"/>
    <n v="0.25"/>
  </r>
  <r>
    <x v="2"/>
    <n v="1128299"/>
    <x v="75"/>
    <x v="2"/>
    <x v="7"/>
    <s v="Seattle"/>
    <x v="2"/>
    <n v="0.60000000000000009"/>
    <n v="3750"/>
    <n v="2250.0000000000005"/>
    <n v="562.50000000000011"/>
    <n v="0.25"/>
  </r>
  <r>
    <x v="2"/>
    <n v="1128299"/>
    <x v="75"/>
    <x v="2"/>
    <x v="7"/>
    <s v="Seattle"/>
    <x v="3"/>
    <n v="0.60000000000000009"/>
    <n v="3500"/>
    <n v="2100.0000000000005"/>
    <n v="630.00000000000011"/>
    <n v="0.3"/>
  </r>
  <r>
    <x v="2"/>
    <n v="1128299"/>
    <x v="75"/>
    <x v="2"/>
    <x v="7"/>
    <s v="Seattle"/>
    <x v="4"/>
    <n v="0.70000000000000007"/>
    <n v="3250"/>
    <n v="2275"/>
    <n v="568.75"/>
    <n v="0.25"/>
  </r>
  <r>
    <x v="2"/>
    <n v="1128299"/>
    <x v="75"/>
    <x v="2"/>
    <x v="7"/>
    <s v="Seattle"/>
    <x v="5"/>
    <n v="0.75000000000000011"/>
    <n v="3750"/>
    <n v="2812.5000000000005"/>
    <n v="562.50000000000011"/>
    <n v="0.2"/>
  </r>
  <r>
    <x v="2"/>
    <n v="1128299"/>
    <x v="76"/>
    <x v="2"/>
    <x v="7"/>
    <s v="Seattle"/>
    <x v="0"/>
    <n v="0.60000000000000009"/>
    <n v="6000"/>
    <n v="3600.0000000000005"/>
    <n v="1080"/>
    <n v="0.3"/>
  </r>
  <r>
    <x v="2"/>
    <n v="1128299"/>
    <x v="76"/>
    <x v="2"/>
    <x v="7"/>
    <s v="Seattle"/>
    <x v="1"/>
    <n v="0.65000000000000013"/>
    <n v="6250"/>
    <n v="4062.5000000000009"/>
    <n v="1015.6250000000002"/>
    <n v="0.25"/>
  </r>
  <r>
    <x v="2"/>
    <n v="1128299"/>
    <x v="76"/>
    <x v="2"/>
    <x v="7"/>
    <s v="Seattle"/>
    <x v="2"/>
    <n v="0.60000000000000009"/>
    <n v="4750"/>
    <n v="2850.0000000000005"/>
    <n v="712.50000000000011"/>
    <n v="0.25"/>
  </r>
  <r>
    <x v="2"/>
    <n v="1128299"/>
    <x v="76"/>
    <x v="2"/>
    <x v="7"/>
    <s v="Seattle"/>
    <x v="3"/>
    <n v="0.70000000000000018"/>
    <n v="4500"/>
    <n v="3150.0000000000009"/>
    <n v="945.00000000000023"/>
    <n v="0.3"/>
  </r>
  <r>
    <x v="2"/>
    <n v="1128299"/>
    <x v="76"/>
    <x v="2"/>
    <x v="7"/>
    <s v="Seattle"/>
    <x v="4"/>
    <n v="0.90000000000000013"/>
    <n v="4250"/>
    <n v="3825.0000000000005"/>
    <n v="956.25000000000011"/>
    <n v="0.25"/>
  </r>
  <r>
    <x v="2"/>
    <n v="1128299"/>
    <x v="76"/>
    <x v="2"/>
    <x v="7"/>
    <s v="Seattle"/>
    <x v="5"/>
    <n v="0.95000000000000018"/>
    <n v="5500"/>
    <n v="5225.0000000000009"/>
    <n v="1045.0000000000002"/>
    <n v="0.2"/>
  </r>
  <r>
    <x v="2"/>
    <n v="1128299"/>
    <x v="77"/>
    <x v="2"/>
    <x v="7"/>
    <s v="Seattle"/>
    <x v="0"/>
    <n v="0.80000000000000016"/>
    <n v="7500"/>
    <n v="6000.0000000000009"/>
    <n v="1800.0000000000002"/>
    <n v="0.3"/>
  </r>
  <r>
    <x v="2"/>
    <n v="1128299"/>
    <x v="77"/>
    <x v="2"/>
    <x v="7"/>
    <s v="Seattle"/>
    <x v="1"/>
    <n v="0.8500000000000002"/>
    <n v="7500"/>
    <n v="6375.0000000000018"/>
    <n v="1593.7500000000005"/>
    <n v="0.25"/>
  </r>
  <r>
    <x v="2"/>
    <n v="1128299"/>
    <x v="77"/>
    <x v="2"/>
    <x v="7"/>
    <s v="Seattle"/>
    <x v="2"/>
    <n v="0.80000000000000016"/>
    <n v="5500"/>
    <n v="4400.0000000000009"/>
    <n v="1100.0000000000002"/>
    <n v="0.25"/>
  </r>
  <r>
    <x v="2"/>
    <n v="1128299"/>
    <x v="77"/>
    <x v="2"/>
    <x v="7"/>
    <s v="Seattle"/>
    <x v="3"/>
    <n v="0.80000000000000016"/>
    <n v="5500"/>
    <n v="4400.0000000000009"/>
    <n v="1320.0000000000002"/>
    <n v="0.3"/>
  </r>
  <r>
    <x v="2"/>
    <n v="1128299"/>
    <x v="77"/>
    <x v="2"/>
    <x v="7"/>
    <s v="Seattle"/>
    <x v="4"/>
    <n v="0.90000000000000013"/>
    <n v="4750"/>
    <n v="4275.0000000000009"/>
    <n v="1068.7500000000002"/>
    <n v="0.25"/>
  </r>
  <r>
    <x v="2"/>
    <n v="1128299"/>
    <x v="77"/>
    <x v="2"/>
    <x v="7"/>
    <s v="Seattle"/>
    <x v="5"/>
    <n v="0.95000000000000018"/>
    <n v="5750"/>
    <n v="5462.5000000000009"/>
    <n v="1092.5000000000002"/>
    <n v="0.2"/>
  </r>
  <r>
    <x v="0"/>
    <n v="1185732"/>
    <x v="78"/>
    <x v="4"/>
    <x v="8"/>
    <s v="Miami"/>
    <x v="0"/>
    <n v="0.45"/>
    <n v="10500"/>
    <n v="4725"/>
    <n v="2126.25"/>
    <n v="0.45"/>
  </r>
  <r>
    <x v="0"/>
    <n v="1185732"/>
    <x v="78"/>
    <x v="4"/>
    <x v="8"/>
    <s v="Miami"/>
    <x v="1"/>
    <n v="0.45"/>
    <n v="8500"/>
    <n v="3825"/>
    <n v="1338.75"/>
    <n v="0.35"/>
  </r>
  <r>
    <x v="0"/>
    <n v="1185732"/>
    <x v="78"/>
    <x v="4"/>
    <x v="8"/>
    <s v="Miami"/>
    <x v="2"/>
    <n v="0.35000000000000003"/>
    <n v="8500"/>
    <n v="2975.0000000000005"/>
    <n v="743.75000000000011"/>
    <n v="0.25"/>
  </r>
  <r>
    <x v="0"/>
    <n v="1185732"/>
    <x v="78"/>
    <x v="4"/>
    <x v="8"/>
    <s v="Miami"/>
    <x v="3"/>
    <n v="0.39999999999999997"/>
    <n v="7000"/>
    <n v="2799.9999999999995"/>
    <n v="839.99999999999989"/>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0000000000005"/>
    <n v="700.00000000000011"/>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000000000005"/>
    <n v="678.12500000000011"/>
    <n v="0.25"/>
  </r>
  <r>
    <x v="0"/>
    <n v="1185732"/>
    <x v="80"/>
    <x v="4"/>
    <x v="8"/>
    <s v="Miami"/>
    <x v="3"/>
    <n v="0.39999999999999997"/>
    <n v="6250"/>
    <n v="2500"/>
    <n v="750"/>
    <n v="0.3"/>
  </r>
  <r>
    <x v="0"/>
    <n v="1185732"/>
    <x v="80"/>
    <x v="4"/>
    <x v="8"/>
    <s v="Miami"/>
    <x v="4"/>
    <n v="0.55000000000000004"/>
    <n v="6750"/>
    <n v="3712.500000000000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000000000005"/>
    <n v="634.37500000000011"/>
    <n v="0.25"/>
  </r>
  <r>
    <x v="0"/>
    <n v="1185732"/>
    <x v="81"/>
    <x v="4"/>
    <x v="8"/>
    <s v="Miami"/>
    <x v="3"/>
    <n v="0.39999999999999997"/>
    <n v="6500"/>
    <n v="2600"/>
    <n v="780"/>
    <n v="0.3"/>
  </r>
  <r>
    <x v="0"/>
    <n v="1185732"/>
    <x v="81"/>
    <x v="4"/>
    <x v="8"/>
    <s v="Miami"/>
    <x v="4"/>
    <n v="0.55000000000000004"/>
    <n v="6750"/>
    <n v="3712.5000000000005"/>
    <n v="1299.375"/>
    <n v="0.35"/>
  </r>
  <r>
    <x v="0"/>
    <n v="1185732"/>
    <x v="81"/>
    <x v="4"/>
    <x v="8"/>
    <s v="Miami"/>
    <x v="5"/>
    <n v="0.45"/>
    <n v="8000"/>
    <n v="3600"/>
    <n v="1800"/>
    <n v="0.5"/>
  </r>
  <r>
    <x v="0"/>
    <n v="1185732"/>
    <x v="82"/>
    <x v="4"/>
    <x v="8"/>
    <s v="Miami"/>
    <x v="0"/>
    <n v="0.55000000000000004"/>
    <n v="10700"/>
    <n v="5885.0000000000009"/>
    <n v="2648.250000000000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0000000000009"/>
    <n v="3237.5000000000005"/>
    <n v="0.5"/>
  </r>
  <r>
    <x v="0"/>
    <n v="1185732"/>
    <x v="84"/>
    <x v="4"/>
    <x v="8"/>
    <s v="Miami"/>
    <x v="0"/>
    <n v="0.65"/>
    <n v="11500"/>
    <n v="7475"/>
    <n v="3363.75"/>
    <n v="0.45"/>
  </r>
  <r>
    <x v="0"/>
    <n v="1185732"/>
    <x v="84"/>
    <x v="4"/>
    <x v="8"/>
    <s v="Miami"/>
    <x v="1"/>
    <n v="0.60000000000000009"/>
    <n v="9000"/>
    <n v="5400.0000000000009"/>
    <n v="1890.0000000000002"/>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19.9999999999998"/>
    <n v="0.35"/>
  </r>
  <r>
    <x v="0"/>
    <n v="1185732"/>
    <x v="84"/>
    <x v="4"/>
    <x v="8"/>
    <s v="Miami"/>
    <x v="5"/>
    <n v="0.70000000000000007"/>
    <n v="9750"/>
    <n v="6825.0000000000009"/>
    <n v="3412.5000000000005"/>
    <n v="0.5"/>
  </r>
  <r>
    <x v="0"/>
    <n v="1185732"/>
    <x v="85"/>
    <x v="4"/>
    <x v="8"/>
    <s v="Miami"/>
    <x v="0"/>
    <n v="0.65"/>
    <n v="11250"/>
    <n v="7312.5"/>
    <n v="3290.625"/>
    <n v="0.45"/>
  </r>
  <r>
    <x v="0"/>
    <n v="1185732"/>
    <x v="85"/>
    <x v="4"/>
    <x v="8"/>
    <s v="Miami"/>
    <x v="1"/>
    <n v="0.60000000000000009"/>
    <n v="9000"/>
    <n v="5400.0000000000009"/>
    <n v="1890.0000000000002"/>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0000000000009"/>
    <n v="2775.0000000000005"/>
    <n v="0.5"/>
  </r>
  <r>
    <x v="0"/>
    <n v="1185732"/>
    <x v="86"/>
    <x v="4"/>
    <x v="8"/>
    <s v="Miami"/>
    <x v="0"/>
    <n v="0.55000000000000004"/>
    <n v="10500"/>
    <n v="5775.0000000000009"/>
    <n v="2598.7500000000005"/>
    <n v="0.45"/>
  </r>
  <r>
    <x v="0"/>
    <n v="1185732"/>
    <x v="86"/>
    <x v="4"/>
    <x v="8"/>
    <s v="Miami"/>
    <x v="1"/>
    <n v="0.50000000000000011"/>
    <n v="8500"/>
    <n v="4250.0000000000009"/>
    <n v="1487.5000000000002"/>
    <n v="0.35"/>
  </r>
  <r>
    <x v="0"/>
    <n v="1185732"/>
    <x v="86"/>
    <x v="4"/>
    <x v="8"/>
    <s v="Miami"/>
    <x v="2"/>
    <n v="0.45"/>
    <n v="7500"/>
    <n v="3375"/>
    <n v="843.75"/>
    <n v="0.25"/>
  </r>
  <r>
    <x v="0"/>
    <n v="1185732"/>
    <x v="86"/>
    <x v="4"/>
    <x v="8"/>
    <s v="Miami"/>
    <x v="3"/>
    <n v="0.45"/>
    <n v="7250"/>
    <n v="3262.5"/>
    <n v="978.75"/>
    <n v="0.3"/>
  </r>
  <r>
    <x v="0"/>
    <n v="1185732"/>
    <x v="86"/>
    <x v="4"/>
    <x v="8"/>
    <s v="Miami"/>
    <x v="4"/>
    <n v="0.55000000000000004"/>
    <n v="7250"/>
    <n v="3987.5000000000005"/>
    <n v="1395.625"/>
    <n v="0.35"/>
  </r>
  <r>
    <x v="0"/>
    <n v="1185732"/>
    <x v="86"/>
    <x v="4"/>
    <x v="8"/>
    <s v="Miami"/>
    <x v="5"/>
    <n v="0.60000000000000009"/>
    <n v="8250"/>
    <n v="4950.0000000000009"/>
    <n v="2475.0000000000005"/>
    <n v="0.5"/>
  </r>
  <r>
    <x v="0"/>
    <n v="1185732"/>
    <x v="87"/>
    <x v="4"/>
    <x v="8"/>
    <s v="Miami"/>
    <x v="0"/>
    <n v="0.60000000000000009"/>
    <n v="10000"/>
    <n v="6000.0000000000009"/>
    <n v="2700.0000000000005"/>
    <n v="0.45"/>
  </r>
  <r>
    <x v="0"/>
    <n v="1185732"/>
    <x v="87"/>
    <x v="4"/>
    <x v="8"/>
    <s v="Miami"/>
    <x v="1"/>
    <n v="0.50000000000000011"/>
    <n v="8250"/>
    <n v="4125.0000000000009"/>
    <n v="1443.7500000000002"/>
    <n v="0.35"/>
  </r>
  <r>
    <x v="0"/>
    <n v="1185732"/>
    <x v="87"/>
    <x v="4"/>
    <x v="8"/>
    <s v="Miami"/>
    <x v="2"/>
    <n v="0.50000000000000011"/>
    <n v="7250"/>
    <n v="3625.0000000000009"/>
    <n v="906.25000000000023"/>
    <n v="0.25"/>
  </r>
  <r>
    <x v="0"/>
    <n v="1185732"/>
    <x v="87"/>
    <x v="4"/>
    <x v="8"/>
    <s v="Miami"/>
    <x v="3"/>
    <n v="0.50000000000000011"/>
    <n v="7000"/>
    <n v="3500.0000000000009"/>
    <n v="1050.0000000000002"/>
    <n v="0.3"/>
  </r>
  <r>
    <x v="0"/>
    <n v="1185732"/>
    <x v="87"/>
    <x v="4"/>
    <x v="8"/>
    <s v="Miami"/>
    <x v="4"/>
    <n v="0.60000000000000009"/>
    <n v="7000"/>
    <n v="4200.0000000000009"/>
    <n v="1470.0000000000002"/>
    <n v="0.35"/>
  </r>
  <r>
    <x v="0"/>
    <n v="1185732"/>
    <x v="87"/>
    <x v="4"/>
    <x v="8"/>
    <s v="Miami"/>
    <x v="5"/>
    <n v="0.65"/>
    <n v="8250"/>
    <n v="5362.5"/>
    <n v="2681.25"/>
    <n v="0.5"/>
  </r>
  <r>
    <x v="0"/>
    <n v="1185732"/>
    <x v="88"/>
    <x v="4"/>
    <x v="8"/>
    <s v="Miami"/>
    <x v="0"/>
    <n v="0.60000000000000009"/>
    <n v="9750"/>
    <n v="5850.0000000000009"/>
    <n v="2632.5000000000005"/>
    <n v="0.45"/>
  </r>
  <r>
    <x v="0"/>
    <n v="1185732"/>
    <x v="88"/>
    <x v="4"/>
    <x v="8"/>
    <s v="Miami"/>
    <x v="1"/>
    <n v="0.50000000000000011"/>
    <n v="8000"/>
    <n v="4000.0000000000009"/>
    <n v="1400.0000000000002"/>
    <n v="0.35"/>
  </r>
  <r>
    <x v="0"/>
    <n v="1185732"/>
    <x v="88"/>
    <x v="4"/>
    <x v="8"/>
    <s v="Miami"/>
    <x v="2"/>
    <n v="0.50000000000000011"/>
    <n v="7450"/>
    <n v="3725.0000000000009"/>
    <n v="931.25000000000023"/>
    <n v="0.25"/>
  </r>
  <r>
    <x v="0"/>
    <n v="1185732"/>
    <x v="88"/>
    <x v="4"/>
    <x v="8"/>
    <s v="Miami"/>
    <x v="3"/>
    <n v="0.50000000000000011"/>
    <n v="7750"/>
    <n v="3875.0000000000009"/>
    <n v="1162.5000000000002"/>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00000000000006"/>
    <n v="105.00000000000003"/>
    <n v="0.35000000000000003"/>
  </r>
  <r>
    <x v="0"/>
    <n v="1185732"/>
    <x v="90"/>
    <x v="3"/>
    <x v="9"/>
    <s v="Minneapolis"/>
    <x v="4"/>
    <n v="0.44999999999999996"/>
    <n v="1500"/>
    <n v="674.99999999999989"/>
    <n v="202.49999999999997"/>
    <n v="0.3"/>
  </r>
  <r>
    <x v="0"/>
    <n v="1185732"/>
    <x v="90"/>
    <x v="3"/>
    <x v="9"/>
    <s v="Minneapolis"/>
    <x v="5"/>
    <n v="0.35"/>
    <n v="2500"/>
    <n v="875"/>
    <n v="393.75"/>
    <n v="0.45"/>
  </r>
  <r>
    <x v="0"/>
    <n v="1185732"/>
    <x v="91"/>
    <x v="3"/>
    <x v="9"/>
    <s v="Minneapolis"/>
    <x v="0"/>
    <n v="0.35"/>
    <n v="5000"/>
    <n v="1750"/>
    <n v="612.50000000000011"/>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00000000000003"/>
    <n v="78.750000000000014"/>
    <n v="0.35000000000000003"/>
  </r>
  <r>
    <x v="0"/>
    <n v="1185732"/>
    <x v="91"/>
    <x v="3"/>
    <x v="9"/>
    <s v="Minneapolis"/>
    <x v="4"/>
    <n v="0.44999999999999996"/>
    <n v="1500"/>
    <n v="674.99999999999989"/>
    <n v="202.49999999999997"/>
    <n v="0.3"/>
  </r>
  <r>
    <x v="0"/>
    <n v="1185732"/>
    <x v="91"/>
    <x v="3"/>
    <x v="9"/>
    <s v="Minneapolis"/>
    <x v="5"/>
    <n v="0.35"/>
    <n v="2250"/>
    <n v="787.5"/>
    <n v="354.375"/>
    <n v="0.45"/>
  </r>
  <r>
    <x v="0"/>
    <n v="1185732"/>
    <x v="92"/>
    <x v="3"/>
    <x v="9"/>
    <s v="Minneapolis"/>
    <x v="0"/>
    <n v="0.4"/>
    <n v="4450"/>
    <n v="1780"/>
    <n v="623.00000000000011"/>
    <n v="0.35000000000000003"/>
  </r>
  <r>
    <x v="0"/>
    <n v="1185732"/>
    <x v="92"/>
    <x v="3"/>
    <x v="9"/>
    <s v="Minneapolis"/>
    <x v="1"/>
    <n v="0.4"/>
    <n v="1250"/>
    <n v="500"/>
    <n v="150"/>
    <n v="0.3"/>
  </r>
  <r>
    <x v="0"/>
    <n v="1185732"/>
    <x v="92"/>
    <x v="3"/>
    <x v="9"/>
    <s v="Minneapolis"/>
    <x v="2"/>
    <n v="0.30000000000000004"/>
    <n v="1750"/>
    <n v="525.00000000000011"/>
    <n v="157.50000000000003"/>
    <n v="0.3"/>
  </r>
  <r>
    <x v="0"/>
    <n v="1185732"/>
    <x v="92"/>
    <x v="3"/>
    <x v="9"/>
    <s v="Minneapolis"/>
    <x v="3"/>
    <n v="0.35"/>
    <n v="250"/>
    <n v="87.5"/>
    <n v="30.625000000000004"/>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00000000000006"/>
    <n v="90.000000000000014"/>
    <n v="0.3"/>
  </r>
  <r>
    <x v="0"/>
    <n v="1185732"/>
    <x v="93"/>
    <x v="3"/>
    <x v="9"/>
    <s v="Minneapolis"/>
    <x v="3"/>
    <n v="0.35"/>
    <n v="250"/>
    <n v="87.5"/>
    <n v="30.625000000000004"/>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000000000011"/>
    <n v="0.35000000000000003"/>
  </r>
  <r>
    <x v="0"/>
    <n v="1185732"/>
    <x v="94"/>
    <x v="3"/>
    <x v="9"/>
    <s v="Minneapolis"/>
    <x v="1"/>
    <n v="0.45000000000000007"/>
    <n v="1500"/>
    <n v="675.00000000000011"/>
    <n v="202.50000000000003"/>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49999999999994"/>
    <n v="123.74999999999997"/>
    <n v="0.3"/>
  </r>
  <r>
    <x v="0"/>
    <n v="1185732"/>
    <x v="94"/>
    <x v="3"/>
    <x v="9"/>
    <s v="Minneapolis"/>
    <x v="5"/>
    <n v="0.6"/>
    <n v="1750"/>
    <n v="1050"/>
    <n v="472.5"/>
    <n v="0.45"/>
  </r>
  <r>
    <x v="0"/>
    <n v="1185732"/>
    <x v="95"/>
    <x v="3"/>
    <x v="9"/>
    <s v="Minneapolis"/>
    <x v="0"/>
    <n v="0.45"/>
    <n v="4250"/>
    <n v="1912.5"/>
    <n v="669.37500000000011"/>
    <n v="0.35000000000000003"/>
  </r>
  <r>
    <x v="0"/>
    <n v="1185732"/>
    <x v="95"/>
    <x v="3"/>
    <x v="9"/>
    <s v="Minneapolis"/>
    <x v="1"/>
    <n v="0.40000000000000008"/>
    <n v="1750"/>
    <n v="700.00000000000011"/>
    <n v="210.00000000000003"/>
    <n v="0.3"/>
  </r>
  <r>
    <x v="0"/>
    <n v="1185732"/>
    <x v="95"/>
    <x v="3"/>
    <x v="9"/>
    <s v="Minneapolis"/>
    <x v="2"/>
    <n v="0.35000000000000003"/>
    <n v="1750"/>
    <n v="612.50000000000011"/>
    <n v="183.75000000000003"/>
    <n v="0.3"/>
  </r>
  <r>
    <x v="0"/>
    <n v="1185732"/>
    <x v="95"/>
    <x v="3"/>
    <x v="9"/>
    <s v="Minneapolis"/>
    <x v="3"/>
    <n v="0.35000000000000003"/>
    <n v="1500"/>
    <n v="525"/>
    <n v="183.75000000000003"/>
    <n v="0.35000000000000003"/>
  </r>
  <r>
    <x v="0"/>
    <n v="1185732"/>
    <x v="95"/>
    <x v="3"/>
    <x v="9"/>
    <s v="Minneapolis"/>
    <x v="4"/>
    <n v="0.5"/>
    <n v="1500"/>
    <n v="750"/>
    <n v="225"/>
    <n v="0.3"/>
  </r>
  <r>
    <x v="0"/>
    <n v="1185732"/>
    <x v="95"/>
    <x v="3"/>
    <x v="9"/>
    <s v="Minneapolis"/>
    <x v="5"/>
    <n v="0.55000000000000004"/>
    <n v="3250"/>
    <n v="1787.5000000000002"/>
    <n v="804.37500000000011"/>
    <n v="0.45"/>
  </r>
  <r>
    <x v="0"/>
    <n v="1185732"/>
    <x v="96"/>
    <x v="3"/>
    <x v="9"/>
    <s v="Minneapolis"/>
    <x v="0"/>
    <n v="0.5"/>
    <n v="5500"/>
    <n v="2750"/>
    <n v="962.50000000000011"/>
    <n v="0.35000000000000003"/>
  </r>
  <r>
    <x v="0"/>
    <n v="1185732"/>
    <x v="96"/>
    <x v="3"/>
    <x v="9"/>
    <s v="Minneapolis"/>
    <x v="1"/>
    <n v="0.45000000000000007"/>
    <n v="3000"/>
    <n v="1350.0000000000002"/>
    <n v="405.00000000000006"/>
    <n v="0.3"/>
  </r>
  <r>
    <x v="0"/>
    <n v="1185732"/>
    <x v="96"/>
    <x v="3"/>
    <x v="9"/>
    <s v="Minneapolis"/>
    <x v="2"/>
    <n v="0.4"/>
    <n v="2250"/>
    <n v="900"/>
    <n v="270"/>
    <n v="0.3"/>
  </r>
  <r>
    <x v="0"/>
    <n v="1185732"/>
    <x v="96"/>
    <x v="3"/>
    <x v="9"/>
    <s v="Minneapolis"/>
    <x v="3"/>
    <n v="0.4"/>
    <n v="1750"/>
    <n v="700"/>
    <n v="245.00000000000003"/>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000000000011"/>
    <n v="0.35000000000000003"/>
  </r>
  <r>
    <x v="0"/>
    <n v="1185732"/>
    <x v="97"/>
    <x v="3"/>
    <x v="9"/>
    <s v="Minneapolis"/>
    <x v="1"/>
    <n v="0.45000000000000007"/>
    <n v="3000"/>
    <n v="1350.0000000000002"/>
    <n v="405.00000000000006"/>
    <n v="0.3"/>
  </r>
  <r>
    <x v="0"/>
    <n v="1185732"/>
    <x v="97"/>
    <x v="3"/>
    <x v="9"/>
    <s v="Minneapolis"/>
    <x v="2"/>
    <n v="0.4"/>
    <n v="2250"/>
    <n v="900"/>
    <n v="270"/>
    <n v="0.3"/>
  </r>
  <r>
    <x v="0"/>
    <n v="1185732"/>
    <x v="97"/>
    <x v="3"/>
    <x v="9"/>
    <s v="Minneapolis"/>
    <x v="3"/>
    <n v="0.35000000000000003"/>
    <n v="1750"/>
    <n v="612.50000000000011"/>
    <n v="214.37500000000006"/>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000000000011"/>
    <n v="0.35000000000000003"/>
  </r>
  <r>
    <x v="0"/>
    <n v="1185732"/>
    <x v="98"/>
    <x v="3"/>
    <x v="9"/>
    <s v="Minneapolis"/>
    <x v="1"/>
    <n v="0.40000000000000008"/>
    <n v="2500"/>
    <n v="1000.0000000000002"/>
    <n v="300.00000000000006"/>
    <n v="0.3"/>
  </r>
  <r>
    <x v="0"/>
    <n v="1185732"/>
    <x v="98"/>
    <x v="3"/>
    <x v="9"/>
    <s v="Minneapolis"/>
    <x v="2"/>
    <n v="0.25"/>
    <n v="1500"/>
    <n v="375"/>
    <n v="112.5"/>
    <n v="0.3"/>
  </r>
  <r>
    <x v="0"/>
    <n v="1185732"/>
    <x v="98"/>
    <x v="3"/>
    <x v="9"/>
    <s v="Minneapolis"/>
    <x v="3"/>
    <n v="0.25"/>
    <n v="1250"/>
    <n v="312.5"/>
    <n v="109.37500000000001"/>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4999999999998"/>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000000000014"/>
    <n v="0.35000000000000003"/>
  </r>
  <r>
    <x v="0"/>
    <n v="1185732"/>
    <x v="99"/>
    <x v="3"/>
    <x v="9"/>
    <s v="Minneapolis"/>
    <x v="4"/>
    <n v="0.44999999999999996"/>
    <n v="750"/>
    <n v="337.49999999999994"/>
    <n v="101.24999999999999"/>
    <n v="0.3"/>
  </r>
  <r>
    <x v="0"/>
    <n v="1185732"/>
    <x v="99"/>
    <x v="3"/>
    <x v="9"/>
    <s v="Minneapolis"/>
    <x v="5"/>
    <n v="0.49999999999999989"/>
    <n v="2000"/>
    <n v="999.99999999999977"/>
    <n v="449.99999999999989"/>
    <n v="0.45"/>
  </r>
  <r>
    <x v="0"/>
    <n v="1185732"/>
    <x v="100"/>
    <x v="3"/>
    <x v="9"/>
    <s v="Minneapolis"/>
    <x v="0"/>
    <n v="0.5"/>
    <n v="3500"/>
    <n v="1750"/>
    <n v="612.50000000000011"/>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00000000000003"/>
    <n v="0.35000000000000003"/>
  </r>
  <r>
    <x v="0"/>
    <n v="1185732"/>
    <x v="100"/>
    <x v="3"/>
    <x v="9"/>
    <s v="Minneapolis"/>
    <x v="4"/>
    <n v="0.54999999999999993"/>
    <n v="1250"/>
    <n v="687.49999999999989"/>
    <n v="206.24999999999997"/>
    <n v="0.3"/>
  </r>
  <r>
    <x v="0"/>
    <n v="1185732"/>
    <x v="100"/>
    <x v="3"/>
    <x v="9"/>
    <s v="Minneapolis"/>
    <x v="5"/>
    <n v="0.59999999999999987"/>
    <n v="2250"/>
    <n v="1349.9999999999998"/>
    <n v="607.49999999999989"/>
    <n v="0.45"/>
  </r>
  <r>
    <x v="0"/>
    <n v="1185732"/>
    <x v="101"/>
    <x v="3"/>
    <x v="9"/>
    <s v="Minneapolis"/>
    <x v="0"/>
    <n v="0.54999999999999993"/>
    <n v="4750"/>
    <n v="2612.4999999999995"/>
    <n v="914.37499999999989"/>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49999999999989"/>
    <n v="288.74999999999994"/>
    <n v="0.3"/>
  </r>
  <r>
    <x v="0"/>
    <n v="1185732"/>
    <x v="101"/>
    <x v="3"/>
    <x v="9"/>
    <s v="Minneapolis"/>
    <x v="5"/>
    <n v="0.59999999999999987"/>
    <n v="2750"/>
    <n v="1649.9999999999995"/>
    <n v="742.49999999999977"/>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00000000000011"/>
    <n v="0.60000000000000009"/>
  </r>
  <r>
    <x v="3"/>
    <n v="1189833"/>
    <x v="102"/>
    <x v="3"/>
    <x v="10"/>
    <s v="Billings"/>
    <x v="5"/>
    <n v="0.45"/>
    <n v="4750"/>
    <n v="2137.5"/>
    <n v="534.375"/>
    <n v="0.25"/>
  </r>
  <r>
    <x v="3"/>
    <n v="1189833"/>
    <x v="103"/>
    <x v="3"/>
    <x v="10"/>
    <s v="Billings"/>
    <x v="0"/>
    <n v="0.35"/>
    <n v="5250"/>
    <n v="1837.4999999999998"/>
    <n v="826.87499999999989"/>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00000000000011"/>
    <n v="0.60000000000000009"/>
  </r>
  <r>
    <x v="3"/>
    <n v="1189833"/>
    <x v="103"/>
    <x v="3"/>
    <x v="10"/>
    <s v="Billings"/>
    <x v="5"/>
    <n v="0.45"/>
    <n v="4250"/>
    <n v="1912.5"/>
    <n v="478.125"/>
    <n v="0.25"/>
  </r>
  <r>
    <x v="3"/>
    <n v="1189833"/>
    <x v="104"/>
    <x v="3"/>
    <x v="10"/>
    <s v="Billings"/>
    <x v="0"/>
    <n v="0.35"/>
    <n v="5750"/>
    <n v="2012.4999999999998"/>
    <n v="905.62499999999989"/>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00000000000011"/>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79.99999999999994"/>
    <n v="0.39999999999999997"/>
  </r>
  <r>
    <x v="3"/>
    <n v="1189833"/>
    <x v="105"/>
    <x v="3"/>
    <x v="10"/>
    <s v="Billings"/>
    <x v="4"/>
    <n v="0.45"/>
    <n v="2000"/>
    <n v="900"/>
    <n v="540.00000000000011"/>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0000000000011"/>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00000000000011"/>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19.99999999999989"/>
    <n v="0.39999999999999997"/>
  </r>
  <r>
    <x v="3"/>
    <n v="1189833"/>
    <x v="108"/>
    <x v="3"/>
    <x v="10"/>
    <s v="Billings"/>
    <x v="4"/>
    <n v="0.45"/>
    <n v="4750"/>
    <n v="2137.5"/>
    <n v="1282.5000000000002"/>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000000000005"/>
    <n v="1031.25"/>
    <n v="0.3"/>
  </r>
  <r>
    <x v="3"/>
    <n v="1189833"/>
    <x v="109"/>
    <x v="3"/>
    <x v="10"/>
    <s v="Billings"/>
    <x v="2"/>
    <n v="0.5"/>
    <n v="5000"/>
    <n v="2500"/>
    <n v="1125"/>
    <n v="0.45"/>
  </r>
  <r>
    <x v="3"/>
    <n v="1189833"/>
    <x v="109"/>
    <x v="3"/>
    <x v="10"/>
    <s v="Billings"/>
    <x v="3"/>
    <n v="0.45"/>
    <n v="4250"/>
    <n v="1912.5"/>
    <n v="764.99999999999989"/>
    <n v="0.39999999999999997"/>
  </r>
  <r>
    <x v="3"/>
    <n v="1189833"/>
    <x v="109"/>
    <x v="3"/>
    <x v="10"/>
    <s v="Billings"/>
    <x v="4"/>
    <n v="0.54999999999999993"/>
    <n v="4250"/>
    <n v="2337.499999999999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19.99999999999989"/>
    <n v="0.39999999999999997"/>
  </r>
  <r>
    <x v="3"/>
    <n v="1189833"/>
    <x v="110"/>
    <x v="3"/>
    <x v="10"/>
    <s v="Billings"/>
    <x v="4"/>
    <n v="0.54999999999999993"/>
    <n v="4000"/>
    <n v="2199.9999999999995"/>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4.9999999999998"/>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000000000005"/>
    <n v="776.25000000000011"/>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499999999999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4.99999999999989"/>
    <n v="0.39999999999999997"/>
  </r>
  <r>
    <x v="3"/>
    <n v="1189833"/>
    <x v="113"/>
    <x v="3"/>
    <x v="10"/>
    <s v="Billings"/>
    <x v="4"/>
    <n v="0.54999999999999993"/>
    <n v="4000"/>
    <n v="2199.9999999999995"/>
    <n v="1320"/>
    <n v="0.60000000000000009"/>
  </r>
  <r>
    <x v="3"/>
    <n v="1189833"/>
    <x v="113"/>
    <x v="3"/>
    <x v="10"/>
    <s v="Billings"/>
    <x v="5"/>
    <n v="0.6"/>
    <n v="5000"/>
    <n v="3000"/>
    <n v="750"/>
    <n v="0.25"/>
  </r>
  <r>
    <x v="1"/>
    <n v="1197831"/>
    <x v="114"/>
    <x v="1"/>
    <x v="11"/>
    <s v="Knoxville"/>
    <x v="0"/>
    <n v="0.2"/>
    <n v="7000"/>
    <n v="1400"/>
    <n v="489.99999999999994"/>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79.99999999999989"/>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000000000002"/>
    <n v="656.25000000000011"/>
    <n v="0.5"/>
  </r>
  <r>
    <x v="1"/>
    <n v="1197831"/>
    <x v="115"/>
    <x v="1"/>
    <x v="11"/>
    <s v="Knoxville"/>
    <x v="4"/>
    <n v="0.4"/>
    <n v="2750"/>
    <n v="1100"/>
    <n v="385"/>
    <n v="0.35"/>
  </r>
  <r>
    <x v="1"/>
    <n v="1197831"/>
    <x v="115"/>
    <x v="1"/>
    <x v="11"/>
    <s v="Knoxville"/>
    <x v="5"/>
    <n v="0.35000000000000003"/>
    <n v="4250"/>
    <n v="1487.5000000000002"/>
    <n v="818.12500000000023"/>
    <n v="0.55000000000000004"/>
  </r>
  <r>
    <x v="1"/>
    <n v="1197831"/>
    <x v="50"/>
    <x v="1"/>
    <x v="11"/>
    <s v="Knoxville"/>
    <x v="0"/>
    <n v="0.19999999999999998"/>
    <n v="6750"/>
    <n v="1350"/>
    <n v="540"/>
    <n v="0.39999999999999997"/>
  </r>
  <r>
    <x v="1"/>
    <n v="1197831"/>
    <x v="50"/>
    <x v="1"/>
    <x v="11"/>
    <s v="Knoxville"/>
    <x v="1"/>
    <n v="0.25000000000000006"/>
    <n v="6750"/>
    <n v="1687.5000000000005"/>
    <n v="675.00000000000011"/>
    <n v="0.39999999999999997"/>
  </r>
  <r>
    <x v="1"/>
    <n v="1197831"/>
    <x v="50"/>
    <x v="1"/>
    <x v="11"/>
    <s v="Knoxville"/>
    <x v="2"/>
    <n v="0.19999999999999996"/>
    <n v="5000"/>
    <n v="999.99999999999977"/>
    <n v="399.99999999999989"/>
    <n v="0.39999999999999997"/>
  </r>
  <r>
    <x v="1"/>
    <n v="1197831"/>
    <x v="50"/>
    <x v="1"/>
    <x v="11"/>
    <s v="Knoxville"/>
    <x v="3"/>
    <n v="0.25000000000000006"/>
    <n v="4000"/>
    <n v="1000.0000000000002"/>
    <n v="500.00000000000011"/>
    <n v="0.5"/>
  </r>
  <r>
    <x v="1"/>
    <n v="1197831"/>
    <x v="50"/>
    <x v="1"/>
    <x v="11"/>
    <s v="Knoxville"/>
    <x v="4"/>
    <n v="0.3"/>
    <n v="3000"/>
    <n v="900"/>
    <n v="315"/>
    <n v="0.35"/>
  </r>
  <r>
    <x v="1"/>
    <n v="1197831"/>
    <x v="50"/>
    <x v="1"/>
    <x v="11"/>
    <s v="Knoxville"/>
    <x v="5"/>
    <n v="0.25000000000000006"/>
    <n v="5750"/>
    <n v="1437.5000000000002"/>
    <n v="790.62500000000023"/>
    <n v="0.55000000000000004"/>
  </r>
  <r>
    <x v="1"/>
    <n v="1197831"/>
    <x v="70"/>
    <x v="1"/>
    <x v="11"/>
    <s v="Knoxville"/>
    <x v="0"/>
    <n v="0.14999999999999997"/>
    <n v="7250"/>
    <n v="1087.4999999999998"/>
    <n v="434.99999999999989"/>
    <n v="0.39999999999999997"/>
  </r>
  <r>
    <x v="1"/>
    <n v="1197831"/>
    <x v="70"/>
    <x v="1"/>
    <x v="11"/>
    <s v="Knoxville"/>
    <x v="1"/>
    <n v="0.25000000000000006"/>
    <n v="7500"/>
    <n v="1875.0000000000005"/>
    <n v="750.00000000000011"/>
    <n v="0.39999999999999997"/>
  </r>
  <r>
    <x v="1"/>
    <n v="1197831"/>
    <x v="70"/>
    <x v="1"/>
    <x v="11"/>
    <s v="Knoxville"/>
    <x v="2"/>
    <n v="0.19999999999999996"/>
    <n v="6000"/>
    <n v="1199.9999999999998"/>
    <n v="479.99999999999989"/>
    <n v="0.39999999999999997"/>
  </r>
  <r>
    <x v="1"/>
    <n v="1197831"/>
    <x v="70"/>
    <x v="1"/>
    <x v="11"/>
    <s v="Knoxville"/>
    <x v="3"/>
    <n v="0.30000000000000004"/>
    <n v="5250"/>
    <n v="1575.0000000000002"/>
    <n v="787.50000000000011"/>
    <n v="0.5"/>
  </r>
  <r>
    <x v="1"/>
    <n v="1197831"/>
    <x v="70"/>
    <x v="1"/>
    <x v="11"/>
    <s v="Knoxville"/>
    <x v="4"/>
    <n v="0.45"/>
    <n v="4250"/>
    <n v="1912.5"/>
    <n v="669.375"/>
    <n v="0.35"/>
  </r>
  <r>
    <x v="1"/>
    <n v="1197831"/>
    <x v="70"/>
    <x v="1"/>
    <x v="11"/>
    <s v="Knoxville"/>
    <x v="5"/>
    <n v="0.4"/>
    <n v="7750"/>
    <n v="3100"/>
    <n v="1705.0000000000002"/>
    <n v="0.55000000000000004"/>
  </r>
  <r>
    <x v="1"/>
    <n v="1197831"/>
    <x v="71"/>
    <x v="1"/>
    <x v="11"/>
    <s v="Knoxville"/>
    <x v="0"/>
    <n v="0.4"/>
    <n v="7750"/>
    <n v="3100"/>
    <n v="1240"/>
    <n v="0.39999999999999997"/>
  </r>
  <r>
    <x v="1"/>
    <n v="1197831"/>
    <x v="71"/>
    <x v="1"/>
    <x v="11"/>
    <s v="Knoxville"/>
    <x v="1"/>
    <n v="0.45"/>
    <n v="7750"/>
    <n v="3487.5"/>
    <n v="1394.9999999999998"/>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4.9999999999998"/>
    <n v="0.44999999999999996"/>
  </r>
  <r>
    <x v="1"/>
    <n v="1197831"/>
    <x v="116"/>
    <x v="1"/>
    <x v="11"/>
    <s v="Knoxville"/>
    <x v="1"/>
    <n v="0.45"/>
    <n v="8250"/>
    <n v="3712.5"/>
    <n v="1670.6249999999998"/>
    <n v="0.44999999999999996"/>
  </r>
  <r>
    <x v="1"/>
    <n v="1197831"/>
    <x v="116"/>
    <x v="1"/>
    <x v="11"/>
    <s v="Knoxville"/>
    <x v="2"/>
    <n v="0.4"/>
    <n v="9750"/>
    <n v="3900"/>
    <n v="1754.9999999999998"/>
    <n v="0.44999999999999996"/>
  </r>
  <r>
    <x v="1"/>
    <n v="1197831"/>
    <x v="116"/>
    <x v="1"/>
    <x v="11"/>
    <s v="Knoxville"/>
    <x v="3"/>
    <n v="0.4"/>
    <n v="5750"/>
    <n v="2300"/>
    <n v="1265"/>
    <n v="0.55000000000000004"/>
  </r>
  <r>
    <x v="1"/>
    <n v="1197831"/>
    <x v="116"/>
    <x v="1"/>
    <x v="11"/>
    <s v="Knoxville"/>
    <x v="4"/>
    <n v="0.45"/>
    <n v="5500"/>
    <n v="2475"/>
    <n v="989.99999999999989"/>
    <n v="0.39999999999999997"/>
  </r>
  <r>
    <x v="1"/>
    <n v="1197831"/>
    <x v="116"/>
    <x v="1"/>
    <x v="11"/>
    <s v="Knoxville"/>
    <x v="5"/>
    <n v="0.54999999999999993"/>
    <n v="8250"/>
    <n v="4537.4999999999991"/>
    <n v="2722.5"/>
    <n v="0.60000000000000009"/>
  </r>
  <r>
    <x v="1"/>
    <n v="1197831"/>
    <x v="117"/>
    <x v="1"/>
    <x v="11"/>
    <s v="Knoxville"/>
    <x v="0"/>
    <n v="0.45"/>
    <n v="7750"/>
    <n v="3487.5"/>
    <n v="1569.3749999999998"/>
    <n v="0.44999999999999996"/>
  </r>
  <r>
    <x v="1"/>
    <n v="1197831"/>
    <x v="117"/>
    <x v="1"/>
    <x v="11"/>
    <s v="Knoxville"/>
    <x v="1"/>
    <n v="0.55000000000000004"/>
    <n v="7750"/>
    <n v="4262.5"/>
    <n v="1918.1249999999998"/>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49.99999999999989"/>
    <n v="0.39999999999999997"/>
  </r>
  <r>
    <x v="1"/>
    <n v="1197831"/>
    <x v="117"/>
    <x v="1"/>
    <x v="11"/>
    <s v="Knoxville"/>
    <x v="5"/>
    <n v="0.54999999999999993"/>
    <n v="7250"/>
    <n v="3987.4999999999995"/>
    <n v="2392.5"/>
    <n v="0.60000000000000009"/>
  </r>
  <r>
    <x v="1"/>
    <n v="1197831"/>
    <x v="74"/>
    <x v="1"/>
    <x v="11"/>
    <s v="Knoxville"/>
    <x v="0"/>
    <n v="0.5"/>
    <n v="6750"/>
    <n v="3375"/>
    <n v="1518.7499999999998"/>
    <n v="0.44999999999999996"/>
  </r>
  <r>
    <x v="1"/>
    <n v="1197831"/>
    <x v="74"/>
    <x v="1"/>
    <x v="11"/>
    <s v="Knoxville"/>
    <x v="1"/>
    <n v="0.5"/>
    <n v="6250"/>
    <n v="3125"/>
    <n v="1406.2499999999998"/>
    <n v="0.44999999999999996"/>
  </r>
  <r>
    <x v="1"/>
    <n v="1197831"/>
    <x v="74"/>
    <x v="1"/>
    <x v="11"/>
    <s v="Knoxville"/>
    <x v="2"/>
    <n v="0.54999999999999993"/>
    <n v="6750"/>
    <n v="3712.4999999999995"/>
    <n v="1670.6249999999995"/>
    <n v="0.44999999999999996"/>
  </r>
  <r>
    <x v="1"/>
    <n v="1197831"/>
    <x v="74"/>
    <x v="1"/>
    <x v="11"/>
    <s v="Knoxville"/>
    <x v="3"/>
    <n v="0.54999999999999993"/>
    <n v="4000"/>
    <n v="2199.9999999999995"/>
    <n v="1209.9999999999998"/>
    <n v="0.55000000000000004"/>
  </r>
  <r>
    <x v="1"/>
    <n v="1197831"/>
    <x v="74"/>
    <x v="1"/>
    <x v="11"/>
    <s v="Knoxville"/>
    <x v="4"/>
    <n v="0.5"/>
    <n v="4000"/>
    <n v="2000"/>
    <n v="799.99999999999989"/>
    <n v="0.39999999999999997"/>
  </r>
  <r>
    <x v="1"/>
    <n v="1197831"/>
    <x v="74"/>
    <x v="1"/>
    <x v="11"/>
    <s v="Knoxville"/>
    <x v="5"/>
    <n v="0.45"/>
    <n v="6250"/>
    <n v="2812.5"/>
    <n v="1687.5000000000002"/>
    <n v="0.60000000000000009"/>
  </r>
  <r>
    <x v="1"/>
    <n v="1197831"/>
    <x v="75"/>
    <x v="1"/>
    <x v="11"/>
    <s v="Knoxville"/>
    <x v="0"/>
    <n v="0.35000000000000003"/>
    <n v="5750"/>
    <n v="2012.5000000000002"/>
    <n v="905.625"/>
    <n v="0.44999999999999996"/>
  </r>
  <r>
    <x v="1"/>
    <n v="1197831"/>
    <x v="75"/>
    <x v="1"/>
    <x v="11"/>
    <s v="Knoxville"/>
    <x v="1"/>
    <n v="0.35000000000000003"/>
    <n v="5750"/>
    <n v="2012.5000000000002"/>
    <n v="905.625"/>
    <n v="0.44999999999999996"/>
  </r>
  <r>
    <x v="1"/>
    <n v="1197831"/>
    <x v="75"/>
    <x v="1"/>
    <x v="11"/>
    <s v="Knoxville"/>
    <x v="2"/>
    <n v="0.4"/>
    <n v="5250"/>
    <n v="2100"/>
    <n v="944.99999999999989"/>
    <n v="0.44999999999999996"/>
  </r>
  <r>
    <x v="1"/>
    <n v="1197831"/>
    <x v="75"/>
    <x v="1"/>
    <x v="11"/>
    <s v="Knoxville"/>
    <x v="3"/>
    <n v="0.4"/>
    <n v="3750"/>
    <n v="1500"/>
    <n v="825.00000000000011"/>
    <n v="0.55000000000000004"/>
  </r>
  <r>
    <x v="1"/>
    <n v="1197831"/>
    <x v="75"/>
    <x v="1"/>
    <x v="11"/>
    <s v="Knoxville"/>
    <x v="4"/>
    <n v="0.35000000000000003"/>
    <n v="3500"/>
    <n v="1225.0000000000002"/>
    <n v="490.00000000000006"/>
    <n v="0.39999999999999997"/>
  </r>
  <r>
    <x v="1"/>
    <n v="1197831"/>
    <x v="75"/>
    <x v="1"/>
    <x v="11"/>
    <s v="Knoxville"/>
    <x v="5"/>
    <n v="0.45"/>
    <n v="5250"/>
    <n v="2362.5"/>
    <n v="1417.5000000000002"/>
    <n v="0.60000000000000009"/>
  </r>
  <r>
    <x v="1"/>
    <n v="1197831"/>
    <x v="56"/>
    <x v="1"/>
    <x v="11"/>
    <s v="Knoxville"/>
    <x v="0"/>
    <n v="0.30000000000000004"/>
    <n v="6750"/>
    <n v="2025.0000000000002"/>
    <n v="911.25"/>
    <n v="0.44999999999999996"/>
  </r>
  <r>
    <x v="1"/>
    <n v="1197831"/>
    <x v="56"/>
    <x v="1"/>
    <x v="11"/>
    <s v="Knoxville"/>
    <x v="1"/>
    <n v="0.30000000000000004"/>
    <n v="6750"/>
    <n v="2025.0000000000002"/>
    <n v="911.25"/>
    <n v="0.44999999999999996"/>
  </r>
  <r>
    <x v="1"/>
    <n v="1197831"/>
    <x v="56"/>
    <x v="1"/>
    <x v="11"/>
    <s v="Knoxville"/>
    <x v="2"/>
    <n v="0.55000000000000004"/>
    <n v="6000"/>
    <n v="3300.0000000000005"/>
    <n v="1485"/>
    <n v="0.44999999999999996"/>
  </r>
  <r>
    <x v="1"/>
    <n v="1197831"/>
    <x v="56"/>
    <x v="1"/>
    <x v="11"/>
    <s v="Knoxville"/>
    <x v="3"/>
    <n v="0.55000000000000004"/>
    <n v="4750"/>
    <n v="2612.5"/>
    <n v="1436.8750000000002"/>
    <n v="0.55000000000000004"/>
  </r>
  <r>
    <x v="1"/>
    <n v="1197831"/>
    <x v="56"/>
    <x v="1"/>
    <x v="11"/>
    <s v="Knoxville"/>
    <x v="4"/>
    <n v="0.54999999999999993"/>
    <n v="4500"/>
    <n v="2474.9999999999995"/>
    <n v="989.99999999999977"/>
    <n v="0.39999999999999997"/>
  </r>
  <r>
    <x v="1"/>
    <n v="1197831"/>
    <x v="56"/>
    <x v="1"/>
    <x v="11"/>
    <s v="Knoxville"/>
    <x v="5"/>
    <n v="0.65"/>
    <n v="6500"/>
    <n v="4225"/>
    <n v="2535.0000000000005"/>
    <n v="0.60000000000000009"/>
  </r>
  <r>
    <x v="1"/>
    <n v="1197831"/>
    <x v="57"/>
    <x v="1"/>
    <x v="11"/>
    <s v="Knoxville"/>
    <x v="0"/>
    <n v="0.54999999999999993"/>
    <n v="8000"/>
    <n v="4399.9999999999991"/>
    <n v="1979.9999999999993"/>
    <n v="0.44999999999999996"/>
  </r>
  <r>
    <x v="1"/>
    <n v="1197831"/>
    <x v="57"/>
    <x v="1"/>
    <x v="11"/>
    <s v="Knoxville"/>
    <x v="1"/>
    <n v="0.54999999999999993"/>
    <n v="8000"/>
    <n v="4399.9999999999991"/>
    <n v="1979.9999999999993"/>
    <n v="0.44999999999999996"/>
  </r>
  <r>
    <x v="1"/>
    <n v="1197831"/>
    <x v="57"/>
    <x v="1"/>
    <x v="11"/>
    <s v="Knoxville"/>
    <x v="2"/>
    <n v="0.6"/>
    <n v="7000"/>
    <n v="4200"/>
    <n v="1889.9999999999998"/>
    <n v="0.44999999999999996"/>
  </r>
  <r>
    <x v="1"/>
    <n v="1197831"/>
    <x v="57"/>
    <x v="1"/>
    <x v="11"/>
    <s v="Knoxville"/>
    <x v="3"/>
    <n v="0.6"/>
    <n v="5500"/>
    <n v="3300"/>
    <n v="1815.0000000000002"/>
    <n v="0.55000000000000004"/>
  </r>
  <r>
    <x v="1"/>
    <n v="1197831"/>
    <x v="57"/>
    <x v="1"/>
    <x v="11"/>
    <s v="Knoxville"/>
    <x v="4"/>
    <n v="0.54999999999999993"/>
    <n v="5000"/>
    <n v="2749.9999999999995"/>
    <n v="1099.9999999999998"/>
    <n v="0.39999999999999997"/>
  </r>
  <r>
    <x v="1"/>
    <n v="1197831"/>
    <x v="57"/>
    <x v="1"/>
    <x v="11"/>
    <s v="Knoxville"/>
    <x v="5"/>
    <n v="0.65"/>
    <n v="7500"/>
    <n v="4875"/>
    <n v="2925.000000000000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00000000000003"/>
    <n v="90.000000000000014"/>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00000000000003"/>
    <n v="60.000000000000014"/>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00000000000006"/>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0000000000003"/>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00000000000011"/>
    <n v="175.00000000000003"/>
    <n v="0.35"/>
  </r>
  <r>
    <x v="0"/>
    <n v="1185732"/>
    <x v="120"/>
    <x v="3"/>
    <x v="12"/>
    <s v="Omaha"/>
    <x v="2"/>
    <n v="0.35000000000000003"/>
    <n v="1000"/>
    <n v="350.00000000000006"/>
    <n v="122.50000000000001"/>
    <n v="0.35"/>
  </r>
  <r>
    <x v="0"/>
    <n v="1185732"/>
    <x v="120"/>
    <x v="3"/>
    <x v="12"/>
    <s v="Omaha"/>
    <x v="3"/>
    <n v="0.35000000000000003"/>
    <n v="250"/>
    <n v="87.500000000000014"/>
    <n v="35.000000000000007"/>
    <n v="0.4"/>
  </r>
  <r>
    <x v="0"/>
    <n v="1185732"/>
    <x v="120"/>
    <x v="3"/>
    <x v="12"/>
    <s v="Omaha"/>
    <x v="4"/>
    <n v="0.49999999999999994"/>
    <n v="500"/>
    <n v="249.99999999999997"/>
    <n v="87.499999999999986"/>
    <n v="0.35"/>
  </r>
  <r>
    <x v="0"/>
    <n v="1185732"/>
    <x v="120"/>
    <x v="3"/>
    <x v="12"/>
    <s v="Omaha"/>
    <x v="5"/>
    <n v="0.54999999999999993"/>
    <n v="1500"/>
    <n v="824.99999999999989"/>
    <n v="412.49999999999994"/>
    <n v="0.5"/>
  </r>
  <r>
    <x v="0"/>
    <n v="1185732"/>
    <x v="121"/>
    <x v="3"/>
    <x v="12"/>
    <s v="Omaha"/>
    <x v="0"/>
    <n v="0.4"/>
    <n v="4000"/>
    <n v="1600"/>
    <n v="640"/>
    <n v="0.4"/>
  </r>
  <r>
    <x v="0"/>
    <n v="1185732"/>
    <x v="121"/>
    <x v="3"/>
    <x v="12"/>
    <s v="Omaha"/>
    <x v="1"/>
    <n v="0.35000000000000009"/>
    <n v="1500"/>
    <n v="525.00000000000011"/>
    <n v="183.75000000000003"/>
    <n v="0.35"/>
  </r>
  <r>
    <x v="0"/>
    <n v="1185732"/>
    <x v="121"/>
    <x v="3"/>
    <x v="12"/>
    <s v="Omaha"/>
    <x v="2"/>
    <n v="0.30000000000000004"/>
    <n v="1750"/>
    <n v="525.00000000000011"/>
    <n v="183.75000000000003"/>
    <n v="0.35"/>
  </r>
  <r>
    <x v="0"/>
    <n v="1185732"/>
    <x v="121"/>
    <x v="3"/>
    <x v="12"/>
    <s v="Omaha"/>
    <x v="3"/>
    <n v="0.30000000000000004"/>
    <n v="1500"/>
    <n v="450.00000000000006"/>
    <n v="180.00000000000003"/>
    <n v="0.4"/>
  </r>
  <r>
    <x v="0"/>
    <n v="1185732"/>
    <x v="121"/>
    <x v="3"/>
    <x v="12"/>
    <s v="Omaha"/>
    <x v="4"/>
    <n v="0.45"/>
    <n v="1500"/>
    <n v="675"/>
    <n v="236.24999999999997"/>
    <n v="0.35"/>
  </r>
  <r>
    <x v="0"/>
    <n v="1185732"/>
    <x v="121"/>
    <x v="3"/>
    <x v="12"/>
    <s v="Omaha"/>
    <x v="5"/>
    <n v="0.5"/>
    <n v="3250"/>
    <n v="1625"/>
    <n v="812.5"/>
    <n v="0.5"/>
  </r>
  <r>
    <x v="0"/>
    <n v="1185732"/>
    <x v="6"/>
    <x v="3"/>
    <x v="12"/>
    <s v="Omaha"/>
    <x v="0"/>
    <n v="0.45"/>
    <n v="5500"/>
    <n v="2475"/>
    <n v="990"/>
    <n v="0.4"/>
  </r>
  <r>
    <x v="0"/>
    <n v="1185732"/>
    <x v="6"/>
    <x v="3"/>
    <x v="12"/>
    <s v="Omaha"/>
    <x v="1"/>
    <n v="0.40000000000000008"/>
    <n v="3000"/>
    <n v="1200.0000000000002"/>
    <n v="420.00000000000006"/>
    <n v="0.35"/>
  </r>
  <r>
    <x v="0"/>
    <n v="1185732"/>
    <x v="6"/>
    <x v="3"/>
    <x v="12"/>
    <s v="Omaha"/>
    <x v="2"/>
    <n v="0.35000000000000003"/>
    <n v="2250"/>
    <n v="787.50000000000011"/>
    <n v="275.625"/>
    <n v="0.35"/>
  </r>
  <r>
    <x v="0"/>
    <n v="1185732"/>
    <x v="6"/>
    <x v="3"/>
    <x v="12"/>
    <s v="Omaha"/>
    <x v="3"/>
    <n v="0.35000000000000003"/>
    <n v="1750"/>
    <n v="612.50000000000011"/>
    <n v="245.00000000000006"/>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000000000002"/>
    <n v="433.12500000000006"/>
    <n v="0.35"/>
  </r>
  <r>
    <x v="0"/>
    <n v="1185732"/>
    <x v="7"/>
    <x v="3"/>
    <x v="12"/>
    <s v="Omaha"/>
    <x v="2"/>
    <n v="0.4"/>
    <n v="2000"/>
    <n v="800"/>
    <n v="280"/>
    <n v="0.35"/>
  </r>
  <r>
    <x v="0"/>
    <n v="1185732"/>
    <x v="7"/>
    <x v="3"/>
    <x v="12"/>
    <s v="Omaha"/>
    <x v="3"/>
    <n v="0.30000000000000004"/>
    <n v="1250"/>
    <n v="375.00000000000006"/>
    <n v="150.00000000000003"/>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00000000000023"/>
    <n v="245.00000000000006"/>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99.999999999999986"/>
    <n v="34.999999999999993"/>
    <n v="0.35"/>
  </r>
  <r>
    <x v="0"/>
    <n v="1185732"/>
    <x v="123"/>
    <x v="3"/>
    <x v="12"/>
    <s v="Omaha"/>
    <x v="5"/>
    <n v="0.4499999999999999"/>
    <n v="1500"/>
    <n v="674.99999999999989"/>
    <n v="337.49999999999994"/>
    <n v="0.5"/>
  </r>
  <r>
    <x v="0"/>
    <n v="1185732"/>
    <x v="10"/>
    <x v="3"/>
    <x v="12"/>
    <s v="Omaha"/>
    <x v="0"/>
    <n v="0.4"/>
    <n v="3000"/>
    <n v="1200"/>
    <n v="480"/>
    <n v="0.4"/>
  </r>
  <r>
    <x v="0"/>
    <n v="1185732"/>
    <x v="10"/>
    <x v="3"/>
    <x v="12"/>
    <s v="Omaha"/>
    <x v="1"/>
    <n v="0.30000000000000004"/>
    <n v="1500"/>
    <n v="450.00000000000006"/>
    <n v="157.5"/>
    <n v="0.35"/>
  </r>
  <r>
    <x v="0"/>
    <n v="1185732"/>
    <x v="10"/>
    <x v="3"/>
    <x v="12"/>
    <s v="Omaha"/>
    <x v="2"/>
    <n v="0.30000000000000004"/>
    <n v="950"/>
    <n v="285.00000000000006"/>
    <n v="99.750000000000014"/>
    <n v="0.35"/>
  </r>
  <r>
    <x v="0"/>
    <n v="1185732"/>
    <x v="10"/>
    <x v="3"/>
    <x v="12"/>
    <s v="Omaha"/>
    <x v="3"/>
    <n v="0.30000000000000004"/>
    <n v="1250"/>
    <n v="375.00000000000006"/>
    <n v="150.00000000000003"/>
    <n v="0.4"/>
  </r>
  <r>
    <x v="0"/>
    <n v="1185732"/>
    <x v="10"/>
    <x v="3"/>
    <x v="12"/>
    <s v="Omaha"/>
    <x v="4"/>
    <n v="0.49999999999999994"/>
    <n v="1000"/>
    <n v="499.99999999999994"/>
    <n v="174.99999999999997"/>
    <n v="0.35"/>
  </r>
  <r>
    <x v="0"/>
    <n v="1185732"/>
    <x v="10"/>
    <x v="3"/>
    <x v="12"/>
    <s v="Omaha"/>
    <x v="5"/>
    <n v="0.54999999999999982"/>
    <n v="2000"/>
    <n v="1099.9999999999995"/>
    <n v="549.99999999999977"/>
    <n v="0.5"/>
  </r>
  <r>
    <x v="0"/>
    <n v="1185732"/>
    <x v="11"/>
    <x v="3"/>
    <x v="12"/>
    <s v="Omaha"/>
    <x v="0"/>
    <n v="0.49999999999999994"/>
    <n v="4500"/>
    <n v="2249.9999999999995"/>
    <n v="899.99999999999989"/>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49.99999999999989"/>
    <n v="262.49999999999994"/>
    <n v="0.35"/>
  </r>
  <r>
    <x v="0"/>
    <n v="1185732"/>
    <x v="11"/>
    <x v="3"/>
    <x v="12"/>
    <s v="Omaha"/>
    <x v="5"/>
    <n v="0.54999999999999982"/>
    <n v="2500"/>
    <n v="1374.9999999999995"/>
    <n v="687.49999999999977"/>
    <n v="0.5"/>
  </r>
  <r>
    <x v="1"/>
    <n v="1197831"/>
    <x v="12"/>
    <x v="1"/>
    <x v="13"/>
    <s v="Birmingham"/>
    <x v="0"/>
    <n v="0.2"/>
    <n v="6750"/>
    <n v="1350"/>
    <n v="540"/>
    <n v="0.39999999999999997"/>
  </r>
  <r>
    <x v="1"/>
    <n v="1197831"/>
    <x v="12"/>
    <x v="1"/>
    <x v="13"/>
    <s v="Birmingham"/>
    <x v="1"/>
    <n v="0.3"/>
    <n v="6750"/>
    <n v="2025"/>
    <n v="809.99999999999989"/>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4.99999999999994"/>
    <n v="0.35"/>
  </r>
  <r>
    <x v="1"/>
    <n v="1197831"/>
    <x v="12"/>
    <x v="1"/>
    <x v="13"/>
    <s v="Birmingham"/>
    <x v="5"/>
    <n v="0.35"/>
    <n v="4750"/>
    <n v="1662.5"/>
    <n v="914.37500000000011"/>
    <n v="0.55000000000000004"/>
  </r>
  <r>
    <x v="1"/>
    <n v="1197831"/>
    <x v="13"/>
    <x v="1"/>
    <x v="13"/>
    <s v="Birmingham"/>
    <x v="0"/>
    <n v="0.25"/>
    <n v="6250"/>
    <n v="1562.5"/>
    <n v="625"/>
    <n v="0.39999999999999997"/>
  </r>
  <r>
    <x v="1"/>
    <n v="1197831"/>
    <x v="13"/>
    <x v="1"/>
    <x v="13"/>
    <s v="Birmingham"/>
    <x v="1"/>
    <n v="0.35"/>
    <n v="6000"/>
    <n v="2100"/>
    <n v="839.99999999999989"/>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000000000011"/>
    <n v="0.55000000000000004"/>
  </r>
  <r>
    <x v="1"/>
    <n v="1197831"/>
    <x v="14"/>
    <x v="1"/>
    <x v="13"/>
    <s v="Birmingham"/>
    <x v="0"/>
    <n v="0.3"/>
    <n v="6250"/>
    <n v="1875"/>
    <n v="843.74999999999989"/>
    <n v="0.44999999999999996"/>
  </r>
  <r>
    <x v="1"/>
    <n v="1197831"/>
    <x v="14"/>
    <x v="1"/>
    <x v="13"/>
    <s v="Birmingham"/>
    <x v="1"/>
    <n v="0.4"/>
    <n v="6250"/>
    <n v="2500"/>
    <n v="1125"/>
    <n v="0.44999999999999996"/>
  </r>
  <r>
    <x v="1"/>
    <n v="1197831"/>
    <x v="14"/>
    <x v="1"/>
    <x v="13"/>
    <s v="Birmingham"/>
    <x v="2"/>
    <n v="0.3"/>
    <n v="4500"/>
    <n v="1350"/>
    <n v="607.49999999999989"/>
    <n v="0.44999999999999996"/>
  </r>
  <r>
    <x v="1"/>
    <n v="1197831"/>
    <x v="14"/>
    <x v="1"/>
    <x v="13"/>
    <s v="Birmingham"/>
    <x v="3"/>
    <n v="0.35000000000000003"/>
    <n v="3500"/>
    <n v="1225.0000000000002"/>
    <n v="673.75000000000023"/>
    <n v="0.55000000000000004"/>
  </r>
  <r>
    <x v="1"/>
    <n v="1197831"/>
    <x v="14"/>
    <x v="1"/>
    <x v="13"/>
    <s v="Birmingham"/>
    <x v="4"/>
    <n v="0.4"/>
    <n v="2500"/>
    <n v="1000"/>
    <n v="399.99999999999994"/>
    <n v="0.39999999999999997"/>
  </r>
  <r>
    <x v="1"/>
    <n v="1197831"/>
    <x v="14"/>
    <x v="1"/>
    <x v="13"/>
    <s v="Birmingham"/>
    <x v="5"/>
    <n v="0.35000000000000003"/>
    <n v="4000"/>
    <n v="1400.0000000000002"/>
    <n v="840.00000000000023"/>
    <n v="0.60000000000000009"/>
  </r>
  <r>
    <x v="1"/>
    <n v="1197831"/>
    <x v="15"/>
    <x v="1"/>
    <x v="13"/>
    <s v="Birmingham"/>
    <x v="0"/>
    <n v="0.19999999999999998"/>
    <n v="6500"/>
    <n v="1300"/>
    <n v="584.99999999999989"/>
    <n v="0.44999999999999996"/>
  </r>
  <r>
    <x v="1"/>
    <n v="1197831"/>
    <x v="15"/>
    <x v="1"/>
    <x v="13"/>
    <s v="Birmingham"/>
    <x v="1"/>
    <n v="0.20000000000000007"/>
    <n v="6500"/>
    <n v="1300.0000000000005"/>
    <n v="585.00000000000011"/>
    <n v="0.44999999999999996"/>
  </r>
  <r>
    <x v="1"/>
    <n v="1197831"/>
    <x v="15"/>
    <x v="1"/>
    <x v="13"/>
    <s v="Birmingham"/>
    <x v="2"/>
    <n v="0.14999999999999997"/>
    <n v="4750"/>
    <n v="712.49999999999989"/>
    <n v="320.62499999999994"/>
    <n v="0.44999999999999996"/>
  </r>
  <r>
    <x v="1"/>
    <n v="1197831"/>
    <x v="15"/>
    <x v="1"/>
    <x v="13"/>
    <s v="Birmingham"/>
    <x v="3"/>
    <n v="0.20000000000000007"/>
    <n v="3750"/>
    <n v="750.00000000000023"/>
    <n v="412.50000000000017"/>
    <n v="0.55000000000000004"/>
  </r>
  <r>
    <x v="1"/>
    <n v="1197831"/>
    <x v="15"/>
    <x v="1"/>
    <x v="13"/>
    <s v="Birmingham"/>
    <x v="4"/>
    <n v="0.25"/>
    <n v="2750"/>
    <n v="687.5"/>
    <n v="275"/>
    <n v="0.39999999999999997"/>
  </r>
  <r>
    <x v="1"/>
    <n v="1197831"/>
    <x v="15"/>
    <x v="1"/>
    <x v="13"/>
    <s v="Birmingham"/>
    <x v="5"/>
    <n v="0.20000000000000007"/>
    <n v="5500"/>
    <n v="1100.0000000000005"/>
    <n v="660.00000000000034"/>
    <n v="0.60000000000000009"/>
  </r>
  <r>
    <x v="1"/>
    <n v="1197831"/>
    <x v="16"/>
    <x v="1"/>
    <x v="13"/>
    <s v="Birmingham"/>
    <x v="0"/>
    <n v="9.9999999999999964E-2"/>
    <n v="7000"/>
    <n v="699.99999999999977"/>
    <n v="314.99999999999989"/>
    <n v="0.44999999999999996"/>
  </r>
  <r>
    <x v="1"/>
    <n v="1197831"/>
    <x v="16"/>
    <x v="1"/>
    <x v="13"/>
    <s v="Birmingham"/>
    <x v="1"/>
    <n v="0.20000000000000007"/>
    <n v="7250"/>
    <n v="1450.0000000000005"/>
    <n v="652.50000000000011"/>
    <n v="0.44999999999999996"/>
  </r>
  <r>
    <x v="1"/>
    <n v="1197831"/>
    <x v="16"/>
    <x v="1"/>
    <x v="13"/>
    <s v="Birmingham"/>
    <x v="2"/>
    <n v="0.14999999999999997"/>
    <n v="5750"/>
    <n v="862.49999999999977"/>
    <n v="388.12499999999989"/>
    <n v="0.44999999999999996"/>
  </r>
  <r>
    <x v="1"/>
    <n v="1197831"/>
    <x v="16"/>
    <x v="1"/>
    <x v="13"/>
    <s v="Birmingham"/>
    <x v="3"/>
    <n v="0.35000000000000003"/>
    <n v="5000"/>
    <n v="1750.0000000000002"/>
    <n v="962.50000000000023"/>
    <n v="0.55000000000000004"/>
  </r>
  <r>
    <x v="1"/>
    <n v="1197831"/>
    <x v="16"/>
    <x v="1"/>
    <x v="13"/>
    <s v="Birmingham"/>
    <x v="4"/>
    <n v="0.5"/>
    <n v="4000"/>
    <n v="2000"/>
    <n v="799.99999999999989"/>
    <n v="0.39999999999999997"/>
  </r>
  <r>
    <x v="1"/>
    <n v="1197831"/>
    <x v="16"/>
    <x v="1"/>
    <x v="13"/>
    <s v="Birmingham"/>
    <x v="5"/>
    <n v="0.45"/>
    <n v="7500"/>
    <n v="3375"/>
    <n v="2025.0000000000002"/>
    <n v="0.60000000000000009"/>
  </r>
  <r>
    <x v="1"/>
    <n v="1197831"/>
    <x v="17"/>
    <x v="1"/>
    <x v="13"/>
    <s v="Birmingham"/>
    <x v="0"/>
    <n v="0.45"/>
    <n v="7500"/>
    <n v="3375"/>
    <n v="1518.7499999999998"/>
    <n v="0.44999999999999996"/>
  </r>
  <r>
    <x v="1"/>
    <n v="1197831"/>
    <x v="17"/>
    <x v="1"/>
    <x v="13"/>
    <s v="Birmingham"/>
    <x v="1"/>
    <n v="0.5"/>
    <n v="7500"/>
    <n v="3750"/>
    <n v="1687.4999999999998"/>
    <n v="0.44999999999999996"/>
  </r>
  <r>
    <x v="1"/>
    <n v="1197831"/>
    <x v="17"/>
    <x v="1"/>
    <x v="13"/>
    <s v="Birmingham"/>
    <x v="2"/>
    <n v="0.45"/>
    <n v="6500"/>
    <n v="2925"/>
    <n v="1316.2499999999998"/>
    <n v="0.44999999999999996"/>
  </r>
  <r>
    <x v="1"/>
    <n v="1197831"/>
    <x v="17"/>
    <x v="1"/>
    <x v="13"/>
    <s v="Birmingham"/>
    <x v="3"/>
    <n v="0.45"/>
    <n v="6000"/>
    <n v="2700"/>
    <n v="1485.0000000000002"/>
    <n v="0.55000000000000004"/>
  </r>
  <r>
    <x v="1"/>
    <n v="1197831"/>
    <x v="17"/>
    <x v="1"/>
    <x v="13"/>
    <s v="Birmingham"/>
    <x v="4"/>
    <n v="0.5"/>
    <n v="5000"/>
    <n v="2500"/>
    <n v="999.99999999999989"/>
    <n v="0.39999999999999997"/>
  </r>
  <r>
    <x v="1"/>
    <n v="1197831"/>
    <x v="17"/>
    <x v="1"/>
    <x v="13"/>
    <s v="Birmingham"/>
    <x v="5"/>
    <n v="0.55000000000000004"/>
    <n v="8750"/>
    <n v="4812.5"/>
    <n v="2887.5000000000005"/>
    <n v="0.60000000000000009"/>
  </r>
  <r>
    <x v="1"/>
    <n v="1197831"/>
    <x v="18"/>
    <x v="1"/>
    <x v="13"/>
    <s v="Birmingham"/>
    <x v="0"/>
    <n v="0.45"/>
    <n v="8250"/>
    <n v="3712.5"/>
    <n v="1856.2499999999998"/>
    <n v="0.49999999999999994"/>
  </r>
  <r>
    <x v="1"/>
    <n v="1197831"/>
    <x v="18"/>
    <x v="1"/>
    <x v="13"/>
    <s v="Birmingham"/>
    <x v="1"/>
    <n v="0.5"/>
    <n v="8250"/>
    <n v="4125"/>
    <n v="2062.4999999999995"/>
    <n v="0.49999999999999994"/>
  </r>
  <r>
    <x v="1"/>
    <n v="1197831"/>
    <x v="18"/>
    <x v="1"/>
    <x v="13"/>
    <s v="Birmingham"/>
    <x v="2"/>
    <n v="0.45"/>
    <n v="9750"/>
    <n v="4387.5"/>
    <n v="2193.7499999999995"/>
    <n v="0.49999999999999994"/>
  </r>
  <r>
    <x v="1"/>
    <n v="1197831"/>
    <x v="18"/>
    <x v="1"/>
    <x v="13"/>
    <s v="Birmingham"/>
    <x v="3"/>
    <n v="0.45"/>
    <n v="5750"/>
    <n v="2587.5"/>
    <n v="1552.5000000000002"/>
    <n v="0.60000000000000009"/>
  </r>
  <r>
    <x v="1"/>
    <n v="1197831"/>
    <x v="18"/>
    <x v="1"/>
    <x v="13"/>
    <s v="Birmingham"/>
    <x v="4"/>
    <n v="0.5"/>
    <n v="5250"/>
    <n v="2625"/>
    <n v="1181.2499999999998"/>
    <n v="0.44999999999999996"/>
  </r>
  <r>
    <x v="1"/>
    <n v="1197831"/>
    <x v="18"/>
    <x v="1"/>
    <x v="13"/>
    <s v="Birmingham"/>
    <x v="5"/>
    <n v="0.6"/>
    <n v="8000"/>
    <n v="4800"/>
    <n v="3120.0000000000005"/>
    <n v="0.65000000000000013"/>
  </r>
  <r>
    <x v="1"/>
    <n v="1197831"/>
    <x v="19"/>
    <x v="1"/>
    <x v="13"/>
    <s v="Birmingham"/>
    <x v="0"/>
    <n v="0.4"/>
    <n v="7500"/>
    <n v="3000"/>
    <n v="1499.9999999999998"/>
    <n v="0.49999999999999994"/>
  </r>
  <r>
    <x v="1"/>
    <n v="1197831"/>
    <x v="19"/>
    <x v="1"/>
    <x v="13"/>
    <s v="Birmingham"/>
    <x v="1"/>
    <n v="0.55000000000000004"/>
    <n v="7500"/>
    <n v="4125"/>
    <n v="2062.4999999999995"/>
    <n v="0.49999999999999994"/>
  </r>
  <r>
    <x v="1"/>
    <n v="1197831"/>
    <x v="19"/>
    <x v="1"/>
    <x v="13"/>
    <s v="Birmingham"/>
    <x v="2"/>
    <n v="0.55000000000000004"/>
    <n v="9250"/>
    <n v="5087.5"/>
    <n v="2543.7499999999995"/>
    <n v="0.49999999999999994"/>
  </r>
  <r>
    <x v="1"/>
    <n v="1197831"/>
    <x v="19"/>
    <x v="1"/>
    <x v="13"/>
    <s v="Birmingham"/>
    <x v="3"/>
    <n v="0.5"/>
    <n v="4250"/>
    <n v="2125"/>
    <n v="1275.0000000000002"/>
    <n v="0.60000000000000009"/>
  </r>
  <r>
    <x v="1"/>
    <n v="1197831"/>
    <x v="19"/>
    <x v="1"/>
    <x v="13"/>
    <s v="Birmingham"/>
    <x v="4"/>
    <n v="0.55000000000000004"/>
    <n v="4250"/>
    <n v="2337.5"/>
    <n v="1051.875"/>
    <n v="0.44999999999999996"/>
  </r>
  <r>
    <x v="1"/>
    <n v="1197831"/>
    <x v="19"/>
    <x v="1"/>
    <x v="13"/>
    <s v="Birmingham"/>
    <x v="5"/>
    <n v="0.6"/>
    <n v="6750"/>
    <n v="4050"/>
    <n v="2632.5000000000005"/>
    <n v="0.65000000000000013"/>
  </r>
  <r>
    <x v="1"/>
    <n v="1197831"/>
    <x v="20"/>
    <x v="1"/>
    <x v="13"/>
    <s v="Birmingham"/>
    <x v="0"/>
    <n v="0.55000000000000004"/>
    <n v="6250"/>
    <n v="3437.5000000000005"/>
    <n v="1718.75"/>
    <n v="0.49999999999999994"/>
  </r>
  <r>
    <x v="1"/>
    <n v="1197831"/>
    <x v="20"/>
    <x v="1"/>
    <x v="13"/>
    <s v="Birmingham"/>
    <x v="1"/>
    <n v="0.55000000000000004"/>
    <n v="5750"/>
    <n v="3162.5000000000005"/>
    <n v="1581.25"/>
    <n v="0.49999999999999994"/>
  </r>
  <r>
    <x v="1"/>
    <n v="1197831"/>
    <x v="20"/>
    <x v="1"/>
    <x v="13"/>
    <s v="Birmingham"/>
    <x v="2"/>
    <n v="0.6"/>
    <n v="6250"/>
    <n v="3750"/>
    <n v="1874.9999999999998"/>
    <n v="0.49999999999999994"/>
  </r>
  <r>
    <x v="1"/>
    <n v="1197831"/>
    <x v="20"/>
    <x v="1"/>
    <x v="13"/>
    <s v="Birmingham"/>
    <x v="3"/>
    <n v="0.6"/>
    <n v="3500"/>
    <n v="2100"/>
    <n v="1260.0000000000002"/>
    <n v="0.60000000000000009"/>
  </r>
  <r>
    <x v="1"/>
    <n v="1197831"/>
    <x v="20"/>
    <x v="1"/>
    <x v="13"/>
    <s v="Birmingham"/>
    <x v="4"/>
    <n v="0.45"/>
    <n v="3500"/>
    <n v="1575"/>
    <n v="708.74999999999989"/>
    <n v="0.44999999999999996"/>
  </r>
  <r>
    <x v="1"/>
    <n v="1197831"/>
    <x v="20"/>
    <x v="1"/>
    <x v="13"/>
    <s v="Birmingham"/>
    <x v="5"/>
    <n v="0.4"/>
    <n v="5750"/>
    <n v="2300"/>
    <n v="1495.0000000000002"/>
    <n v="0.65000000000000013"/>
  </r>
  <r>
    <x v="1"/>
    <n v="1197831"/>
    <x v="21"/>
    <x v="1"/>
    <x v="13"/>
    <s v="Birmingham"/>
    <x v="0"/>
    <n v="0.30000000000000004"/>
    <n v="5250"/>
    <n v="1575.0000000000002"/>
    <n v="787.5"/>
    <n v="0.49999999999999994"/>
  </r>
  <r>
    <x v="1"/>
    <n v="1197831"/>
    <x v="21"/>
    <x v="1"/>
    <x v="13"/>
    <s v="Birmingham"/>
    <x v="1"/>
    <n v="0.30000000000000004"/>
    <n v="5250"/>
    <n v="1575.0000000000002"/>
    <n v="787.5"/>
    <n v="0.49999999999999994"/>
  </r>
  <r>
    <x v="1"/>
    <n v="1197831"/>
    <x v="21"/>
    <x v="1"/>
    <x v="13"/>
    <s v="Birmingham"/>
    <x v="2"/>
    <n v="0.35000000000000003"/>
    <n v="4750"/>
    <n v="1662.5000000000002"/>
    <n v="831.25"/>
    <n v="0.49999999999999994"/>
  </r>
  <r>
    <x v="1"/>
    <n v="1197831"/>
    <x v="21"/>
    <x v="1"/>
    <x v="13"/>
    <s v="Birmingham"/>
    <x v="3"/>
    <n v="0.35000000000000003"/>
    <n v="3250"/>
    <n v="1137.5"/>
    <n v="682.50000000000011"/>
    <n v="0.60000000000000009"/>
  </r>
  <r>
    <x v="1"/>
    <n v="1197831"/>
    <x v="21"/>
    <x v="1"/>
    <x v="13"/>
    <s v="Birmingham"/>
    <x v="4"/>
    <n v="0.30000000000000004"/>
    <n v="3000"/>
    <n v="900.00000000000011"/>
    <n v="405"/>
    <n v="0.44999999999999996"/>
  </r>
  <r>
    <x v="1"/>
    <n v="1197831"/>
    <x v="21"/>
    <x v="1"/>
    <x v="13"/>
    <s v="Birmingham"/>
    <x v="5"/>
    <n v="0.4"/>
    <n v="4750"/>
    <n v="1900"/>
    <n v="1235.0000000000002"/>
    <n v="0.65000000000000013"/>
  </r>
  <r>
    <x v="1"/>
    <n v="1197831"/>
    <x v="22"/>
    <x v="1"/>
    <x v="13"/>
    <s v="Birmingham"/>
    <x v="0"/>
    <n v="0.20000000000000004"/>
    <n v="6250"/>
    <n v="1250.0000000000002"/>
    <n v="625"/>
    <n v="0.49999999999999994"/>
  </r>
  <r>
    <x v="1"/>
    <n v="1197831"/>
    <x v="22"/>
    <x v="1"/>
    <x v="13"/>
    <s v="Birmingham"/>
    <x v="1"/>
    <n v="0.20000000000000004"/>
    <n v="6250"/>
    <n v="1250.0000000000002"/>
    <n v="625"/>
    <n v="0.49999999999999994"/>
  </r>
  <r>
    <x v="1"/>
    <n v="1197831"/>
    <x v="22"/>
    <x v="1"/>
    <x v="13"/>
    <s v="Birmingham"/>
    <x v="2"/>
    <n v="0.45000000000000007"/>
    <n v="5750"/>
    <n v="2587.5000000000005"/>
    <n v="1293.75"/>
    <n v="0.49999999999999994"/>
  </r>
  <r>
    <x v="1"/>
    <n v="1197831"/>
    <x v="22"/>
    <x v="1"/>
    <x v="13"/>
    <s v="Birmingham"/>
    <x v="3"/>
    <n v="0.45000000000000007"/>
    <n v="4500"/>
    <n v="2025.0000000000002"/>
    <n v="1215.0000000000002"/>
    <n v="0.60000000000000009"/>
  </r>
  <r>
    <x v="1"/>
    <n v="1197831"/>
    <x v="22"/>
    <x v="1"/>
    <x v="13"/>
    <s v="Birmingham"/>
    <x v="4"/>
    <n v="0.49999999999999994"/>
    <n v="4250"/>
    <n v="2124.9999999999995"/>
    <n v="956.24999999999966"/>
    <n v="0.44999999999999996"/>
  </r>
  <r>
    <x v="1"/>
    <n v="1197831"/>
    <x v="22"/>
    <x v="1"/>
    <x v="13"/>
    <s v="Birmingham"/>
    <x v="5"/>
    <n v="0.6"/>
    <n v="6250"/>
    <n v="3750"/>
    <n v="2437.5000000000005"/>
    <n v="0.65000000000000013"/>
  </r>
  <r>
    <x v="1"/>
    <n v="1197831"/>
    <x v="23"/>
    <x v="1"/>
    <x v="13"/>
    <s v="Birmingham"/>
    <x v="0"/>
    <n v="0.6"/>
    <n v="7750"/>
    <n v="4650"/>
    <n v="2324.9999999999995"/>
    <n v="0.49999999999999994"/>
  </r>
  <r>
    <x v="1"/>
    <n v="1197831"/>
    <x v="23"/>
    <x v="1"/>
    <x v="13"/>
    <s v="Birmingham"/>
    <x v="1"/>
    <n v="0.6"/>
    <n v="7750"/>
    <n v="4650"/>
    <n v="2324.9999999999995"/>
    <n v="0.49999999999999994"/>
  </r>
  <r>
    <x v="1"/>
    <n v="1197831"/>
    <x v="23"/>
    <x v="1"/>
    <x v="13"/>
    <s v="Birmingham"/>
    <x v="2"/>
    <n v="0.65"/>
    <n v="7000"/>
    <n v="4550"/>
    <n v="2274.9999999999995"/>
    <n v="0.49999999999999994"/>
  </r>
  <r>
    <x v="1"/>
    <n v="1197831"/>
    <x v="23"/>
    <x v="1"/>
    <x v="13"/>
    <s v="Birmingham"/>
    <x v="3"/>
    <n v="0.65"/>
    <n v="5500"/>
    <n v="3575"/>
    <n v="2145.0000000000005"/>
    <n v="0.60000000000000009"/>
  </r>
  <r>
    <x v="1"/>
    <n v="1197831"/>
    <x v="23"/>
    <x v="1"/>
    <x v="13"/>
    <s v="Birmingham"/>
    <x v="4"/>
    <n v="0.6"/>
    <n v="5000"/>
    <n v="3000"/>
    <n v="1349.9999999999998"/>
    <n v="0.44999999999999996"/>
  </r>
  <r>
    <x v="1"/>
    <n v="1197831"/>
    <x v="23"/>
    <x v="1"/>
    <x v="13"/>
    <s v="Birmingham"/>
    <x v="5"/>
    <n v="0.70000000000000007"/>
    <n v="7500"/>
    <n v="5250.0000000000009"/>
    <n v="3412.5000000000014"/>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00000000000011"/>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00000000000011"/>
    <n v="240.00000000000003"/>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4.99999999999997"/>
    <n v="0.35"/>
  </r>
  <r>
    <x v="0"/>
    <n v="1185732"/>
    <x v="126"/>
    <x v="0"/>
    <x v="14"/>
    <s v="Portland"/>
    <x v="2"/>
    <n v="0.30000000000000004"/>
    <n v="2000"/>
    <n v="600.00000000000011"/>
    <n v="240.00000000000003"/>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00000000000006"/>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4999999999995"/>
    <n v="952.87499999999977"/>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4.99999999999989"/>
    <n v="206.24999999999997"/>
    <n v="0.25"/>
  </r>
  <r>
    <x v="0"/>
    <n v="1185732"/>
    <x v="128"/>
    <x v="0"/>
    <x v="14"/>
    <s v="Portland"/>
    <x v="5"/>
    <n v="0.6"/>
    <n v="2750"/>
    <n v="1650"/>
    <n v="660"/>
    <n v="0.4"/>
  </r>
  <r>
    <x v="0"/>
    <n v="1185732"/>
    <x v="129"/>
    <x v="0"/>
    <x v="14"/>
    <s v="Portland"/>
    <x v="0"/>
    <n v="0.54999999999999993"/>
    <n v="5250"/>
    <n v="2887.4999999999995"/>
    <n v="1010.6249999999998"/>
    <n v="0.35"/>
  </r>
  <r>
    <x v="0"/>
    <n v="1185732"/>
    <x v="129"/>
    <x v="0"/>
    <x v="14"/>
    <s v="Portland"/>
    <x v="1"/>
    <n v="0.5"/>
    <n v="2750"/>
    <n v="1375"/>
    <n v="481.24999999999994"/>
    <n v="0.35"/>
  </r>
  <r>
    <x v="0"/>
    <n v="1185732"/>
    <x v="129"/>
    <x v="0"/>
    <x v="14"/>
    <s v="Portland"/>
    <x v="2"/>
    <n v="0.45"/>
    <n v="2000"/>
    <n v="900"/>
    <n v="359.99999999999994"/>
    <n v="0.39999999999999997"/>
  </r>
  <r>
    <x v="0"/>
    <n v="1185732"/>
    <x v="129"/>
    <x v="0"/>
    <x v="14"/>
    <s v="Portland"/>
    <x v="3"/>
    <n v="0.45"/>
    <n v="1750"/>
    <n v="787.5"/>
    <n v="236.25"/>
    <n v="0.3"/>
  </r>
  <r>
    <x v="0"/>
    <n v="1185732"/>
    <x v="129"/>
    <x v="0"/>
    <x v="14"/>
    <s v="Portland"/>
    <x v="4"/>
    <n v="0.54999999999999993"/>
    <n v="1750"/>
    <n v="962.49999999999989"/>
    <n v="240.62499999999997"/>
    <n v="0.25"/>
  </r>
  <r>
    <x v="0"/>
    <n v="1185732"/>
    <x v="129"/>
    <x v="0"/>
    <x v="14"/>
    <s v="Portland"/>
    <x v="5"/>
    <n v="0.6"/>
    <n v="3250"/>
    <n v="1950"/>
    <n v="780"/>
    <n v="0.4"/>
  </r>
  <r>
    <x v="0"/>
    <n v="1185732"/>
    <x v="130"/>
    <x v="0"/>
    <x v="14"/>
    <s v="Portland"/>
    <x v="0"/>
    <n v="0.54999999999999993"/>
    <n v="5500"/>
    <n v="3024.9999999999995"/>
    <n v="1058.7499999999998"/>
    <n v="0.35"/>
  </r>
  <r>
    <x v="0"/>
    <n v="1185732"/>
    <x v="130"/>
    <x v="0"/>
    <x v="14"/>
    <s v="Portland"/>
    <x v="1"/>
    <n v="0.5"/>
    <n v="3000"/>
    <n v="1500"/>
    <n v="525"/>
    <n v="0.35"/>
  </r>
  <r>
    <x v="0"/>
    <n v="1185732"/>
    <x v="130"/>
    <x v="0"/>
    <x v="14"/>
    <s v="Portland"/>
    <x v="2"/>
    <n v="0.45"/>
    <n v="2250"/>
    <n v="1012.5"/>
    <n v="404.99999999999994"/>
    <n v="0.39999999999999997"/>
  </r>
  <r>
    <x v="0"/>
    <n v="1185732"/>
    <x v="130"/>
    <x v="0"/>
    <x v="14"/>
    <s v="Portland"/>
    <x v="3"/>
    <n v="0.45"/>
    <n v="1750"/>
    <n v="787.5"/>
    <n v="236.25"/>
    <n v="0.3"/>
  </r>
  <r>
    <x v="0"/>
    <n v="1185732"/>
    <x v="130"/>
    <x v="0"/>
    <x v="14"/>
    <s v="Portland"/>
    <x v="4"/>
    <n v="0.54999999999999993"/>
    <n v="2000"/>
    <n v="1099.9999999999998"/>
    <n v="274.99999999999994"/>
    <n v="0.25"/>
  </r>
  <r>
    <x v="0"/>
    <n v="1185732"/>
    <x v="130"/>
    <x v="0"/>
    <x v="14"/>
    <s v="Portland"/>
    <x v="5"/>
    <n v="0.6"/>
    <n v="3750"/>
    <n v="2250"/>
    <n v="900"/>
    <n v="0.4"/>
  </r>
  <r>
    <x v="0"/>
    <n v="1185732"/>
    <x v="131"/>
    <x v="0"/>
    <x v="14"/>
    <s v="Portland"/>
    <x v="0"/>
    <n v="0.54999999999999993"/>
    <n v="5250"/>
    <n v="2887.4999999999995"/>
    <n v="1010.6249999999998"/>
    <n v="0.35"/>
  </r>
  <r>
    <x v="0"/>
    <n v="1185732"/>
    <x v="131"/>
    <x v="0"/>
    <x v="14"/>
    <s v="Portland"/>
    <x v="1"/>
    <n v="0.5"/>
    <n v="3000"/>
    <n v="1500"/>
    <n v="525"/>
    <n v="0.35"/>
  </r>
  <r>
    <x v="0"/>
    <n v="1185732"/>
    <x v="131"/>
    <x v="0"/>
    <x v="14"/>
    <s v="Portland"/>
    <x v="2"/>
    <n v="0.45"/>
    <n v="2250"/>
    <n v="1012.5"/>
    <n v="404.99999999999994"/>
    <n v="0.39999999999999997"/>
  </r>
  <r>
    <x v="0"/>
    <n v="1185732"/>
    <x v="131"/>
    <x v="0"/>
    <x v="14"/>
    <s v="Portland"/>
    <x v="3"/>
    <n v="0.45"/>
    <n v="1750"/>
    <n v="787.5"/>
    <n v="236.25"/>
    <n v="0.3"/>
  </r>
  <r>
    <x v="0"/>
    <n v="1185732"/>
    <x v="131"/>
    <x v="0"/>
    <x v="14"/>
    <s v="Portland"/>
    <x v="4"/>
    <n v="0.54999999999999993"/>
    <n v="1500"/>
    <n v="824.99999999999989"/>
    <n v="206.24999999999997"/>
    <n v="0.25"/>
  </r>
  <r>
    <x v="0"/>
    <n v="1185732"/>
    <x v="131"/>
    <x v="0"/>
    <x v="14"/>
    <s v="Portland"/>
    <x v="5"/>
    <n v="0.6"/>
    <n v="3250"/>
    <n v="1950"/>
    <n v="780"/>
    <n v="0.4"/>
  </r>
  <r>
    <x v="0"/>
    <n v="1185732"/>
    <x v="132"/>
    <x v="0"/>
    <x v="14"/>
    <s v="Portland"/>
    <x v="0"/>
    <n v="0.54999999999999993"/>
    <n v="4500"/>
    <n v="2474.9999999999995"/>
    <n v="866.24999999999977"/>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49999999999989"/>
    <n v="171.87499999999997"/>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8.99999999999994"/>
    <n v="0.39999999999999997"/>
  </r>
  <r>
    <x v="0"/>
    <n v="1185732"/>
    <x v="134"/>
    <x v="0"/>
    <x v="14"/>
    <s v="Portland"/>
    <x v="3"/>
    <n v="0.55000000000000004"/>
    <n v="1750"/>
    <n v="962.50000000000011"/>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000000000002"/>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000000000002"/>
    <n v="328.12500000000006"/>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000000000002"/>
    <n v="415.62500000000006"/>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4.9999999999998"/>
    <n v="385"/>
    <n v="0.2"/>
  </r>
  <r>
    <x v="2"/>
    <n v="1128299"/>
    <x v="137"/>
    <x v="2"/>
    <x v="15"/>
    <s v="Anchorage"/>
    <x v="2"/>
    <n v="0.59999999999999987"/>
    <n v="3750"/>
    <n v="2249.9999999999995"/>
    <n v="562.49999999999989"/>
    <n v="0.25"/>
  </r>
  <r>
    <x v="2"/>
    <n v="1128299"/>
    <x v="137"/>
    <x v="2"/>
    <x v="15"/>
    <s v="Anchorage"/>
    <x v="3"/>
    <n v="0.54999999999999993"/>
    <n v="2750"/>
    <n v="1512.4999999999998"/>
    <n v="378.12499999999994"/>
    <n v="0.25"/>
  </r>
  <r>
    <x v="2"/>
    <n v="1128299"/>
    <x v="137"/>
    <x v="2"/>
    <x v="15"/>
    <s v="Anchorage"/>
    <x v="4"/>
    <n v="0.6"/>
    <n v="1250"/>
    <n v="750"/>
    <n v="112.5"/>
    <n v="0.15"/>
  </r>
  <r>
    <x v="2"/>
    <n v="1128299"/>
    <x v="137"/>
    <x v="2"/>
    <x v="15"/>
    <s v="Anchorage"/>
    <x v="5"/>
    <n v="0.54999999999999993"/>
    <n v="3250"/>
    <n v="1787.4999999999998"/>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00000000000011"/>
    <n v="123.75000000000001"/>
    <n v="0.15"/>
  </r>
  <r>
    <x v="2"/>
    <n v="1128299"/>
    <x v="138"/>
    <x v="2"/>
    <x v="15"/>
    <s v="Anchorage"/>
    <x v="5"/>
    <n v="0.70000000000000007"/>
    <n v="3250"/>
    <n v="2275"/>
    <n v="910"/>
    <n v="0.4"/>
  </r>
  <r>
    <x v="2"/>
    <n v="1128299"/>
    <x v="139"/>
    <x v="2"/>
    <x v="15"/>
    <s v="Anchorage"/>
    <x v="0"/>
    <n v="0.54999999999999993"/>
    <n v="5250"/>
    <n v="2887.4999999999995"/>
    <n v="721.87499999999989"/>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4999999999998"/>
    <n v="378.12499999999994"/>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0000000000005"/>
    <n v="446.25000000000006"/>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0000000000009"/>
    <n v="1105.0000000000002"/>
    <n v="0.2"/>
  </r>
  <r>
    <x v="2"/>
    <n v="1128299"/>
    <x v="140"/>
    <x v="2"/>
    <x v="15"/>
    <s v="Anchorage"/>
    <x v="2"/>
    <n v="0.85000000000000009"/>
    <n v="6000"/>
    <n v="5100.0000000000009"/>
    <n v="1275.0000000000002"/>
    <n v="0.25"/>
  </r>
  <r>
    <x v="2"/>
    <n v="1128299"/>
    <x v="140"/>
    <x v="2"/>
    <x v="15"/>
    <s v="Anchorage"/>
    <x v="3"/>
    <n v="0.8"/>
    <n v="5000"/>
    <n v="4000"/>
    <n v="1000"/>
    <n v="0.25"/>
  </r>
  <r>
    <x v="2"/>
    <n v="1128299"/>
    <x v="140"/>
    <x v="2"/>
    <x v="15"/>
    <s v="Anchorage"/>
    <x v="4"/>
    <n v="0.85000000000000009"/>
    <n v="5500"/>
    <n v="4675.0000000000009"/>
    <n v="701.25000000000011"/>
    <n v="0.15"/>
  </r>
  <r>
    <x v="2"/>
    <n v="1128299"/>
    <x v="140"/>
    <x v="2"/>
    <x v="15"/>
    <s v="Anchorage"/>
    <x v="5"/>
    <n v="1"/>
    <n v="5500"/>
    <n v="5500"/>
    <n v="2200"/>
    <n v="0.4"/>
  </r>
  <r>
    <x v="2"/>
    <n v="1128299"/>
    <x v="141"/>
    <x v="2"/>
    <x v="15"/>
    <s v="Anchorage"/>
    <x v="0"/>
    <n v="0.85000000000000009"/>
    <n v="7500"/>
    <n v="6375.0000000000009"/>
    <n v="1593.7500000000002"/>
    <n v="0.25"/>
  </r>
  <r>
    <x v="2"/>
    <n v="1128299"/>
    <x v="141"/>
    <x v="2"/>
    <x v="15"/>
    <s v="Anchorage"/>
    <x v="1"/>
    <n v="0.75000000000000011"/>
    <n v="7250"/>
    <n v="5437.5000000000009"/>
    <n v="1087.5000000000002"/>
    <n v="0.2"/>
  </r>
  <r>
    <x v="2"/>
    <n v="1128299"/>
    <x v="141"/>
    <x v="2"/>
    <x v="15"/>
    <s v="Anchorage"/>
    <x v="2"/>
    <n v="0.70000000000000007"/>
    <n v="6000"/>
    <n v="4200"/>
    <n v="1050"/>
    <n v="0.25"/>
  </r>
  <r>
    <x v="2"/>
    <n v="1128299"/>
    <x v="141"/>
    <x v="2"/>
    <x v="15"/>
    <s v="Anchorage"/>
    <x v="3"/>
    <n v="0.70000000000000007"/>
    <n v="5250"/>
    <n v="3675.0000000000005"/>
    <n v="918.75000000000011"/>
    <n v="0.25"/>
  </r>
  <r>
    <x v="2"/>
    <n v="1128299"/>
    <x v="141"/>
    <x v="2"/>
    <x v="15"/>
    <s v="Anchorage"/>
    <x v="4"/>
    <n v="0.7"/>
    <n v="5250"/>
    <n v="3674.9999999999995"/>
    <n v="551.24999999999989"/>
    <n v="0.15"/>
  </r>
  <r>
    <x v="2"/>
    <n v="1128299"/>
    <x v="141"/>
    <x v="2"/>
    <x v="15"/>
    <s v="Anchorage"/>
    <x v="5"/>
    <n v="0.75"/>
    <n v="3500"/>
    <n v="2625"/>
    <n v="1050"/>
    <n v="0.4"/>
  </r>
  <r>
    <x v="2"/>
    <n v="1128299"/>
    <x v="142"/>
    <x v="2"/>
    <x v="15"/>
    <s v="Anchorage"/>
    <x v="0"/>
    <n v="0.65000000000000013"/>
    <n v="5500"/>
    <n v="3575.0000000000009"/>
    <n v="893.75000000000023"/>
    <n v="0.25"/>
  </r>
  <r>
    <x v="2"/>
    <n v="1128299"/>
    <x v="142"/>
    <x v="2"/>
    <x v="15"/>
    <s v="Anchorage"/>
    <x v="1"/>
    <n v="0.70000000000000018"/>
    <n v="5500"/>
    <n v="3850.0000000000009"/>
    <n v="770.00000000000023"/>
    <n v="0.2"/>
  </r>
  <r>
    <x v="2"/>
    <n v="1128299"/>
    <x v="142"/>
    <x v="2"/>
    <x v="15"/>
    <s v="Anchorage"/>
    <x v="2"/>
    <n v="0.65000000000000013"/>
    <n v="3750"/>
    <n v="2437.5000000000005"/>
    <n v="609.37500000000011"/>
    <n v="0.25"/>
  </r>
  <r>
    <x v="2"/>
    <n v="1128299"/>
    <x v="142"/>
    <x v="2"/>
    <x v="15"/>
    <s v="Anchorage"/>
    <x v="3"/>
    <n v="0.65000000000000013"/>
    <n v="3250"/>
    <n v="2112.5000000000005"/>
    <n v="528.12500000000011"/>
    <n v="0.25"/>
  </r>
  <r>
    <x v="2"/>
    <n v="1128299"/>
    <x v="142"/>
    <x v="2"/>
    <x v="15"/>
    <s v="Anchorage"/>
    <x v="4"/>
    <n v="0.75000000000000011"/>
    <n v="3500"/>
    <n v="2625.0000000000005"/>
    <n v="393.75000000000006"/>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000000000005"/>
    <n v="617.50000000000011"/>
    <n v="0.2"/>
  </r>
  <r>
    <x v="2"/>
    <n v="1128299"/>
    <x v="87"/>
    <x v="2"/>
    <x v="15"/>
    <s v="Anchorage"/>
    <x v="2"/>
    <n v="0.60000000000000009"/>
    <n v="3000"/>
    <n v="1800.0000000000002"/>
    <n v="450.00000000000006"/>
    <n v="0.25"/>
  </r>
  <r>
    <x v="2"/>
    <n v="1128299"/>
    <x v="87"/>
    <x v="2"/>
    <x v="15"/>
    <s v="Anchorage"/>
    <x v="3"/>
    <n v="0.55000000000000004"/>
    <n v="2750"/>
    <n v="1512.5000000000002"/>
    <n v="378.12500000000006"/>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000000000005"/>
    <n v="721.87500000000011"/>
    <n v="0.25"/>
  </r>
  <r>
    <x v="2"/>
    <n v="1128299"/>
    <x v="143"/>
    <x v="2"/>
    <x v="15"/>
    <s v="Anchorage"/>
    <x v="1"/>
    <n v="0.60000000000000009"/>
    <n v="6000"/>
    <n v="3600.0000000000005"/>
    <n v="720.00000000000011"/>
    <n v="0.2"/>
  </r>
  <r>
    <x v="2"/>
    <n v="1128299"/>
    <x v="143"/>
    <x v="2"/>
    <x v="15"/>
    <s v="Anchorage"/>
    <x v="2"/>
    <n v="0.55000000000000004"/>
    <n v="4250"/>
    <n v="2337.5"/>
    <n v="584.375"/>
    <n v="0.25"/>
  </r>
  <r>
    <x v="2"/>
    <n v="1128299"/>
    <x v="143"/>
    <x v="2"/>
    <x v="15"/>
    <s v="Anchorage"/>
    <x v="3"/>
    <n v="0.65000000000000013"/>
    <n v="4000"/>
    <n v="2600.0000000000005"/>
    <n v="650.00000000000011"/>
    <n v="0.25"/>
  </r>
  <r>
    <x v="2"/>
    <n v="1128299"/>
    <x v="143"/>
    <x v="2"/>
    <x v="15"/>
    <s v="Anchorage"/>
    <x v="4"/>
    <n v="0.85000000000000009"/>
    <n v="3750"/>
    <n v="3187.5000000000005"/>
    <n v="478.12500000000006"/>
    <n v="0.15"/>
  </r>
  <r>
    <x v="2"/>
    <n v="1128299"/>
    <x v="143"/>
    <x v="2"/>
    <x v="15"/>
    <s v="Anchorage"/>
    <x v="5"/>
    <n v="0.90000000000000013"/>
    <n v="5000"/>
    <n v="4500.0000000000009"/>
    <n v="1800.0000000000005"/>
    <n v="0.4"/>
  </r>
  <r>
    <x v="2"/>
    <n v="1128299"/>
    <x v="144"/>
    <x v="2"/>
    <x v="15"/>
    <s v="Anchorage"/>
    <x v="0"/>
    <n v="0.75000000000000011"/>
    <n v="7000"/>
    <n v="5250.0000000000009"/>
    <n v="1312.5000000000002"/>
    <n v="0.25"/>
  </r>
  <r>
    <x v="2"/>
    <n v="1128299"/>
    <x v="144"/>
    <x v="2"/>
    <x v="15"/>
    <s v="Anchorage"/>
    <x v="1"/>
    <n v="0.8500000000000002"/>
    <n v="7000"/>
    <n v="5950.0000000000018"/>
    <n v="1190.0000000000005"/>
    <n v="0.2"/>
  </r>
  <r>
    <x v="2"/>
    <n v="1128299"/>
    <x v="144"/>
    <x v="2"/>
    <x v="15"/>
    <s v="Anchorage"/>
    <x v="2"/>
    <n v="0.80000000000000016"/>
    <n v="5000"/>
    <n v="4000.0000000000009"/>
    <n v="1000.0000000000002"/>
    <n v="0.25"/>
  </r>
  <r>
    <x v="2"/>
    <n v="1128299"/>
    <x v="144"/>
    <x v="2"/>
    <x v="15"/>
    <s v="Anchorage"/>
    <x v="3"/>
    <n v="0.80000000000000016"/>
    <n v="5000"/>
    <n v="4000.0000000000009"/>
    <n v="1000.0000000000002"/>
    <n v="0.25"/>
  </r>
  <r>
    <x v="2"/>
    <n v="1128299"/>
    <x v="144"/>
    <x v="2"/>
    <x v="15"/>
    <s v="Anchorage"/>
    <x v="4"/>
    <n v="0.90000000000000013"/>
    <n v="4250"/>
    <n v="3825.0000000000005"/>
    <n v="573.75"/>
    <n v="0.15"/>
  </r>
  <r>
    <x v="2"/>
    <n v="1128299"/>
    <x v="144"/>
    <x v="2"/>
    <x v="15"/>
    <s v="Anchorage"/>
    <x v="5"/>
    <n v="0.95000000000000018"/>
    <n v="5250"/>
    <n v="4987.5000000000009"/>
    <n v="1995.000000000000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4999999999995"/>
    <n v="828.74999999999989"/>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0000000000005"/>
    <n v="612.50000000000011"/>
    <n v="0.25"/>
  </r>
  <r>
    <x v="2"/>
    <n v="1128299"/>
    <x v="105"/>
    <x v="2"/>
    <x v="16"/>
    <s v="Honolulu"/>
    <x v="2"/>
    <n v="0.70000000000000007"/>
    <n v="4000"/>
    <n v="2800.0000000000005"/>
    <n v="840.00000000000011"/>
    <n v="0.3"/>
  </r>
  <r>
    <x v="2"/>
    <n v="1128299"/>
    <x v="105"/>
    <x v="2"/>
    <x v="16"/>
    <s v="Honolulu"/>
    <x v="3"/>
    <n v="0.55000000000000004"/>
    <n v="3000"/>
    <n v="1650.0000000000002"/>
    <n v="495.00000000000006"/>
    <n v="0.3"/>
  </r>
  <r>
    <x v="2"/>
    <n v="1128299"/>
    <x v="105"/>
    <x v="2"/>
    <x v="16"/>
    <s v="Honolulu"/>
    <x v="4"/>
    <n v="0.60000000000000009"/>
    <n v="2000"/>
    <n v="1200.0000000000002"/>
    <n v="240.00000000000006"/>
    <n v="0.2"/>
  </r>
  <r>
    <x v="2"/>
    <n v="1128299"/>
    <x v="105"/>
    <x v="2"/>
    <x v="16"/>
    <s v="Honolulu"/>
    <x v="5"/>
    <n v="0.75000000000000011"/>
    <n v="3750"/>
    <n v="2812.5000000000005"/>
    <n v="1265.6250000000002"/>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4999999999998"/>
    <n v="247.49999999999997"/>
    <n v="0.2"/>
  </r>
  <r>
    <x v="2"/>
    <n v="1128299"/>
    <x v="106"/>
    <x v="2"/>
    <x v="16"/>
    <s v="Honolulu"/>
    <x v="5"/>
    <n v="0.7"/>
    <n v="5750"/>
    <n v="4024.9999999999995"/>
    <n v="1811.2499999999998"/>
    <n v="0.45"/>
  </r>
  <r>
    <x v="2"/>
    <n v="1128299"/>
    <x v="107"/>
    <x v="2"/>
    <x v="16"/>
    <s v="Honolulu"/>
    <x v="0"/>
    <n v="0.64999999999999991"/>
    <n v="8250"/>
    <n v="5362.4999999999991"/>
    <n v="1608.7499999999998"/>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0000000000009"/>
    <n v="1781.2500000000002"/>
    <n v="0.25"/>
  </r>
  <r>
    <x v="2"/>
    <n v="1128299"/>
    <x v="108"/>
    <x v="2"/>
    <x v="16"/>
    <s v="Honolulu"/>
    <x v="2"/>
    <n v="0.95000000000000007"/>
    <n v="7000"/>
    <n v="6650.0000000000009"/>
    <n v="1995.0000000000002"/>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0000000000009"/>
    <n v="3217.5000000000005"/>
    <n v="0.45"/>
  </r>
  <r>
    <x v="2"/>
    <n v="1128299"/>
    <x v="109"/>
    <x v="2"/>
    <x v="16"/>
    <s v="Honolulu"/>
    <x v="0"/>
    <n v="0.95000000000000007"/>
    <n v="8500"/>
    <n v="8075.0000000000009"/>
    <n v="2422.5"/>
    <n v="0.3"/>
  </r>
  <r>
    <x v="2"/>
    <n v="1128299"/>
    <x v="109"/>
    <x v="2"/>
    <x v="16"/>
    <s v="Honolulu"/>
    <x v="1"/>
    <n v="0.85000000000000009"/>
    <n v="8250"/>
    <n v="7012.5000000000009"/>
    <n v="1753.1250000000002"/>
    <n v="0.25"/>
  </r>
  <r>
    <x v="2"/>
    <n v="1128299"/>
    <x v="109"/>
    <x v="2"/>
    <x v="16"/>
    <s v="Honolulu"/>
    <x v="2"/>
    <n v="0.8"/>
    <n v="7000"/>
    <n v="5600"/>
    <n v="1680"/>
    <n v="0.3"/>
  </r>
  <r>
    <x v="2"/>
    <n v="1128299"/>
    <x v="109"/>
    <x v="2"/>
    <x v="16"/>
    <s v="Honolulu"/>
    <x v="3"/>
    <n v="0.8"/>
    <n v="4750"/>
    <n v="3800"/>
    <n v="1140"/>
    <n v="0.3"/>
  </r>
  <r>
    <x v="2"/>
    <n v="1128299"/>
    <x v="109"/>
    <x v="2"/>
    <x v="16"/>
    <s v="Honolulu"/>
    <x v="4"/>
    <n v="0.79999999999999993"/>
    <n v="4750"/>
    <n v="3799.9999999999995"/>
    <n v="760"/>
    <n v="0.2"/>
  </r>
  <r>
    <x v="2"/>
    <n v="1128299"/>
    <x v="109"/>
    <x v="2"/>
    <x v="16"/>
    <s v="Honolulu"/>
    <x v="5"/>
    <n v="0.85"/>
    <n v="3000"/>
    <n v="2550"/>
    <n v="1147.5"/>
    <n v="0.45"/>
  </r>
  <r>
    <x v="2"/>
    <n v="1128299"/>
    <x v="110"/>
    <x v="2"/>
    <x v="16"/>
    <s v="Honolulu"/>
    <x v="0"/>
    <n v="0.60000000000000009"/>
    <n v="5000"/>
    <n v="3000.0000000000005"/>
    <n v="900.00000000000011"/>
    <n v="0.3"/>
  </r>
  <r>
    <x v="2"/>
    <n v="1128299"/>
    <x v="110"/>
    <x v="2"/>
    <x v="16"/>
    <s v="Honolulu"/>
    <x v="1"/>
    <n v="0.65000000000000013"/>
    <n v="5000"/>
    <n v="3250.0000000000005"/>
    <n v="812.50000000000011"/>
    <n v="0.25"/>
  </r>
  <r>
    <x v="2"/>
    <n v="1128299"/>
    <x v="110"/>
    <x v="2"/>
    <x v="16"/>
    <s v="Honolulu"/>
    <x v="2"/>
    <n v="0.60000000000000009"/>
    <n v="3000"/>
    <n v="1800.0000000000002"/>
    <n v="540"/>
    <n v="0.3"/>
  </r>
  <r>
    <x v="2"/>
    <n v="1128299"/>
    <x v="110"/>
    <x v="2"/>
    <x v="16"/>
    <s v="Honolulu"/>
    <x v="3"/>
    <n v="0.60000000000000009"/>
    <n v="2500"/>
    <n v="1500.0000000000002"/>
    <n v="450.00000000000006"/>
    <n v="0.3"/>
  </r>
  <r>
    <x v="2"/>
    <n v="1128299"/>
    <x v="110"/>
    <x v="2"/>
    <x v="16"/>
    <s v="Honolulu"/>
    <x v="4"/>
    <n v="0.70000000000000007"/>
    <n v="2750"/>
    <n v="1925.0000000000002"/>
    <n v="385.00000000000006"/>
    <n v="0.2"/>
  </r>
  <r>
    <x v="2"/>
    <n v="1128299"/>
    <x v="110"/>
    <x v="2"/>
    <x v="16"/>
    <s v="Honolulu"/>
    <x v="5"/>
    <n v="0.54999999999999993"/>
    <n v="3000"/>
    <n v="1649.9999999999998"/>
    <n v="742.49999999999989"/>
    <n v="0.45"/>
  </r>
  <r>
    <x v="2"/>
    <n v="1128299"/>
    <x v="111"/>
    <x v="2"/>
    <x v="16"/>
    <s v="Honolulu"/>
    <x v="0"/>
    <n v="0.5"/>
    <n v="4000"/>
    <n v="2000"/>
    <n v="600"/>
    <n v="0.3"/>
  </r>
  <r>
    <x v="2"/>
    <n v="1128299"/>
    <x v="111"/>
    <x v="2"/>
    <x v="16"/>
    <s v="Honolulu"/>
    <x v="1"/>
    <n v="0.65000000000000013"/>
    <n v="5750"/>
    <n v="3737.5000000000009"/>
    <n v="934.37500000000023"/>
    <n v="0.25"/>
  </r>
  <r>
    <x v="2"/>
    <n v="1128299"/>
    <x v="111"/>
    <x v="2"/>
    <x v="16"/>
    <s v="Honolulu"/>
    <x v="2"/>
    <n v="0.60000000000000009"/>
    <n v="4000"/>
    <n v="2400.0000000000005"/>
    <n v="720.00000000000011"/>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0000000000005"/>
    <n v="1260.0000000000002"/>
    <n v="0.45"/>
  </r>
  <r>
    <x v="2"/>
    <n v="1128299"/>
    <x v="112"/>
    <x v="2"/>
    <x v="16"/>
    <s v="Honolulu"/>
    <x v="0"/>
    <n v="0.55000000000000004"/>
    <n v="6250"/>
    <n v="3437.5000000000005"/>
    <n v="1031.25"/>
    <n v="0.3"/>
  </r>
  <r>
    <x v="2"/>
    <n v="1128299"/>
    <x v="112"/>
    <x v="2"/>
    <x v="16"/>
    <s v="Honolulu"/>
    <x v="1"/>
    <n v="0.60000000000000009"/>
    <n v="7000"/>
    <n v="4200.0000000000009"/>
    <n v="1050.0000000000002"/>
    <n v="0.25"/>
  </r>
  <r>
    <x v="2"/>
    <n v="1128299"/>
    <x v="112"/>
    <x v="2"/>
    <x v="16"/>
    <s v="Honolulu"/>
    <x v="2"/>
    <n v="0.55000000000000004"/>
    <n v="5250"/>
    <n v="2887.5000000000005"/>
    <n v="866.25000000000011"/>
    <n v="0.3"/>
  </r>
  <r>
    <x v="2"/>
    <n v="1128299"/>
    <x v="112"/>
    <x v="2"/>
    <x v="16"/>
    <s v="Honolulu"/>
    <x v="3"/>
    <n v="0.65000000000000013"/>
    <n v="5000"/>
    <n v="3250.0000000000005"/>
    <n v="975.00000000000011"/>
    <n v="0.3"/>
  </r>
  <r>
    <x v="2"/>
    <n v="1128299"/>
    <x v="112"/>
    <x v="2"/>
    <x v="16"/>
    <s v="Honolulu"/>
    <x v="4"/>
    <n v="0.85000000000000009"/>
    <n v="4750"/>
    <n v="4037.5000000000005"/>
    <n v="807.50000000000011"/>
    <n v="0.2"/>
  </r>
  <r>
    <x v="2"/>
    <n v="1128299"/>
    <x v="112"/>
    <x v="2"/>
    <x v="16"/>
    <s v="Honolulu"/>
    <x v="5"/>
    <n v="0.90000000000000013"/>
    <n v="6000"/>
    <n v="5400.0000000000009"/>
    <n v="2430.0000000000005"/>
    <n v="0.45"/>
  </r>
  <r>
    <x v="2"/>
    <n v="1128299"/>
    <x v="113"/>
    <x v="2"/>
    <x v="16"/>
    <s v="Honolulu"/>
    <x v="0"/>
    <n v="0.75000000000000011"/>
    <n v="8000"/>
    <n v="6000.0000000000009"/>
    <n v="1800.0000000000002"/>
    <n v="0.3"/>
  </r>
  <r>
    <x v="2"/>
    <n v="1128299"/>
    <x v="113"/>
    <x v="2"/>
    <x v="16"/>
    <s v="Honolulu"/>
    <x v="1"/>
    <n v="0.8500000000000002"/>
    <n v="8000"/>
    <n v="6800.0000000000018"/>
    <n v="1700.0000000000005"/>
    <n v="0.25"/>
  </r>
  <r>
    <x v="2"/>
    <n v="1128299"/>
    <x v="113"/>
    <x v="2"/>
    <x v="16"/>
    <s v="Honolulu"/>
    <x v="2"/>
    <n v="0.80000000000000016"/>
    <n v="6000"/>
    <n v="4800.0000000000009"/>
    <n v="1440.0000000000002"/>
    <n v="0.3"/>
  </r>
  <r>
    <x v="2"/>
    <n v="1128299"/>
    <x v="113"/>
    <x v="2"/>
    <x v="16"/>
    <s v="Honolulu"/>
    <x v="3"/>
    <n v="0.80000000000000016"/>
    <n v="6000"/>
    <n v="4800.0000000000009"/>
    <n v="1440.0000000000002"/>
    <n v="0.3"/>
  </r>
  <r>
    <x v="2"/>
    <n v="1128299"/>
    <x v="113"/>
    <x v="2"/>
    <x v="16"/>
    <s v="Honolulu"/>
    <x v="4"/>
    <n v="0.90000000000000013"/>
    <n v="5250"/>
    <n v="4725.0000000000009"/>
    <n v="945.00000000000023"/>
    <n v="0.2"/>
  </r>
  <r>
    <x v="2"/>
    <n v="1128299"/>
    <x v="113"/>
    <x v="2"/>
    <x v="16"/>
    <s v="Honolulu"/>
    <x v="5"/>
    <n v="0.95000000000000018"/>
    <n v="6250"/>
    <n v="5937.5000000000009"/>
    <n v="2671.8750000000005"/>
    <n v="0.45"/>
  </r>
  <r>
    <x v="0"/>
    <n v="1185732"/>
    <x v="78"/>
    <x v="4"/>
    <x v="8"/>
    <s v="Orlando"/>
    <x v="0"/>
    <n v="0.45"/>
    <n v="8500"/>
    <n v="3825"/>
    <n v="1721.25"/>
    <n v="0.45"/>
  </r>
  <r>
    <x v="0"/>
    <n v="1185732"/>
    <x v="78"/>
    <x v="4"/>
    <x v="8"/>
    <s v="Orlando"/>
    <x v="1"/>
    <n v="0.45"/>
    <n v="6500"/>
    <n v="2925"/>
    <n v="1023.7499999999999"/>
    <n v="0.35"/>
  </r>
  <r>
    <x v="0"/>
    <n v="1185732"/>
    <x v="78"/>
    <x v="4"/>
    <x v="8"/>
    <s v="Orlando"/>
    <x v="2"/>
    <n v="0.35000000000000003"/>
    <n v="6500"/>
    <n v="2275"/>
    <n v="568.75"/>
    <n v="0.25"/>
  </r>
  <r>
    <x v="0"/>
    <n v="1185732"/>
    <x v="78"/>
    <x v="4"/>
    <x v="8"/>
    <s v="Orlando"/>
    <x v="3"/>
    <n v="0.39999999999999997"/>
    <n v="5000"/>
    <n v="1999.9999999999998"/>
    <n v="599.99999999999989"/>
    <n v="0.3"/>
  </r>
  <r>
    <x v="0"/>
    <n v="1185732"/>
    <x v="78"/>
    <x v="4"/>
    <x v="8"/>
    <s v="Orlando"/>
    <x v="4"/>
    <n v="0.55000000000000004"/>
    <n v="5500"/>
    <n v="3025.000000000000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899.9999999999998"/>
    <n v="569.99999999999989"/>
    <n v="0.3"/>
  </r>
  <r>
    <x v="0"/>
    <n v="1185732"/>
    <x v="79"/>
    <x v="4"/>
    <x v="8"/>
    <s v="Orlando"/>
    <x v="4"/>
    <n v="0.55000000000000004"/>
    <n v="5500"/>
    <n v="3025.000000000000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000000000002"/>
    <n v="503.12500000000006"/>
    <n v="0.25"/>
  </r>
  <r>
    <x v="0"/>
    <n v="1185732"/>
    <x v="80"/>
    <x v="4"/>
    <x v="8"/>
    <s v="Orlando"/>
    <x v="3"/>
    <n v="0.39999999999999997"/>
    <n v="4250"/>
    <n v="1699.9999999999998"/>
    <n v="509.99999999999989"/>
    <n v="0.3"/>
  </r>
  <r>
    <x v="0"/>
    <n v="1185732"/>
    <x v="80"/>
    <x v="4"/>
    <x v="8"/>
    <s v="Orlando"/>
    <x v="4"/>
    <n v="0.55000000000000004"/>
    <n v="4750"/>
    <n v="2612.5"/>
    <n v="914.37499999999989"/>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000000000002"/>
    <n v="459.37500000000006"/>
    <n v="0.25"/>
  </r>
  <r>
    <x v="0"/>
    <n v="1185732"/>
    <x v="81"/>
    <x v="4"/>
    <x v="8"/>
    <s v="Orlando"/>
    <x v="3"/>
    <n v="0.39999999999999997"/>
    <n v="4500"/>
    <n v="1799.9999999999998"/>
    <n v="539.99999999999989"/>
    <n v="0.3"/>
  </r>
  <r>
    <x v="0"/>
    <n v="1185732"/>
    <x v="81"/>
    <x v="4"/>
    <x v="8"/>
    <s v="Orlando"/>
    <x v="4"/>
    <n v="0.55000000000000004"/>
    <n v="4750"/>
    <n v="2612.5"/>
    <n v="914.37499999999989"/>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00000000000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00000000000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0000000000009"/>
    <n v="2537.5000000000005"/>
    <n v="0.5"/>
  </r>
  <r>
    <x v="0"/>
    <n v="1185732"/>
    <x v="84"/>
    <x v="4"/>
    <x v="8"/>
    <s v="Orlando"/>
    <x v="0"/>
    <n v="0.65"/>
    <n v="9500"/>
    <n v="6175"/>
    <n v="2778.75"/>
    <n v="0.45"/>
  </r>
  <r>
    <x v="0"/>
    <n v="1185732"/>
    <x v="84"/>
    <x v="4"/>
    <x v="8"/>
    <s v="Orlando"/>
    <x v="1"/>
    <n v="0.60000000000000009"/>
    <n v="7000"/>
    <n v="4200.0000000000009"/>
    <n v="1470.0000000000002"/>
    <n v="0.35"/>
  </r>
  <r>
    <x v="0"/>
    <n v="1185732"/>
    <x v="84"/>
    <x v="4"/>
    <x v="8"/>
    <s v="Orlando"/>
    <x v="2"/>
    <n v="0.55000000000000004"/>
    <n v="6250"/>
    <n v="3437.5000000000005"/>
    <n v="859.37500000000011"/>
    <n v="0.25"/>
  </r>
  <r>
    <x v="0"/>
    <n v="1185732"/>
    <x v="84"/>
    <x v="4"/>
    <x v="8"/>
    <s v="Orlando"/>
    <x v="3"/>
    <n v="0.55000000000000004"/>
    <n v="5750"/>
    <n v="3162.5000000000005"/>
    <n v="948.75000000000011"/>
    <n v="0.3"/>
  </r>
  <r>
    <x v="0"/>
    <n v="1185732"/>
    <x v="84"/>
    <x v="4"/>
    <x v="8"/>
    <s v="Orlando"/>
    <x v="4"/>
    <n v="0.65"/>
    <n v="6000"/>
    <n v="3900"/>
    <n v="1365"/>
    <n v="0.35"/>
  </r>
  <r>
    <x v="0"/>
    <n v="1185732"/>
    <x v="84"/>
    <x v="4"/>
    <x v="8"/>
    <s v="Orlando"/>
    <x v="5"/>
    <n v="0.70000000000000007"/>
    <n v="7750"/>
    <n v="5425.0000000000009"/>
    <n v="2712.5000000000005"/>
    <n v="0.5"/>
  </r>
  <r>
    <x v="0"/>
    <n v="1185732"/>
    <x v="85"/>
    <x v="4"/>
    <x v="8"/>
    <s v="Orlando"/>
    <x v="0"/>
    <n v="0.65"/>
    <n v="9250"/>
    <n v="6012.5"/>
    <n v="2705.625"/>
    <n v="0.45"/>
  </r>
  <r>
    <x v="0"/>
    <n v="1185732"/>
    <x v="85"/>
    <x v="4"/>
    <x v="8"/>
    <s v="Orlando"/>
    <x v="1"/>
    <n v="0.60000000000000009"/>
    <n v="7000"/>
    <n v="4200.0000000000009"/>
    <n v="1470.0000000000002"/>
    <n v="0.35"/>
  </r>
  <r>
    <x v="0"/>
    <n v="1185732"/>
    <x v="85"/>
    <x v="4"/>
    <x v="8"/>
    <s v="Orlando"/>
    <x v="2"/>
    <n v="0.55000000000000004"/>
    <n v="6250"/>
    <n v="3437.5000000000005"/>
    <n v="859.37500000000011"/>
    <n v="0.25"/>
  </r>
  <r>
    <x v="0"/>
    <n v="1185732"/>
    <x v="85"/>
    <x v="4"/>
    <x v="8"/>
    <s v="Orlando"/>
    <x v="3"/>
    <n v="0.45"/>
    <n v="5750"/>
    <n v="2587.5"/>
    <n v="776.25"/>
    <n v="0.3"/>
  </r>
  <r>
    <x v="0"/>
    <n v="1185732"/>
    <x v="85"/>
    <x v="4"/>
    <x v="8"/>
    <s v="Orlando"/>
    <x v="4"/>
    <n v="0.55000000000000004"/>
    <n v="5500"/>
    <n v="3025.0000000000005"/>
    <n v="1058.75"/>
    <n v="0.35"/>
  </r>
  <r>
    <x v="0"/>
    <n v="1185732"/>
    <x v="85"/>
    <x v="4"/>
    <x v="8"/>
    <s v="Orlando"/>
    <x v="5"/>
    <n v="0.60000000000000009"/>
    <n v="7250"/>
    <n v="4350.0000000000009"/>
    <n v="2175.0000000000005"/>
    <n v="0.5"/>
  </r>
  <r>
    <x v="0"/>
    <n v="1185732"/>
    <x v="86"/>
    <x v="4"/>
    <x v="8"/>
    <s v="Orlando"/>
    <x v="0"/>
    <n v="0.55000000000000004"/>
    <n v="8500"/>
    <n v="4675"/>
    <n v="2103.75"/>
    <n v="0.45"/>
  </r>
  <r>
    <x v="0"/>
    <n v="1185732"/>
    <x v="86"/>
    <x v="4"/>
    <x v="8"/>
    <s v="Orlando"/>
    <x v="1"/>
    <n v="0.50000000000000011"/>
    <n v="6500"/>
    <n v="3250.0000000000009"/>
    <n v="1137.5000000000002"/>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000000000005"/>
    <n v="1010.6250000000001"/>
    <n v="0.35"/>
  </r>
  <r>
    <x v="0"/>
    <n v="1185732"/>
    <x v="86"/>
    <x v="4"/>
    <x v="8"/>
    <s v="Orlando"/>
    <x v="5"/>
    <n v="0.60000000000000009"/>
    <n v="6250"/>
    <n v="3750.0000000000005"/>
    <n v="1875.0000000000002"/>
    <n v="0.5"/>
  </r>
  <r>
    <x v="0"/>
    <n v="1185732"/>
    <x v="87"/>
    <x v="4"/>
    <x v="8"/>
    <s v="Orlando"/>
    <x v="0"/>
    <n v="0.60000000000000009"/>
    <n v="8000"/>
    <n v="4800.0000000000009"/>
    <n v="2160.0000000000005"/>
    <n v="0.45"/>
  </r>
  <r>
    <x v="0"/>
    <n v="1185732"/>
    <x v="87"/>
    <x v="4"/>
    <x v="8"/>
    <s v="Orlando"/>
    <x v="1"/>
    <n v="0.50000000000000011"/>
    <n v="6250"/>
    <n v="3125.0000000000009"/>
    <n v="1093.7500000000002"/>
    <n v="0.35"/>
  </r>
  <r>
    <x v="0"/>
    <n v="1185732"/>
    <x v="87"/>
    <x v="4"/>
    <x v="8"/>
    <s v="Orlando"/>
    <x v="2"/>
    <n v="0.50000000000000011"/>
    <n v="5250"/>
    <n v="2625.0000000000005"/>
    <n v="656.25000000000011"/>
    <n v="0.25"/>
  </r>
  <r>
    <x v="0"/>
    <n v="1185732"/>
    <x v="87"/>
    <x v="4"/>
    <x v="8"/>
    <s v="Orlando"/>
    <x v="3"/>
    <n v="0.50000000000000011"/>
    <n v="5000"/>
    <n v="2500.0000000000005"/>
    <n v="750.00000000000011"/>
    <n v="0.3"/>
  </r>
  <r>
    <x v="0"/>
    <n v="1185732"/>
    <x v="87"/>
    <x v="4"/>
    <x v="8"/>
    <s v="Orlando"/>
    <x v="4"/>
    <n v="0.60000000000000009"/>
    <n v="5000"/>
    <n v="3000.0000000000005"/>
    <n v="1050"/>
    <n v="0.35"/>
  </r>
  <r>
    <x v="0"/>
    <n v="1185732"/>
    <x v="87"/>
    <x v="4"/>
    <x v="8"/>
    <s v="Orlando"/>
    <x v="5"/>
    <n v="0.65"/>
    <n v="6250"/>
    <n v="4062.5"/>
    <n v="2031.25"/>
    <n v="0.5"/>
  </r>
  <r>
    <x v="0"/>
    <n v="1185732"/>
    <x v="88"/>
    <x v="4"/>
    <x v="8"/>
    <s v="Orlando"/>
    <x v="0"/>
    <n v="0.60000000000000009"/>
    <n v="7750"/>
    <n v="4650.0000000000009"/>
    <n v="2092.5000000000005"/>
    <n v="0.45"/>
  </r>
  <r>
    <x v="0"/>
    <n v="1185732"/>
    <x v="88"/>
    <x v="4"/>
    <x v="8"/>
    <s v="Orlando"/>
    <x v="1"/>
    <n v="0.50000000000000011"/>
    <n v="6000"/>
    <n v="3000.0000000000005"/>
    <n v="1050"/>
    <n v="0.35"/>
  </r>
  <r>
    <x v="0"/>
    <n v="1185732"/>
    <x v="88"/>
    <x v="4"/>
    <x v="8"/>
    <s v="Orlando"/>
    <x v="2"/>
    <n v="0.50000000000000011"/>
    <n v="5450"/>
    <n v="2725.0000000000005"/>
    <n v="681.25000000000011"/>
    <n v="0.25"/>
  </r>
  <r>
    <x v="0"/>
    <n v="1185732"/>
    <x v="88"/>
    <x v="4"/>
    <x v="8"/>
    <s v="Orlando"/>
    <x v="3"/>
    <n v="0.50000000000000011"/>
    <n v="5750"/>
    <n v="2875.0000000000005"/>
    <n v="862.50000000000011"/>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000000000005"/>
    <n v="1299.375"/>
    <n v="0.35"/>
  </r>
  <r>
    <x v="0"/>
    <n v="1185732"/>
    <x v="89"/>
    <x v="4"/>
    <x v="8"/>
    <s v="Orlando"/>
    <x v="2"/>
    <n v="0.55000000000000004"/>
    <n v="6250"/>
    <n v="3437.5000000000005"/>
    <n v="859.37500000000011"/>
    <n v="0.25"/>
  </r>
  <r>
    <x v="0"/>
    <n v="1185732"/>
    <x v="89"/>
    <x v="4"/>
    <x v="8"/>
    <s v="Orlando"/>
    <x v="3"/>
    <n v="0.55000000000000004"/>
    <n v="5750"/>
    <n v="3162.5000000000005"/>
    <n v="948.75000000000011"/>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0000000000002"/>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0000000000002"/>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0000000000002"/>
    <n v="577.5"/>
    <n v="0.35"/>
  </r>
  <r>
    <x v="0"/>
    <n v="1185732"/>
    <x v="2"/>
    <x v="0"/>
    <x v="0"/>
    <s v="Albany"/>
    <x v="3"/>
    <n v="0.35"/>
    <n v="4000"/>
    <n v="1400"/>
    <n v="489.99999999999994"/>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0000000000002"/>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000000000005"/>
    <n v="708.75000000000011"/>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0000000000005"/>
    <n v="825.00000000000011"/>
    <n v="0.25"/>
  </r>
  <r>
    <x v="0"/>
    <n v="1185732"/>
    <x v="5"/>
    <x v="0"/>
    <x v="0"/>
    <s v="Albany"/>
    <x v="0"/>
    <n v="0.5"/>
    <n v="8500"/>
    <n v="4250"/>
    <n v="2125"/>
    <n v="0.5"/>
  </r>
  <r>
    <x v="0"/>
    <n v="1185732"/>
    <x v="5"/>
    <x v="0"/>
    <x v="0"/>
    <s v="Albany"/>
    <x v="1"/>
    <n v="0.45000000000000007"/>
    <n v="6000"/>
    <n v="2700.0000000000005"/>
    <n v="810.00000000000011"/>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0000000000005"/>
    <n v="893.75000000000011"/>
    <n v="0.25"/>
  </r>
  <r>
    <x v="0"/>
    <n v="1185732"/>
    <x v="6"/>
    <x v="0"/>
    <x v="0"/>
    <s v="Albany"/>
    <x v="0"/>
    <n v="0.5"/>
    <n v="8750"/>
    <n v="4375"/>
    <n v="2187.5"/>
    <n v="0.5"/>
  </r>
  <r>
    <x v="0"/>
    <n v="1185732"/>
    <x v="6"/>
    <x v="0"/>
    <x v="0"/>
    <s v="Albany"/>
    <x v="1"/>
    <n v="0.45000000000000007"/>
    <n v="6250"/>
    <n v="2812.5000000000005"/>
    <n v="843.75000000000011"/>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0000000000005"/>
    <n v="962.50000000000011"/>
    <n v="0.25"/>
  </r>
  <r>
    <x v="0"/>
    <n v="1185732"/>
    <x v="7"/>
    <x v="0"/>
    <x v="0"/>
    <s v="Albany"/>
    <x v="0"/>
    <n v="0.5"/>
    <n v="8500"/>
    <n v="4250"/>
    <n v="2125"/>
    <n v="0.5"/>
  </r>
  <r>
    <x v="0"/>
    <n v="1185732"/>
    <x v="7"/>
    <x v="0"/>
    <x v="0"/>
    <s v="Albany"/>
    <x v="1"/>
    <n v="0.45000000000000007"/>
    <n v="6250"/>
    <n v="2812.5000000000005"/>
    <n v="843.75000000000011"/>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000000000005"/>
    <n v="928.12500000000011"/>
    <n v="0.25"/>
  </r>
  <r>
    <x v="0"/>
    <n v="1185732"/>
    <x v="8"/>
    <x v="0"/>
    <x v="0"/>
    <s v="Albany"/>
    <x v="0"/>
    <n v="0.5"/>
    <n v="8000"/>
    <n v="4000"/>
    <n v="2000"/>
    <n v="0.5"/>
  </r>
  <r>
    <x v="0"/>
    <n v="1185732"/>
    <x v="8"/>
    <x v="0"/>
    <x v="0"/>
    <s v="Albany"/>
    <x v="1"/>
    <n v="0.45000000000000007"/>
    <n v="6000"/>
    <n v="2700.0000000000005"/>
    <n v="810.00000000000011"/>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0000000000005"/>
    <n v="825.00000000000011"/>
    <n v="0.25"/>
  </r>
  <r>
    <x v="0"/>
    <n v="1185732"/>
    <x v="9"/>
    <x v="0"/>
    <x v="0"/>
    <s v="Albany"/>
    <x v="0"/>
    <n v="0.55000000000000004"/>
    <n v="7750"/>
    <n v="4262.5"/>
    <n v="2131.25"/>
    <n v="0.5"/>
  </r>
  <r>
    <x v="0"/>
    <n v="1185732"/>
    <x v="9"/>
    <x v="0"/>
    <x v="0"/>
    <s v="Albany"/>
    <x v="1"/>
    <n v="0.45000000000000007"/>
    <n v="6000"/>
    <n v="2700.0000000000005"/>
    <n v="810.00000000000011"/>
    <n v="0.3"/>
  </r>
  <r>
    <x v="0"/>
    <n v="1185732"/>
    <x v="9"/>
    <x v="0"/>
    <x v="0"/>
    <s v="Albany"/>
    <x v="2"/>
    <n v="0.45000000000000007"/>
    <n v="5000"/>
    <n v="2250.0000000000005"/>
    <n v="787.50000000000011"/>
    <n v="0.35"/>
  </r>
  <r>
    <x v="0"/>
    <n v="1185732"/>
    <x v="9"/>
    <x v="0"/>
    <x v="0"/>
    <s v="Albany"/>
    <x v="3"/>
    <n v="0.45000000000000007"/>
    <n v="4750"/>
    <n v="2137.5000000000005"/>
    <n v="748.12500000000011"/>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000000000005"/>
    <n v="776.25000000000011"/>
    <n v="0.3"/>
  </r>
  <r>
    <x v="0"/>
    <n v="1185732"/>
    <x v="10"/>
    <x v="0"/>
    <x v="0"/>
    <s v="Albany"/>
    <x v="2"/>
    <n v="0.45000000000000007"/>
    <n v="5200"/>
    <n v="2340.0000000000005"/>
    <n v="819.00000000000011"/>
    <n v="0.35"/>
  </r>
  <r>
    <x v="0"/>
    <n v="1185732"/>
    <x v="10"/>
    <x v="0"/>
    <x v="0"/>
    <s v="Albany"/>
    <x v="3"/>
    <n v="0.45000000000000007"/>
    <n v="5000"/>
    <n v="2250.0000000000005"/>
    <n v="787.50000000000011"/>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0000000000005"/>
    <n v="810.00000000000011"/>
    <n v="0.3"/>
  </r>
  <r>
    <x v="0"/>
    <n v="1185732"/>
    <x v="11"/>
    <x v="0"/>
    <x v="0"/>
    <s v="Albany"/>
    <x v="2"/>
    <n v="0.45000000000000007"/>
    <n v="5500"/>
    <n v="2475.0000000000005"/>
    <n v="866.25000000000011"/>
    <n v="0.35"/>
  </r>
  <r>
    <x v="0"/>
    <n v="1185732"/>
    <x v="11"/>
    <x v="0"/>
    <x v="0"/>
    <s v="Albany"/>
    <x v="3"/>
    <n v="0.45000000000000007"/>
    <n v="5000"/>
    <n v="2250.0000000000005"/>
    <n v="787.50000000000011"/>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0000000000002"/>
    <n v="367.50000000000006"/>
    <n v="0.35"/>
  </r>
  <r>
    <x v="2"/>
    <n v="1128299"/>
    <x v="145"/>
    <x v="2"/>
    <x v="17"/>
    <s v="Cheyenne"/>
    <x v="1"/>
    <n v="0.4"/>
    <n v="3500"/>
    <n v="1400"/>
    <n v="489.99999999999994"/>
    <n v="0.35"/>
  </r>
  <r>
    <x v="2"/>
    <n v="1128299"/>
    <x v="145"/>
    <x v="2"/>
    <x v="17"/>
    <s v="Cheyenne"/>
    <x v="2"/>
    <n v="0.4"/>
    <n v="3500"/>
    <n v="1400"/>
    <n v="489.99999999999994"/>
    <n v="0.35"/>
  </r>
  <r>
    <x v="2"/>
    <n v="1128299"/>
    <x v="145"/>
    <x v="2"/>
    <x v="17"/>
    <s v="Cheyenne"/>
    <x v="3"/>
    <n v="0.4"/>
    <n v="2000"/>
    <n v="800"/>
    <n v="280"/>
    <n v="0.35"/>
  </r>
  <r>
    <x v="2"/>
    <n v="1128299"/>
    <x v="145"/>
    <x v="2"/>
    <x v="17"/>
    <s v="Cheyenne"/>
    <x v="4"/>
    <n v="0.45000000000000007"/>
    <n v="1500"/>
    <n v="675.00000000000011"/>
    <n v="270.00000000000006"/>
    <n v="0.4"/>
  </r>
  <r>
    <x v="2"/>
    <n v="1128299"/>
    <x v="145"/>
    <x v="2"/>
    <x v="17"/>
    <s v="Cheyenne"/>
    <x v="5"/>
    <n v="0.4"/>
    <n v="4000"/>
    <n v="1600"/>
    <n v="480"/>
    <n v="0.3"/>
  </r>
  <r>
    <x v="2"/>
    <n v="1128299"/>
    <x v="146"/>
    <x v="2"/>
    <x v="17"/>
    <s v="Cheyenne"/>
    <x v="0"/>
    <n v="0.30000000000000004"/>
    <n v="4500"/>
    <n v="1350.0000000000002"/>
    <n v="472.50000000000006"/>
    <n v="0.35"/>
  </r>
  <r>
    <x v="2"/>
    <n v="1128299"/>
    <x v="146"/>
    <x v="2"/>
    <x v="17"/>
    <s v="Cheyenne"/>
    <x v="1"/>
    <n v="0.4"/>
    <n v="3500"/>
    <n v="1400"/>
    <n v="489.99999999999994"/>
    <n v="0.35"/>
  </r>
  <r>
    <x v="2"/>
    <n v="1128299"/>
    <x v="146"/>
    <x v="2"/>
    <x v="17"/>
    <s v="Cheyenne"/>
    <x v="2"/>
    <n v="0.4"/>
    <n v="3500"/>
    <n v="1400"/>
    <n v="489.99999999999994"/>
    <n v="0.35"/>
  </r>
  <r>
    <x v="2"/>
    <n v="1128299"/>
    <x v="146"/>
    <x v="2"/>
    <x v="17"/>
    <s v="Cheyenne"/>
    <x v="3"/>
    <n v="0.4"/>
    <n v="2000"/>
    <n v="800"/>
    <n v="280"/>
    <n v="0.35"/>
  </r>
  <r>
    <x v="2"/>
    <n v="1128299"/>
    <x v="146"/>
    <x v="2"/>
    <x v="17"/>
    <s v="Cheyenne"/>
    <x v="4"/>
    <n v="0.45000000000000007"/>
    <n v="1250"/>
    <n v="562.50000000000011"/>
    <n v="225.00000000000006"/>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4.9999999999998"/>
    <n v="673.74999999999989"/>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499999999989"/>
    <n v="0.35"/>
  </r>
  <r>
    <x v="2"/>
    <n v="1128299"/>
    <x v="148"/>
    <x v="2"/>
    <x v="17"/>
    <s v="Cheyenne"/>
    <x v="1"/>
    <n v="0.60000000000000009"/>
    <n v="2750"/>
    <n v="1650.0000000000002"/>
    <n v="577.5"/>
    <n v="0.35"/>
  </r>
  <r>
    <x v="2"/>
    <n v="1128299"/>
    <x v="148"/>
    <x v="2"/>
    <x v="17"/>
    <s v="Cheyenne"/>
    <x v="2"/>
    <n v="0.60000000000000009"/>
    <n v="3250"/>
    <n v="1950.0000000000002"/>
    <n v="682.5"/>
    <n v="0.35"/>
  </r>
  <r>
    <x v="2"/>
    <n v="1128299"/>
    <x v="148"/>
    <x v="2"/>
    <x v="17"/>
    <s v="Cheyenne"/>
    <x v="3"/>
    <n v="0.45000000000000007"/>
    <n v="2250"/>
    <n v="1012.5000000000001"/>
    <n v="354.375"/>
    <n v="0.35"/>
  </r>
  <r>
    <x v="2"/>
    <n v="1128299"/>
    <x v="148"/>
    <x v="2"/>
    <x v="17"/>
    <s v="Cheyenne"/>
    <x v="4"/>
    <n v="0.50000000000000011"/>
    <n v="1250"/>
    <n v="625.00000000000011"/>
    <n v="250.00000000000006"/>
    <n v="0.4"/>
  </r>
  <r>
    <x v="2"/>
    <n v="1128299"/>
    <x v="148"/>
    <x v="2"/>
    <x v="17"/>
    <s v="Cheyenne"/>
    <x v="5"/>
    <n v="0.65000000000000013"/>
    <n v="3000"/>
    <n v="1950.0000000000005"/>
    <n v="585.00000000000011"/>
    <n v="0.3"/>
  </r>
  <r>
    <x v="2"/>
    <n v="1128299"/>
    <x v="149"/>
    <x v="2"/>
    <x v="17"/>
    <s v="Cheyenne"/>
    <x v="0"/>
    <n v="0.5"/>
    <n v="5000"/>
    <n v="2500"/>
    <n v="875"/>
    <n v="0.35"/>
  </r>
  <r>
    <x v="2"/>
    <n v="1128299"/>
    <x v="149"/>
    <x v="2"/>
    <x v="17"/>
    <s v="Cheyenne"/>
    <x v="1"/>
    <n v="0.55000000000000004"/>
    <n v="3500"/>
    <n v="1925.0000000000002"/>
    <n v="673.75"/>
    <n v="0.35"/>
  </r>
  <r>
    <x v="2"/>
    <n v="1128299"/>
    <x v="149"/>
    <x v="2"/>
    <x v="17"/>
    <s v="Cheyenne"/>
    <x v="2"/>
    <n v="0.55000000000000004"/>
    <n v="3500"/>
    <n v="1925.0000000000002"/>
    <n v="673.75"/>
    <n v="0.35"/>
  </r>
  <r>
    <x v="2"/>
    <n v="1128299"/>
    <x v="149"/>
    <x v="2"/>
    <x v="17"/>
    <s v="Cheyenne"/>
    <x v="3"/>
    <n v="0.5"/>
    <n v="2750"/>
    <n v="1375"/>
    <n v="481.24999999999994"/>
    <n v="0.35"/>
  </r>
  <r>
    <x v="2"/>
    <n v="1128299"/>
    <x v="149"/>
    <x v="2"/>
    <x v="17"/>
    <s v="Cheyenne"/>
    <x v="4"/>
    <n v="0.44999999999999996"/>
    <n v="1750"/>
    <n v="787.49999999999989"/>
    <n v="315"/>
    <n v="0.4"/>
  </r>
  <r>
    <x v="2"/>
    <n v="1128299"/>
    <x v="149"/>
    <x v="2"/>
    <x v="17"/>
    <s v="Cheyenne"/>
    <x v="5"/>
    <n v="0.6"/>
    <n v="5250"/>
    <n v="3150"/>
    <n v="945"/>
    <n v="0.3"/>
  </r>
  <r>
    <x v="2"/>
    <n v="1128299"/>
    <x v="150"/>
    <x v="2"/>
    <x v="17"/>
    <s v="Cheyenne"/>
    <x v="0"/>
    <n v="0.54999999999999993"/>
    <n v="7750"/>
    <n v="4262.4999999999991"/>
    <n v="1491.8749999999995"/>
    <n v="0.35"/>
  </r>
  <r>
    <x v="2"/>
    <n v="1128299"/>
    <x v="150"/>
    <x v="2"/>
    <x v="17"/>
    <s v="Cheyenne"/>
    <x v="1"/>
    <n v="0.64999999999999991"/>
    <n v="6500"/>
    <n v="4224.9999999999991"/>
    <n v="1478.7499999999995"/>
    <n v="0.35"/>
  </r>
  <r>
    <x v="2"/>
    <n v="1128299"/>
    <x v="150"/>
    <x v="2"/>
    <x v="17"/>
    <s v="Cheyenne"/>
    <x v="2"/>
    <n v="0.79999999999999993"/>
    <n v="6500"/>
    <n v="5200"/>
    <n v="1819.9999999999998"/>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4999999999998"/>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000000000000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0000000000005"/>
    <n v="787.50000000000011"/>
    <n v="0.35"/>
  </r>
  <r>
    <x v="2"/>
    <n v="1128299"/>
    <x v="153"/>
    <x v="2"/>
    <x v="17"/>
    <s v="Cheyenne"/>
    <x v="1"/>
    <n v="0.55000000000000016"/>
    <n v="4500"/>
    <n v="2475.0000000000009"/>
    <n v="866.25000000000023"/>
    <n v="0.35"/>
  </r>
  <r>
    <x v="2"/>
    <n v="1128299"/>
    <x v="153"/>
    <x v="2"/>
    <x v="17"/>
    <s v="Cheyenne"/>
    <x v="2"/>
    <n v="0.50000000000000011"/>
    <n v="2500"/>
    <n v="1250.0000000000002"/>
    <n v="437.50000000000006"/>
    <n v="0.35"/>
  </r>
  <r>
    <x v="2"/>
    <n v="1128299"/>
    <x v="153"/>
    <x v="2"/>
    <x v="17"/>
    <s v="Cheyenne"/>
    <x v="3"/>
    <n v="0.50000000000000011"/>
    <n v="2000"/>
    <n v="1000.0000000000002"/>
    <n v="350.00000000000006"/>
    <n v="0.35"/>
  </r>
  <r>
    <x v="2"/>
    <n v="1128299"/>
    <x v="153"/>
    <x v="2"/>
    <x v="17"/>
    <s v="Cheyenne"/>
    <x v="4"/>
    <n v="0.60000000000000009"/>
    <n v="2250"/>
    <n v="1350.0000000000002"/>
    <n v="540.00000000000011"/>
    <n v="0.4"/>
  </r>
  <r>
    <x v="2"/>
    <n v="1128299"/>
    <x v="153"/>
    <x v="2"/>
    <x v="17"/>
    <s v="Cheyenne"/>
    <x v="5"/>
    <n v="0.44999999999999996"/>
    <n v="2500"/>
    <n v="1125"/>
    <n v="337.5"/>
    <n v="0.3"/>
  </r>
  <r>
    <x v="2"/>
    <n v="1128299"/>
    <x v="154"/>
    <x v="2"/>
    <x v="17"/>
    <s v="Cheyenne"/>
    <x v="0"/>
    <n v="0.4"/>
    <n v="3500"/>
    <n v="1400"/>
    <n v="489.99999999999994"/>
    <n v="0.35"/>
  </r>
  <r>
    <x v="2"/>
    <n v="1128299"/>
    <x v="154"/>
    <x v="2"/>
    <x v="17"/>
    <s v="Cheyenne"/>
    <x v="1"/>
    <n v="0.55000000000000016"/>
    <n v="5250"/>
    <n v="2887.5000000000009"/>
    <n v="1010.6250000000002"/>
    <n v="0.35"/>
  </r>
  <r>
    <x v="2"/>
    <n v="1128299"/>
    <x v="154"/>
    <x v="2"/>
    <x v="17"/>
    <s v="Cheyenne"/>
    <x v="2"/>
    <n v="0.50000000000000011"/>
    <n v="3500"/>
    <n v="1750.0000000000005"/>
    <n v="612.50000000000011"/>
    <n v="0.35"/>
  </r>
  <r>
    <x v="2"/>
    <n v="1128299"/>
    <x v="154"/>
    <x v="2"/>
    <x v="17"/>
    <s v="Cheyenne"/>
    <x v="3"/>
    <n v="0.45000000000000007"/>
    <n v="3250"/>
    <n v="1462.5000000000002"/>
    <n v="511.87500000000006"/>
    <n v="0.35"/>
  </r>
  <r>
    <x v="2"/>
    <n v="1128299"/>
    <x v="154"/>
    <x v="2"/>
    <x v="17"/>
    <s v="Cheyenne"/>
    <x v="4"/>
    <n v="0.55000000000000004"/>
    <n v="3000"/>
    <n v="1650.0000000000002"/>
    <n v="660.00000000000011"/>
    <n v="0.4"/>
  </r>
  <r>
    <x v="2"/>
    <n v="1128299"/>
    <x v="154"/>
    <x v="2"/>
    <x v="17"/>
    <s v="Cheyenne"/>
    <x v="5"/>
    <n v="0.60000000000000009"/>
    <n v="3500"/>
    <n v="2100.0000000000005"/>
    <n v="630.00000000000011"/>
    <n v="0.3"/>
  </r>
  <r>
    <x v="2"/>
    <n v="1128299"/>
    <x v="155"/>
    <x v="2"/>
    <x v="17"/>
    <s v="Cheyenne"/>
    <x v="0"/>
    <n v="0.45000000000000007"/>
    <n v="5750"/>
    <n v="2587.5000000000005"/>
    <n v="905.62500000000011"/>
    <n v="0.35"/>
  </r>
  <r>
    <x v="2"/>
    <n v="1128299"/>
    <x v="155"/>
    <x v="2"/>
    <x v="17"/>
    <s v="Cheyenne"/>
    <x v="1"/>
    <n v="0.50000000000000011"/>
    <n v="6500"/>
    <n v="3250.0000000000009"/>
    <n v="1137.5000000000002"/>
    <n v="0.35"/>
  </r>
  <r>
    <x v="2"/>
    <n v="1128299"/>
    <x v="155"/>
    <x v="2"/>
    <x v="17"/>
    <s v="Cheyenne"/>
    <x v="2"/>
    <n v="0.45000000000000007"/>
    <n v="4750"/>
    <n v="2137.5000000000005"/>
    <n v="748.12500000000011"/>
    <n v="0.35"/>
  </r>
  <r>
    <x v="2"/>
    <n v="1128299"/>
    <x v="155"/>
    <x v="2"/>
    <x v="17"/>
    <s v="Cheyenne"/>
    <x v="3"/>
    <n v="0.55000000000000016"/>
    <n v="4500"/>
    <n v="2475.0000000000009"/>
    <n v="866.25000000000023"/>
    <n v="0.35"/>
  </r>
  <r>
    <x v="2"/>
    <n v="1128299"/>
    <x v="155"/>
    <x v="2"/>
    <x v="17"/>
    <s v="Cheyenne"/>
    <x v="4"/>
    <n v="0.75000000000000011"/>
    <n v="4250"/>
    <n v="3187.5000000000005"/>
    <n v="1275.0000000000002"/>
    <n v="0.4"/>
  </r>
  <r>
    <x v="2"/>
    <n v="1128299"/>
    <x v="155"/>
    <x v="2"/>
    <x v="17"/>
    <s v="Cheyenne"/>
    <x v="5"/>
    <n v="0.80000000000000016"/>
    <n v="5500"/>
    <n v="4400.0000000000009"/>
    <n v="1320.0000000000002"/>
    <n v="0.3"/>
  </r>
  <r>
    <x v="2"/>
    <n v="1128299"/>
    <x v="156"/>
    <x v="2"/>
    <x v="17"/>
    <s v="Cheyenne"/>
    <x v="0"/>
    <n v="0.65000000000000013"/>
    <n v="7500"/>
    <n v="4875.0000000000009"/>
    <n v="1706.2500000000002"/>
    <n v="0.35"/>
  </r>
  <r>
    <x v="2"/>
    <n v="1128299"/>
    <x v="156"/>
    <x v="2"/>
    <x v="17"/>
    <s v="Cheyenne"/>
    <x v="1"/>
    <n v="0.75000000000000022"/>
    <n v="7500"/>
    <n v="5625.0000000000018"/>
    <n v="1968.7500000000005"/>
    <n v="0.35"/>
  </r>
  <r>
    <x v="2"/>
    <n v="1128299"/>
    <x v="156"/>
    <x v="2"/>
    <x v="17"/>
    <s v="Cheyenne"/>
    <x v="2"/>
    <n v="0.70000000000000018"/>
    <n v="5500"/>
    <n v="3850.0000000000009"/>
    <n v="1347.5000000000002"/>
    <n v="0.35"/>
  </r>
  <r>
    <x v="2"/>
    <n v="1128299"/>
    <x v="156"/>
    <x v="2"/>
    <x v="17"/>
    <s v="Cheyenne"/>
    <x v="3"/>
    <n v="0.70000000000000018"/>
    <n v="5500"/>
    <n v="3850.0000000000009"/>
    <n v="1347.5000000000002"/>
    <n v="0.35"/>
  </r>
  <r>
    <x v="2"/>
    <n v="1128299"/>
    <x v="156"/>
    <x v="2"/>
    <x v="17"/>
    <s v="Cheyenne"/>
    <x v="4"/>
    <n v="0.80000000000000016"/>
    <n v="4750"/>
    <n v="3800.0000000000009"/>
    <n v="1520.0000000000005"/>
    <n v="0.4"/>
  </r>
  <r>
    <x v="2"/>
    <n v="1128299"/>
    <x v="156"/>
    <x v="2"/>
    <x v="17"/>
    <s v="Cheyenne"/>
    <x v="5"/>
    <n v="0.8500000000000002"/>
    <n v="5750"/>
    <n v="4887.5000000000009"/>
    <n v="1466.2500000000002"/>
    <n v="0.3"/>
  </r>
  <r>
    <x v="0"/>
    <n v="1185732"/>
    <x v="157"/>
    <x v="4"/>
    <x v="18"/>
    <s v="Richmond"/>
    <x v="0"/>
    <n v="0.35"/>
    <n v="7500"/>
    <n v="2625"/>
    <n v="1312.5"/>
    <n v="0.5"/>
  </r>
  <r>
    <x v="0"/>
    <n v="1185732"/>
    <x v="157"/>
    <x v="4"/>
    <x v="18"/>
    <s v="Richmond"/>
    <x v="1"/>
    <n v="0.35"/>
    <n v="5500"/>
    <n v="1924.9999999999998"/>
    <n v="769.99999999999989"/>
    <n v="0.39999999999999997"/>
  </r>
  <r>
    <x v="0"/>
    <n v="1185732"/>
    <x v="157"/>
    <x v="4"/>
    <x v="18"/>
    <s v="Richmond"/>
    <x v="2"/>
    <n v="0.25"/>
    <n v="5500"/>
    <n v="1375"/>
    <n v="412.5"/>
    <n v="0.3"/>
  </r>
  <r>
    <x v="0"/>
    <n v="1185732"/>
    <x v="157"/>
    <x v="4"/>
    <x v="18"/>
    <s v="Richmond"/>
    <x v="3"/>
    <n v="0.29999999999999993"/>
    <n v="4000"/>
    <n v="1199.9999999999998"/>
    <n v="419.99999999999989"/>
    <n v="0.35"/>
  </r>
  <r>
    <x v="0"/>
    <n v="1185732"/>
    <x v="157"/>
    <x v="4"/>
    <x v="18"/>
    <s v="Richmond"/>
    <x v="4"/>
    <n v="0.45000000000000007"/>
    <n v="4500"/>
    <n v="2025.0000000000002"/>
    <n v="810"/>
    <n v="0.39999999999999997"/>
  </r>
  <r>
    <x v="0"/>
    <n v="1185732"/>
    <x v="157"/>
    <x v="4"/>
    <x v="18"/>
    <s v="Richmond"/>
    <x v="5"/>
    <n v="0.35"/>
    <n v="5500"/>
    <n v="1924.9999999999998"/>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4.9999999999998"/>
    <n v="393.74999999999989"/>
    <n v="0.35"/>
  </r>
  <r>
    <x v="0"/>
    <n v="1185732"/>
    <x v="103"/>
    <x v="4"/>
    <x v="18"/>
    <s v="Richmond"/>
    <x v="4"/>
    <n v="0.45000000000000007"/>
    <n v="4500"/>
    <n v="2025.0000000000002"/>
    <n v="810"/>
    <n v="0.39999999999999997"/>
  </r>
  <r>
    <x v="0"/>
    <n v="1185732"/>
    <x v="103"/>
    <x v="4"/>
    <x v="18"/>
    <s v="Richmond"/>
    <x v="5"/>
    <n v="0.35"/>
    <n v="5500"/>
    <n v="1924.9999999999998"/>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4.99999999999977"/>
    <n v="341.24999999999989"/>
    <n v="0.35"/>
  </r>
  <r>
    <x v="0"/>
    <n v="1185732"/>
    <x v="158"/>
    <x v="4"/>
    <x v="18"/>
    <s v="Richmond"/>
    <x v="4"/>
    <n v="0.45000000000000007"/>
    <n v="3750"/>
    <n v="1687.5000000000002"/>
    <n v="675"/>
    <n v="0.39999999999999997"/>
  </r>
  <r>
    <x v="0"/>
    <n v="1185732"/>
    <x v="158"/>
    <x v="4"/>
    <x v="18"/>
    <s v="Richmond"/>
    <x v="5"/>
    <n v="0.35"/>
    <n v="4750"/>
    <n v="1662.5"/>
    <n v="914.37500000000011"/>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0000000000002"/>
    <n v="405.00000000000006"/>
    <n v="0.3"/>
  </r>
  <r>
    <x v="0"/>
    <n v="1185732"/>
    <x v="159"/>
    <x v="4"/>
    <x v="18"/>
    <s v="Richmond"/>
    <x v="3"/>
    <n v="0.35"/>
    <n v="3750"/>
    <n v="1312.5"/>
    <n v="459.37499999999994"/>
    <n v="0.35"/>
  </r>
  <r>
    <x v="0"/>
    <n v="1185732"/>
    <x v="159"/>
    <x v="4"/>
    <x v="18"/>
    <s v="Richmond"/>
    <x v="4"/>
    <n v="0.5"/>
    <n v="4000"/>
    <n v="2000"/>
    <n v="799.99999999999989"/>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999.99999999999989"/>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4999999999995"/>
    <n v="1044.9999999999998"/>
    <n v="0.39999999999999997"/>
  </r>
  <r>
    <x v="0"/>
    <n v="1185732"/>
    <x v="160"/>
    <x v="4"/>
    <x v="18"/>
    <s v="Richmond"/>
    <x v="5"/>
    <n v="0.6"/>
    <n v="5750"/>
    <n v="3450"/>
    <n v="1897.5000000000002"/>
    <n v="0.55000000000000004"/>
  </r>
  <r>
    <x v="0"/>
    <n v="1185732"/>
    <x v="107"/>
    <x v="4"/>
    <x v="18"/>
    <s v="Richmond"/>
    <x v="0"/>
    <n v="0.54999999999999993"/>
    <n v="8250"/>
    <n v="4537.4999999999991"/>
    <n v="2268.749999999999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0000000000005"/>
    <n v="1430"/>
    <n v="0.39999999999999997"/>
  </r>
  <r>
    <x v="0"/>
    <n v="1185732"/>
    <x v="161"/>
    <x v="4"/>
    <x v="18"/>
    <s v="Richmond"/>
    <x v="2"/>
    <n v="0.5"/>
    <n v="5750"/>
    <n v="2875"/>
    <n v="862.5"/>
    <n v="0.3"/>
  </r>
  <r>
    <x v="0"/>
    <n v="1185732"/>
    <x v="161"/>
    <x v="4"/>
    <x v="18"/>
    <s v="Richmond"/>
    <x v="3"/>
    <n v="0.5"/>
    <n v="5250"/>
    <n v="2625"/>
    <n v="918.74999999999989"/>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0000000000005"/>
    <n v="1430"/>
    <n v="0.39999999999999997"/>
  </r>
  <r>
    <x v="0"/>
    <n v="1185732"/>
    <x v="162"/>
    <x v="4"/>
    <x v="18"/>
    <s v="Richmond"/>
    <x v="2"/>
    <n v="0.45000000000000007"/>
    <n v="5750"/>
    <n v="2587.5000000000005"/>
    <n v="776.25000000000011"/>
    <n v="0.3"/>
  </r>
  <r>
    <x v="0"/>
    <n v="1185732"/>
    <x v="162"/>
    <x v="4"/>
    <x v="18"/>
    <s v="Richmond"/>
    <x v="3"/>
    <n v="0.35"/>
    <n v="5250"/>
    <n v="1837.4999999999998"/>
    <n v="643.12499999999989"/>
    <n v="0.35"/>
  </r>
  <r>
    <x v="0"/>
    <n v="1185732"/>
    <x v="162"/>
    <x v="4"/>
    <x v="18"/>
    <s v="Richmond"/>
    <x v="4"/>
    <n v="0.45000000000000007"/>
    <n v="5000"/>
    <n v="2250.0000000000005"/>
    <n v="900.00000000000011"/>
    <n v="0.39999999999999997"/>
  </r>
  <r>
    <x v="0"/>
    <n v="1185732"/>
    <x v="162"/>
    <x v="4"/>
    <x v="18"/>
    <s v="Richmond"/>
    <x v="5"/>
    <n v="0.50000000000000011"/>
    <n v="6750"/>
    <n v="3375.0000000000009"/>
    <n v="1856.2500000000007"/>
    <n v="0.55000000000000004"/>
  </r>
  <r>
    <x v="0"/>
    <n v="1185732"/>
    <x v="163"/>
    <x v="4"/>
    <x v="18"/>
    <s v="Richmond"/>
    <x v="0"/>
    <n v="0.45000000000000007"/>
    <n v="8000"/>
    <n v="3600.0000000000005"/>
    <n v="1800.0000000000002"/>
    <n v="0.5"/>
  </r>
  <r>
    <x v="0"/>
    <n v="1185732"/>
    <x v="163"/>
    <x v="4"/>
    <x v="18"/>
    <s v="Richmond"/>
    <x v="1"/>
    <n v="0.40000000000000013"/>
    <n v="6000"/>
    <n v="2400.0000000000009"/>
    <n v="960.00000000000023"/>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000000000005"/>
    <n v="855.00000000000011"/>
    <n v="0.39999999999999997"/>
  </r>
  <r>
    <x v="0"/>
    <n v="1185732"/>
    <x v="163"/>
    <x v="4"/>
    <x v="18"/>
    <s v="Richmond"/>
    <x v="5"/>
    <n v="0.50000000000000011"/>
    <n v="5750"/>
    <n v="2875.0000000000005"/>
    <n v="1581.2500000000005"/>
    <n v="0.55000000000000004"/>
  </r>
  <r>
    <x v="0"/>
    <n v="1185732"/>
    <x v="111"/>
    <x v="4"/>
    <x v="18"/>
    <s v="Richmond"/>
    <x v="0"/>
    <n v="0.50000000000000011"/>
    <n v="7500"/>
    <n v="3750.0000000000009"/>
    <n v="1875.0000000000005"/>
    <n v="0.5"/>
  </r>
  <r>
    <x v="0"/>
    <n v="1185732"/>
    <x v="111"/>
    <x v="4"/>
    <x v="18"/>
    <s v="Richmond"/>
    <x v="1"/>
    <n v="0.40000000000000013"/>
    <n v="5750"/>
    <n v="2300.0000000000009"/>
    <n v="920.00000000000034"/>
    <n v="0.39999999999999997"/>
  </r>
  <r>
    <x v="0"/>
    <n v="1185732"/>
    <x v="111"/>
    <x v="4"/>
    <x v="18"/>
    <s v="Richmond"/>
    <x v="2"/>
    <n v="0.40000000000000013"/>
    <n v="4250"/>
    <n v="1700.0000000000005"/>
    <n v="510.00000000000011"/>
    <n v="0.3"/>
  </r>
  <r>
    <x v="0"/>
    <n v="1185732"/>
    <x v="111"/>
    <x v="4"/>
    <x v="18"/>
    <s v="Richmond"/>
    <x v="3"/>
    <n v="0.40000000000000013"/>
    <n v="4000"/>
    <n v="1600.0000000000005"/>
    <n v="560.00000000000011"/>
    <n v="0.35"/>
  </r>
  <r>
    <x v="0"/>
    <n v="1185732"/>
    <x v="111"/>
    <x v="4"/>
    <x v="18"/>
    <s v="Richmond"/>
    <x v="4"/>
    <n v="0.50000000000000011"/>
    <n v="4000"/>
    <n v="2000.0000000000005"/>
    <n v="800.00000000000011"/>
    <n v="0.39999999999999997"/>
  </r>
  <r>
    <x v="0"/>
    <n v="1185732"/>
    <x v="111"/>
    <x v="4"/>
    <x v="18"/>
    <s v="Richmond"/>
    <x v="5"/>
    <n v="0.55000000000000004"/>
    <n v="5250"/>
    <n v="2887.5000000000005"/>
    <n v="1588.1250000000005"/>
    <n v="0.55000000000000004"/>
  </r>
  <r>
    <x v="0"/>
    <n v="1185732"/>
    <x v="164"/>
    <x v="4"/>
    <x v="18"/>
    <s v="Richmond"/>
    <x v="0"/>
    <n v="0.50000000000000011"/>
    <n v="6750"/>
    <n v="3375.0000000000009"/>
    <n v="1687.5000000000005"/>
    <n v="0.5"/>
  </r>
  <r>
    <x v="0"/>
    <n v="1185732"/>
    <x v="164"/>
    <x v="4"/>
    <x v="18"/>
    <s v="Richmond"/>
    <x v="1"/>
    <n v="0.45000000000000012"/>
    <n v="5000"/>
    <n v="2250.0000000000005"/>
    <n v="900.00000000000011"/>
    <n v="0.39999999999999997"/>
  </r>
  <r>
    <x v="0"/>
    <n v="1185732"/>
    <x v="164"/>
    <x v="4"/>
    <x v="18"/>
    <s v="Richmond"/>
    <x v="2"/>
    <n v="0.45000000000000012"/>
    <n v="4450"/>
    <n v="2002.5000000000005"/>
    <n v="600.75000000000011"/>
    <n v="0.3"/>
  </r>
  <r>
    <x v="0"/>
    <n v="1185732"/>
    <x v="164"/>
    <x v="4"/>
    <x v="18"/>
    <s v="Richmond"/>
    <x v="3"/>
    <n v="0.45000000000000012"/>
    <n v="4750"/>
    <n v="2137.5000000000005"/>
    <n v="748.12500000000011"/>
    <n v="0.35"/>
  </r>
  <r>
    <x v="0"/>
    <n v="1185732"/>
    <x v="164"/>
    <x v="4"/>
    <x v="18"/>
    <s v="Richmond"/>
    <x v="4"/>
    <n v="0.6"/>
    <n v="4500"/>
    <n v="2700"/>
    <n v="1080"/>
    <n v="0.39999999999999997"/>
  </r>
  <r>
    <x v="0"/>
    <n v="1185732"/>
    <x v="164"/>
    <x v="4"/>
    <x v="18"/>
    <s v="Richmond"/>
    <x v="5"/>
    <n v="0.64999999999999991"/>
    <n v="6250"/>
    <n v="4062.499999999999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49999999999989"/>
    <n v="0.35"/>
  </r>
  <r>
    <x v="0"/>
    <n v="1185732"/>
    <x v="165"/>
    <x v="4"/>
    <x v="18"/>
    <s v="Richmond"/>
    <x v="4"/>
    <n v="0.6"/>
    <n v="5500"/>
    <n v="3300"/>
    <n v="1320"/>
    <n v="0.39999999999999997"/>
  </r>
  <r>
    <x v="0"/>
    <n v="1185732"/>
    <x v="165"/>
    <x v="4"/>
    <x v="18"/>
    <s v="Richmond"/>
    <x v="5"/>
    <n v="0.64999999999999991"/>
    <n v="6500"/>
    <n v="4224.9999999999991"/>
    <n v="2323.749999999999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0000000000011"/>
    <n v="275.00000000000006"/>
    <n v="0.4"/>
  </r>
  <r>
    <x v="0"/>
    <n v="1185732"/>
    <x v="166"/>
    <x v="3"/>
    <x v="19"/>
    <s v="Detroit"/>
    <x v="4"/>
    <n v="0.39999999999999997"/>
    <n v="3250"/>
    <n v="1300"/>
    <n v="454.99999999999994"/>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00000000000011"/>
    <n v="250.00000000000006"/>
    <n v="0.4"/>
  </r>
  <r>
    <x v="0"/>
    <n v="1185732"/>
    <x v="167"/>
    <x v="3"/>
    <x v="19"/>
    <s v="Detroit"/>
    <x v="4"/>
    <n v="0.39999999999999997"/>
    <n v="3250"/>
    <n v="1300"/>
    <n v="454.99999999999994"/>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00000000000023"/>
    <n v="306.25000000000006"/>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0000000000002"/>
    <n v="612.50000000000011"/>
    <n v="0.5"/>
  </r>
  <r>
    <x v="0"/>
    <n v="1185732"/>
    <x v="127"/>
    <x v="3"/>
    <x v="19"/>
    <s v="Detroit"/>
    <x v="0"/>
    <n v="0.35000000000000003"/>
    <n v="5750"/>
    <n v="2012.5000000000002"/>
    <n v="805.00000000000011"/>
    <n v="0.4"/>
  </r>
  <r>
    <x v="0"/>
    <n v="1185732"/>
    <x v="127"/>
    <x v="3"/>
    <x v="19"/>
    <s v="Detroit"/>
    <x v="1"/>
    <n v="0.30000000000000004"/>
    <n v="2750"/>
    <n v="825.00000000000011"/>
    <n v="288.75"/>
    <n v="0.35"/>
  </r>
  <r>
    <x v="0"/>
    <n v="1185732"/>
    <x v="127"/>
    <x v="3"/>
    <x v="19"/>
    <s v="Detroit"/>
    <x v="2"/>
    <n v="0.20000000000000007"/>
    <n v="2750"/>
    <n v="550.00000000000023"/>
    <n v="192.50000000000006"/>
    <n v="0.35"/>
  </r>
  <r>
    <x v="0"/>
    <n v="1185732"/>
    <x v="127"/>
    <x v="3"/>
    <x v="19"/>
    <s v="Detroit"/>
    <x v="3"/>
    <n v="0.25"/>
    <n v="2000"/>
    <n v="500"/>
    <n v="200"/>
    <n v="0.4"/>
  </r>
  <r>
    <x v="0"/>
    <n v="1185732"/>
    <x v="127"/>
    <x v="3"/>
    <x v="19"/>
    <s v="Detroit"/>
    <x v="4"/>
    <n v="0.4"/>
    <n v="2250"/>
    <n v="900"/>
    <n v="315"/>
    <n v="0.35"/>
  </r>
  <r>
    <x v="0"/>
    <n v="1185732"/>
    <x v="127"/>
    <x v="3"/>
    <x v="19"/>
    <s v="Detroit"/>
    <x v="5"/>
    <n v="0.30000000000000004"/>
    <n v="3500"/>
    <n v="1050.0000000000002"/>
    <n v="525.00000000000011"/>
    <n v="0.5"/>
  </r>
  <r>
    <x v="0"/>
    <n v="1185732"/>
    <x v="168"/>
    <x v="3"/>
    <x v="19"/>
    <s v="Detroit"/>
    <x v="0"/>
    <n v="0.4"/>
    <n v="6200"/>
    <n v="2480"/>
    <n v="992"/>
    <n v="0.4"/>
  </r>
  <r>
    <x v="0"/>
    <n v="1185732"/>
    <x v="168"/>
    <x v="3"/>
    <x v="19"/>
    <s v="Detroit"/>
    <x v="1"/>
    <n v="0.35000000000000009"/>
    <n v="3250"/>
    <n v="1137.5000000000002"/>
    <n v="398.12500000000006"/>
    <n v="0.35"/>
  </r>
  <r>
    <x v="0"/>
    <n v="1185732"/>
    <x v="168"/>
    <x v="3"/>
    <x v="19"/>
    <s v="Detroit"/>
    <x v="2"/>
    <n v="0.30000000000000004"/>
    <n v="3000"/>
    <n v="900.00000000000011"/>
    <n v="315"/>
    <n v="0.35"/>
  </r>
  <r>
    <x v="0"/>
    <n v="1185732"/>
    <x v="168"/>
    <x v="3"/>
    <x v="19"/>
    <s v="Detroit"/>
    <x v="3"/>
    <n v="0.30000000000000004"/>
    <n v="2250"/>
    <n v="675.00000000000011"/>
    <n v="270.00000000000006"/>
    <n v="0.4"/>
  </r>
  <r>
    <x v="0"/>
    <n v="1185732"/>
    <x v="168"/>
    <x v="3"/>
    <x v="19"/>
    <s v="Detroit"/>
    <x v="4"/>
    <n v="0.44999999999999996"/>
    <n v="2500"/>
    <n v="1125"/>
    <n v="393.75"/>
    <n v="0.35"/>
  </r>
  <r>
    <x v="0"/>
    <n v="1185732"/>
    <x v="168"/>
    <x v="3"/>
    <x v="19"/>
    <s v="Detroit"/>
    <x v="5"/>
    <n v="0.49999999999999994"/>
    <n v="3500"/>
    <n v="1749.9999999999998"/>
    <n v="874.99999999999989"/>
    <n v="0.5"/>
  </r>
  <r>
    <x v="0"/>
    <n v="1185732"/>
    <x v="169"/>
    <x v="3"/>
    <x v="19"/>
    <s v="Detroit"/>
    <x v="0"/>
    <n v="0.35000000000000003"/>
    <n v="6000"/>
    <n v="2100"/>
    <n v="840"/>
    <n v="0.4"/>
  </r>
  <r>
    <x v="0"/>
    <n v="1185732"/>
    <x v="169"/>
    <x v="3"/>
    <x v="19"/>
    <s v="Detroit"/>
    <x v="1"/>
    <n v="0.3000000000000001"/>
    <n v="3500"/>
    <n v="1050.0000000000005"/>
    <n v="367.50000000000011"/>
    <n v="0.35"/>
  </r>
  <r>
    <x v="0"/>
    <n v="1185732"/>
    <x v="169"/>
    <x v="3"/>
    <x v="19"/>
    <s v="Detroit"/>
    <x v="2"/>
    <n v="0.25000000000000006"/>
    <n v="3750"/>
    <n v="937.50000000000023"/>
    <n v="328.12500000000006"/>
    <n v="0.35"/>
  </r>
  <r>
    <x v="0"/>
    <n v="1185732"/>
    <x v="169"/>
    <x v="3"/>
    <x v="19"/>
    <s v="Detroit"/>
    <x v="3"/>
    <n v="0.25000000000000006"/>
    <n v="3500"/>
    <n v="875.00000000000023"/>
    <n v="350.00000000000011"/>
    <n v="0.4"/>
  </r>
  <r>
    <x v="0"/>
    <n v="1185732"/>
    <x v="169"/>
    <x v="3"/>
    <x v="19"/>
    <s v="Detroit"/>
    <x v="4"/>
    <n v="0.4"/>
    <n v="3500"/>
    <n v="1400"/>
    <n v="489.99999999999994"/>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0000000000005"/>
    <n v="612.50000000000011"/>
    <n v="0.35"/>
  </r>
  <r>
    <x v="0"/>
    <n v="1185732"/>
    <x v="130"/>
    <x v="3"/>
    <x v="19"/>
    <s v="Detroit"/>
    <x v="2"/>
    <n v="0.30000000000000004"/>
    <n v="4250"/>
    <n v="1275.0000000000002"/>
    <n v="446.25000000000006"/>
    <n v="0.35"/>
  </r>
  <r>
    <x v="0"/>
    <n v="1185732"/>
    <x v="130"/>
    <x v="3"/>
    <x v="19"/>
    <s v="Detroit"/>
    <x v="3"/>
    <n v="0.30000000000000004"/>
    <n v="3750"/>
    <n v="1125.0000000000002"/>
    <n v="450.00000000000011"/>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0000000000005"/>
    <n v="665.00000000000011"/>
    <n v="0.35"/>
  </r>
  <r>
    <x v="0"/>
    <n v="1185732"/>
    <x v="131"/>
    <x v="3"/>
    <x v="19"/>
    <s v="Detroit"/>
    <x v="2"/>
    <n v="0.35000000000000003"/>
    <n v="4000"/>
    <n v="1400.0000000000002"/>
    <n v="490.00000000000006"/>
    <n v="0.35"/>
  </r>
  <r>
    <x v="0"/>
    <n v="1185732"/>
    <x v="131"/>
    <x v="3"/>
    <x v="19"/>
    <s v="Detroit"/>
    <x v="3"/>
    <n v="0.25000000000000006"/>
    <n v="3250"/>
    <n v="812.50000000000023"/>
    <n v="325.00000000000011"/>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0000000000005"/>
    <n v="420.00000000000011"/>
    <n v="0.35"/>
  </r>
  <r>
    <x v="0"/>
    <n v="1185732"/>
    <x v="170"/>
    <x v="3"/>
    <x v="19"/>
    <s v="Detroit"/>
    <x v="2"/>
    <n v="0.15000000000000002"/>
    <n v="3000"/>
    <n v="450.00000000000006"/>
    <n v="157.5"/>
    <n v="0.35"/>
  </r>
  <r>
    <x v="0"/>
    <n v="1185732"/>
    <x v="170"/>
    <x v="3"/>
    <x v="19"/>
    <s v="Detroit"/>
    <x v="3"/>
    <n v="0.15000000000000002"/>
    <n v="2750"/>
    <n v="412.50000000000006"/>
    <n v="165.00000000000003"/>
    <n v="0.4"/>
  </r>
  <r>
    <x v="0"/>
    <n v="1185732"/>
    <x v="170"/>
    <x v="3"/>
    <x v="19"/>
    <s v="Detroit"/>
    <x v="4"/>
    <n v="0.25"/>
    <n v="2750"/>
    <n v="687.5"/>
    <n v="240.62499999999997"/>
    <n v="0.35"/>
  </r>
  <r>
    <x v="0"/>
    <n v="1185732"/>
    <x v="170"/>
    <x v="3"/>
    <x v="19"/>
    <s v="Detroit"/>
    <x v="5"/>
    <n v="0.30000000000000004"/>
    <n v="3500"/>
    <n v="1050.0000000000002"/>
    <n v="525.00000000000011"/>
    <n v="0.5"/>
  </r>
  <r>
    <x v="0"/>
    <n v="1185732"/>
    <x v="171"/>
    <x v="3"/>
    <x v="19"/>
    <s v="Detroit"/>
    <x v="0"/>
    <n v="0.35"/>
    <n v="5250"/>
    <n v="1837.4999999999998"/>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399.9999999999998"/>
    <n v="699.99999999999989"/>
    <n v="0.5"/>
  </r>
  <r>
    <x v="0"/>
    <n v="1185732"/>
    <x v="134"/>
    <x v="3"/>
    <x v="19"/>
    <s v="Detroit"/>
    <x v="0"/>
    <n v="0.35000000000000003"/>
    <n v="5000"/>
    <n v="1750.0000000000002"/>
    <n v="700.00000000000011"/>
    <n v="0.4"/>
  </r>
  <r>
    <x v="0"/>
    <n v="1185732"/>
    <x v="134"/>
    <x v="3"/>
    <x v="19"/>
    <s v="Detroit"/>
    <x v="1"/>
    <n v="0.25000000000000006"/>
    <n v="3500"/>
    <n v="875.00000000000023"/>
    <n v="306.25000000000006"/>
    <n v="0.35"/>
  </r>
  <r>
    <x v="0"/>
    <n v="1185732"/>
    <x v="134"/>
    <x v="3"/>
    <x v="19"/>
    <s v="Detroit"/>
    <x v="2"/>
    <n v="0.25000000000000006"/>
    <n v="2950"/>
    <n v="737.50000000000011"/>
    <n v="258.125"/>
    <n v="0.35"/>
  </r>
  <r>
    <x v="0"/>
    <n v="1185732"/>
    <x v="134"/>
    <x v="3"/>
    <x v="19"/>
    <s v="Detroit"/>
    <x v="3"/>
    <n v="0.25000000000000006"/>
    <n v="3250"/>
    <n v="812.50000000000023"/>
    <n v="325.00000000000011"/>
    <n v="0.4"/>
  </r>
  <r>
    <x v="0"/>
    <n v="1185732"/>
    <x v="134"/>
    <x v="3"/>
    <x v="19"/>
    <s v="Detroit"/>
    <x v="4"/>
    <n v="0.44999999999999996"/>
    <n v="3000"/>
    <n v="1349.9999999999998"/>
    <n v="472.49999999999989"/>
    <n v="0.35"/>
  </r>
  <r>
    <x v="0"/>
    <n v="1185732"/>
    <x v="134"/>
    <x v="3"/>
    <x v="19"/>
    <s v="Detroit"/>
    <x v="5"/>
    <n v="0.49999999999999983"/>
    <n v="4000"/>
    <n v="1999.9999999999993"/>
    <n v="999.99999999999966"/>
    <n v="0.5"/>
  </r>
  <r>
    <x v="0"/>
    <n v="1185732"/>
    <x v="135"/>
    <x v="3"/>
    <x v="19"/>
    <s v="Detroit"/>
    <x v="0"/>
    <n v="0.44999999999999996"/>
    <n v="6500"/>
    <n v="2924.9999999999995"/>
    <n v="1169.9999999999998"/>
    <n v="0.4"/>
  </r>
  <r>
    <x v="0"/>
    <n v="1185732"/>
    <x v="135"/>
    <x v="3"/>
    <x v="19"/>
    <s v="Detroit"/>
    <x v="1"/>
    <n v="0.35000000000000003"/>
    <n v="4500"/>
    <n v="1575.0000000000002"/>
    <n v="551.25"/>
    <n v="0.35"/>
  </r>
  <r>
    <x v="0"/>
    <n v="1185732"/>
    <x v="135"/>
    <x v="3"/>
    <x v="19"/>
    <s v="Detroit"/>
    <x v="2"/>
    <n v="0.35000000000000003"/>
    <n v="4000"/>
    <n v="1400.0000000000002"/>
    <n v="490.00000000000006"/>
    <n v="0.35"/>
  </r>
  <r>
    <x v="0"/>
    <n v="1185732"/>
    <x v="135"/>
    <x v="3"/>
    <x v="19"/>
    <s v="Detroit"/>
    <x v="3"/>
    <n v="0.35000000000000003"/>
    <n v="3500"/>
    <n v="1225.0000000000002"/>
    <n v="490.00000000000011"/>
    <n v="0.4"/>
  </r>
  <r>
    <x v="0"/>
    <n v="1185732"/>
    <x v="135"/>
    <x v="3"/>
    <x v="19"/>
    <s v="Detroit"/>
    <x v="4"/>
    <n v="0.44999999999999996"/>
    <n v="3500"/>
    <n v="1574.9999999999998"/>
    <n v="551.24999999999989"/>
    <n v="0.35"/>
  </r>
  <r>
    <x v="0"/>
    <n v="1185732"/>
    <x v="135"/>
    <x v="3"/>
    <x v="19"/>
    <s v="Detroit"/>
    <x v="5"/>
    <n v="0.49999999999999983"/>
    <n v="4500"/>
    <n v="2249.9999999999991"/>
    <n v="1124.999999999999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0000000000011"/>
    <n v="249.37500000000003"/>
    <n v="0.35"/>
  </r>
  <r>
    <x v="0"/>
    <n v="1185732"/>
    <x v="118"/>
    <x v="3"/>
    <x v="20"/>
    <s v="St. Louis"/>
    <x v="3"/>
    <n v="0.20000000000000007"/>
    <n v="3250"/>
    <n v="650.00000000000023"/>
    <n v="260.00000000000011"/>
    <n v="0.4"/>
  </r>
  <r>
    <x v="0"/>
    <n v="1185732"/>
    <x v="118"/>
    <x v="3"/>
    <x v="20"/>
    <s v="St. Louis"/>
    <x v="4"/>
    <n v="0.35"/>
    <n v="3750"/>
    <n v="1312.5"/>
    <n v="459.37499999999994"/>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0000000000011"/>
    <n v="223.12500000000003"/>
    <n v="0.35"/>
  </r>
  <r>
    <x v="0"/>
    <n v="1185732"/>
    <x v="119"/>
    <x v="3"/>
    <x v="20"/>
    <s v="St. Louis"/>
    <x v="3"/>
    <n v="0.20000000000000007"/>
    <n v="3000"/>
    <n v="600.00000000000023"/>
    <n v="240.00000000000011"/>
    <n v="0.4"/>
  </r>
  <r>
    <x v="0"/>
    <n v="1185732"/>
    <x v="119"/>
    <x v="3"/>
    <x v="20"/>
    <s v="St. Louis"/>
    <x v="4"/>
    <n v="0.35"/>
    <n v="3750"/>
    <n v="1312.5"/>
    <n v="459.37499999999994"/>
    <n v="0.35"/>
  </r>
  <r>
    <x v="0"/>
    <n v="1185732"/>
    <x v="119"/>
    <x v="3"/>
    <x v="20"/>
    <s v="St. Louis"/>
    <x v="5"/>
    <n v="0.25"/>
    <n v="4500"/>
    <n v="1125"/>
    <n v="562.5"/>
    <n v="0.5"/>
  </r>
  <r>
    <x v="0"/>
    <n v="1185732"/>
    <x v="2"/>
    <x v="3"/>
    <x v="20"/>
    <s v="St. Louis"/>
    <x v="0"/>
    <n v="0.30000000000000004"/>
    <n v="6700"/>
    <n v="2010.0000000000002"/>
    <n v="804.00000000000011"/>
    <n v="0.4"/>
  </r>
  <r>
    <x v="0"/>
    <n v="1185732"/>
    <x v="2"/>
    <x v="3"/>
    <x v="20"/>
    <s v="St. Louis"/>
    <x v="1"/>
    <n v="0.30000000000000004"/>
    <n v="3500"/>
    <n v="1050.0000000000002"/>
    <n v="367.50000000000006"/>
    <n v="0.35"/>
  </r>
  <r>
    <x v="0"/>
    <n v="1185732"/>
    <x v="2"/>
    <x v="3"/>
    <x v="20"/>
    <s v="St. Louis"/>
    <x v="2"/>
    <n v="0.20000000000000007"/>
    <n v="4000"/>
    <n v="800.00000000000023"/>
    <n v="280.00000000000006"/>
    <n v="0.35"/>
  </r>
  <r>
    <x v="0"/>
    <n v="1185732"/>
    <x v="2"/>
    <x v="3"/>
    <x v="20"/>
    <s v="St. Louis"/>
    <x v="3"/>
    <n v="0.25"/>
    <n v="2500"/>
    <n v="625"/>
    <n v="250"/>
    <n v="0.4"/>
  </r>
  <r>
    <x v="0"/>
    <n v="1185732"/>
    <x v="2"/>
    <x v="3"/>
    <x v="20"/>
    <s v="St. Louis"/>
    <x v="4"/>
    <n v="0.4"/>
    <n v="3000"/>
    <n v="1200"/>
    <n v="420"/>
    <n v="0.35"/>
  </r>
  <r>
    <x v="0"/>
    <n v="1185732"/>
    <x v="2"/>
    <x v="3"/>
    <x v="20"/>
    <s v="St. Louis"/>
    <x v="5"/>
    <n v="0.30000000000000004"/>
    <n v="4000"/>
    <n v="1200.0000000000002"/>
    <n v="600.00000000000011"/>
    <n v="0.5"/>
  </r>
  <r>
    <x v="0"/>
    <n v="1185732"/>
    <x v="3"/>
    <x v="3"/>
    <x v="20"/>
    <s v="St. Louis"/>
    <x v="0"/>
    <n v="0.30000000000000004"/>
    <n v="6250"/>
    <n v="1875.0000000000002"/>
    <n v="750.00000000000011"/>
    <n v="0.4"/>
  </r>
  <r>
    <x v="0"/>
    <n v="1185732"/>
    <x v="3"/>
    <x v="3"/>
    <x v="20"/>
    <s v="St. Louis"/>
    <x v="1"/>
    <n v="0.25000000000000006"/>
    <n v="3250"/>
    <n v="812.50000000000023"/>
    <n v="284.37500000000006"/>
    <n v="0.35"/>
  </r>
  <r>
    <x v="0"/>
    <n v="1185732"/>
    <x v="3"/>
    <x v="3"/>
    <x v="20"/>
    <s v="St. Louis"/>
    <x v="2"/>
    <n v="0.15000000000000008"/>
    <n v="3250"/>
    <n v="487.50000000000023"/>
    <n v="170.62500000000006"/>
    <n v="0.35"/>
  </r>
  <r>
    <x v="0"/>
    <n v="1185732"/>
    <x v="3"/>
    <x v="3"/>
    <x v="20"/>
    <s v="St. Louis"/>
    <x v="3"/>
    <n v="0.2"/>
    <n v="2500"/>
    <n v="500"/>
    <n v="200"/>
    <n v="0.4"/>
  </r>
  <r>
    <x v="0"/>
    <n v="1185732"/>
    <x v="3"/>
    <x v="3"/>
    <x v="20"/>
    <s v="St. Louis"/>
    <x v="4"/>
    <n v="0.35000000000000003"/>
    <n v="2750"/>
    <n v="962.50000000000011"/>
    <n v="336.875"/>
    <n v="0.35"/>
  </r>
  <r>
    <x v="0"/>
    <n v="1185732"/>
    <x v="3"/>
    <x v="3"/>
    <x v="20"/>
    <s v="St. Louis"/>
    <x v="5"/>
    <n v="0.25000000000000006"/>
    <n v="4000"/>
    <n v="1000.0000000000002"/>
    <n v="500.00000000000011"/>
    <n v="0.5"/>
  </r>
  <r>
    <x v="0"/>
    <n v="1185732"/>
    <x v="120"/>
    <x v="3"/>
    <x v="20"/>
    <s v="St. Louis"/>
    <x v="0"/>
    <n v="0.35000000000000003"/>
    <n v="6700"/>
    <n v="2345"/>
    <n v="938"/>
    <n v="0.4"/>
  </r>
  <r>
    <x v="0"/>
    <n v="1185732"/>
    <x v="120"/>
    <x v="3"/>
    <x v="20"/>
    <s v="St. Louis"/>
    <x v="1"/>
    <n v="0.3000000000000001"/>
    <n v="3750"/>
    <n v="1125.0000000000005"/>
    <n v="393.75000000000011"/>
    <n v="0.35"/>
  </r>
  <r>
    <x v="0"/>
    <n v="1185732"/>
    <x v="120"/>
    <x v="3"/>
    <x v="20"/>
    <s v="St. Louis"/>
    <x v="2"/>
    <n v="0.25000000000000006"/>
    <n v="3500"/>
    <n v="875.00000000000023"/>
    <n v="306.25000000000006"/>
    <n v="0.35"/>
  </r>
  <r>
    <x v="0"/>
    <n v="1185732"/>
    <x v="120"/>
    <x v="3"/>
    <x v="20"/>
    <s v="St. Louis"/>
    <x v="3"/>
    <n v="0.25000000000000006"/>
    <n v="2750"/>
    <n v="687.50000000000011"/>
    <n v="275.00000000000006"/>
    <n v="0.4"/>
  </r>
  <r>
    <x v="0"/>
    <n v="1185732"/>
    <x v="120"/>
    <x v="3"/>
    <x v="20"/>
    <s v="St. Louis"/>
    <x v="4"/>
    <n v="0.39999999999999997"/>
    <n v="3000"/>
    <n v="1200"/>
    <n v="420"/>
    <n v="0.35"/>
  </r>
  <r>
    <x v="0"/>
    <n v="1185732"/>
    <x v="120"/>
    <x v="3"/>
    <x v="20"/>
    <s v="St. Louis"/>
    <x v="5"/>
    <n v="0.44999999999999996"/>
    <n v="4000"/>
    <n v="1799.9999999999998"/>
    <n v="899.99999999999989"/>
    <n v="0.5"/>
  </r>
  <r>
    <x v="0"/>
    <n v="1185732"/>
    <x v="121"/>
    <x v="3"/>
    <x v="20"/>
    <s v="St. Louis"/>
    <x v="0"/>
    <n v="0.30000000000000004"/>
    <n v="6500"/>
    <n v="1950.0000000000002"/>
    <n v="780.00000000000011"/>
    <n v="0.4"/>
  </r>
  <r>
    <x v="0"/>
    <n v="1185732"/>
    <x v="121"/>
    <x v="3"/>
    <x v="20"/>
    <s v="St. Louis"/>
    <x v="1"/>
    <n v="0.25000000000000011"/>
    <n v="4000"/>
    <n v="1000.0000000000005"/>
    <n v="350.00000000000011"/>
    <n v="0.35"/>
  </r>
  <r>
    <x v="0"/>
    <n v="1185732"/>
    <x v="121"/>
    <x v="3"/>
    <x v="20"/>
    <s v="St. Louis"/>
    <x v="2"/>
    <n v="0.20000000000000007"/>
    <n v="4250"/>
    <n v="850.00000000000023"/>
    <n v="297.50000000000006"/>
    <n v="0.35"/>
  </r>
  <r>
    <x v="0"/>
    <n v="1185732"/>
    <x v="121"/>
    <x v="3"/>
    <x v="20"/>
    <s v="St. Louis"/>
    <x v="3"/>
    <n v="0.20000000000000007"/>
    <n v="4000"/>
    <n v="800.00000000000023"/>
    <n v="320.00000000000011"/>
    <n v="0.4"/>
  </r>
  <r>
    <x v="0"/>
    <n v="1185732"/>
    <x v="121"/>
    <x v="3"/>
    <x v="20"/>
    <s v="St. Louis"/>
    <x v="4"/>
    <n v="0.35000000000000003"/>
    <n v="4000"/>
    <n v="1400.0000000000002"/>
    <n v="490.00000000000006"/>
    <n v="0.35"/>
  </r>
  <r>
    <x v="0"/>
    <n v="1185732"/>
    <x v="121"/>
    <x v="3"/>
    <x v="20"/>
    <s v="St. Louis"/>
    <x v="5"/>
    <n v="0.4"/>
    <n v="5750"/>
    <n v="2300"/>
    <n v="1150"/>
    <n v="0.5"/>
  </r>
  <r>
    <x v="0"/>
    <n v="1185732"/>
    <x v="6"/>
    <x v="3"/>
    <x v="20"/>
    <s v="St. Louis"/>
    <x v="0"/>
    <n v="0.35000000000000003"/>
    <n v="8000"/>
    <n v="2800.0000000000005"/>
    <n v="1120.0000000000002"/>
    <n v="0.4"/>
  </r>
  <r>
    <x v="0"/>
    <n v="1185732"/>
    <x v="6"/>
    <x v="3"/>
    <x v="20"/>
    <s v="St. Louis"/>
    <x v="1"/>
    <n v="0.3000000000000001"/>
    <n v="5500"/>
    <n v="1650.0000000000005"/>
    <n v="577.50000000000011"/>
    <n v="0.35"/>
  </r>
  <r>
    <x v="0"/>
    <n v="1185732"/>
    <x v="6"/>
    <x v="3"/>
    <x v="20"/>
    <s v="St. Louis"/>
    <x v="2"/>
    <n v="0.25000000000000006"/>
    <n v="4750"/>
    <n v="1187.5000000000002"/>
    <n v="415.62500000000006"/>
    <n v="0.35"/>
  </r>
  <r>
    <x v="0"/>
    <n v="1185732"/>
    <x v="6"/>
    <x v="3"/>
    <x v="20"/>
    <s v="St. Louis"/>
    <x v="3"/>
    <n v="0.25000000000000006"/>
    <n v="4250"/>
    <n v="1062.5000000000002"/>
    <n v="425.00000000000011"/>
    <n v="0.4"/>
  </r>
  <r>
    <x v="0"/>
    <n v="1185732"/>
    <x v="6"/>
    <x v="3"/>
    <x v="20"/>
    <s v="St. Louis"/>
    <x v="4"/>
    <n v="0.35000000000000003"/>
    <n v="4250"/>
    <n v="1487.5000000000002"/>
    <n v="520.625"/>
    <n v="0.35"/>
  </r>
  <r>
    <x v="0"/>
    <n v="1185732"/>
    <x v="6"/>
    <x v="3"/>
    <x v="20"/>
    <s v="St. Louis"/>
    <x v="5"/>
    <n v="0.4"/>
    <n v="6000"/>
    <n v="2400"/>
    <n v="1200"/>
    <n v="0.5"/>
  </r>
  <r>
    <x v="0"/>
    <n v="1185732"/>
    <x v="7"/>
    <x v="3"/>
    <x v="20"/>
    <s v="St. Louis"/>
    <x v="0"/>
    <n v="0.35000000000000003"/>
    <n v="7500"/>
    <n v="2625.0000000000005"/>
    <n v="1050.0000000000002"/>
    <n v="0.4"/>
  </r>
  <r>
    <x v="0"/>
    <n v="1185732"/>
    <x v="7"/>
    <x v="3"/>
    <x v="20"/>
    <s v="St. Louis"/>
    <x v="1"/>
    <n v="0.35000000000000009"/>
    <n v="5250"/>
    <n v="1837.5000000000005"/>
    <n v="643.12500000000011"/>
    <n v="0.35"/>
  </r>
  <r>
    <x v="0"/>
    <n v="1185732"/>
    <x v="7"/>
    <x v="3"/>
    <x v="20"/>
    <s v="St. Louis"/>
    <x v="2"/>
    <n v="0.30000000000000004"/>
    <n v="4500"/>
    <n v="1350.0000000000002"/>
    <n v="472.50000000000006"/>
    <n v="0.35"/>
  </r>
  <r>
    <x v="0"/>
    <n v="1185732"/>
    <x v="7"/>
    <x v="3"/>
    <x v="20"/>
    <s v="St. Louis"/>
    <x v="3"/>
    <n v="0.20000000000000007"/>
    <n v="3750"/>
    <n v="750.00000000000023"/>
    <n v="300.00000000000011"/>
    <n v="0.4"/>
  </r>
  <r>
    <x v="0"/>
    <n v="1185732"/>
    <x v="7"/>
    <x v="3"/>
    <x v="20"/>
    <s v="St. Louis"/>
    <x v="4"/>
    <n v="0.30000000000000004"/>
    <n v="3500"/>
    <n v="1050.0000000000002"/>
    <n v="367.50000000000006"/>
    <n v="0.35"/>
  </r>
  <r>
    <x v="0"/>
    <n v="1185732"/>
    <x v="7"/>
    <x v="3"/>
    <x v="20"/>
    <s v="St. Louis"/>
    <x v="5"/>
    <n v="0.35000000000000003"/>
    <n v="5250"/>
    <n v="1837.5000000000002"/>
    <n v="918.75000000000011"/>
    <n v="0.5"/>
  </r>
  <r>
    <x v="0"/>
    <n v="1185732"/>
    <x v="122"/>
    <x v="3"/>
    <x v="20"/>
    <s v="St. Louis"/>
    <x v="0"/>
    <n v="0.30000000000000004"/>
    <n v="6500"/>
    <n v="1950.0000000000002"/>
    <n v="780.00000000000011"/>
    <n v="0.4"/>
  </r>
  <r>
    <x v="0"/>
    <n v="1185732"/>
    <x v="122"/>
    <x v="3"/>
    <x v="20"/>
    <s v="St. Louis"/>
    <x v="1"/>
    <n v="0.25000000000000011"/>
    <n v="4500"/>
    <n v="1125.0000000000005"/>
    <n v="393.75000000000011"/>
    <n v="0.35"/>
  </r>
  <r>
    <x v="0"/>
    <n v="1185732"/>
    <x v="122"/>
    <x v="3"/>
    <x v="20"/>
    <s v="St. Louis"/>
    <x v="2"/>
    <n v="0.10000000000000002"/>
    <n v="3500"/>
    <n v="350.00000000000006"/>
    <n v="122.50000000000001"/>
    <n v="0.35"/>
  </r>
  <r>
    <x v="0"/>
    <n v="1185732"/>
    <x v="122"/>
    <x v="3"/>
    <x v="20"/>
    <s v="St. Louis"/>
    <x v="3"/>
    <n v="0.10000000000000002"/>
    <n v="3250"/>
    <n v="325.00000000000006"/>
    <n v="130.00000000000003"/>
    <n v="0.4"/>
  </r>
  <r>
    <x v="0"/>
    <n v="1185732"/>
    <x v="122"/>
    <x v="3"/>
    <x v="20"/>
    <s v="St. Louis"/>
    <x v="4"/>
    <n v="0.2"/>
    <n v="3250"/>
    <n v="650"/>
    <n v="227.49999999999997"/>
    <n v="0.35"/>
  </r>
  <r>
    <x v="0"/>
    <n v="1185732"/>
    <x v="122"/>
    <x v="3"/>
    <x v="20"/>
    <s v="St. Louis"/>
    <x v="5"/>
    <n v="0.25000000000000006"/>
    <n v="4000"/>
    <n v="1000.0000000000002"/>
    <n v="500.00000000000011"/>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399.9999999999998"/>
    <n v="699.99999999999989"/>
    <n v="0.5"/>
  </r>
  <r>
    <x v="0"/>
    <n v="1185732"/>
    <x v="10"/>
    <x v="3"/>
    <x v="20"/>
    <s v="St. Louis"/>
    <x v="0"/>
    <n v="0.30000000000000004"/>
    <n v="5500"/>
    <n v="1650.0000000000002"/>
    <n v="660.00000000000011"/>
    <n v="0.4"/>
  </r>
  <r>
    <x v="0"/>
    <n v="1185732"/>
    <x v="10"/>
    <x v="3"/>
    <x v="20"/>
    <s v="St. Louis"/>
    <x v="1"/>
    <n v="0.20000000000000007"/>
    <n v="4000"/>
    <n v="800.00000000000023"/>
    <n v="280.00000000000006"/>
    <n v="0.35"/>
  </r>
  <r>
    <x v="0"/>
    <n v="1185732"/>
    <x v="10"/>
    <x v="3"/>
    <x v="20"/>
    <s v="St. Louis"/>
    <x v="2"/>
    <n v="0.20000000000000007"/>
    <n v="3450"/>
    <n v="690.00000000000023"/>
    <n v="241.50000000000006"/>
    <n v="0.35"/>
  </r>
  <r>
    <x v="0"/>
    <n v="1185732"/>
    <x v="10"/>
    <x v="3"/>
    <x v="20"/>
    <s v="St. Louis"/>
    <x v="3"/>
    <n v="0.20000000000000007"/>
    <n v="3750"/>
    <n v="750.00000000000023"/>
    <n v="300.00000000000011"/>
    <n v="0.4"/>
  </r>
  <r>
    <x v="0"/>
    <n v="1185732"/>
    <x v="10"/>
    <x v="3"/>
    <x v="20"/>
    <s v="St. Louis"/>
    <x v="4"/>
    <n v="0.39999999999999997"/>
    <n v="3500"/>
    <n v="1399.9999999999998"/>
    <n v="489.99999999999989"/>
    <n v="0.35"/>
  </r>
  <r>
    <x v="0"/>
    <n v="1185732"/>
    <x v="10"/>
    <x v="3"/>
    <x v="20"/>
    <s v="St. Louis"/>
    <x v="5"/>
    <n v="0.44999999999999984"/>
    <n v="4500"/>
    <n v="2024.9999999999993"/>
    <n v="1012.4999999999997"/>
    <n v="0.5"/>
  </r>
  <r>
    <x v="0"/>
    <n v="1185732"/>
    <x v="11"/>
    <x v="3"/>
    <x v="20"/>
    <s v="St. Louis"/>
    <x v="0"/>
    <n v="0.39999999999999997"/>
    <n v="7000"/>
    <n v="2799.9999999999995"/>
    <n v="1119.9999999999998"/>
    <n v="0.4"/>
  </r>
  <r>
    <x v="0"/>
    <n v="1185732"/>
    <x v="11"/>
    <x v="3"/>
    <x v="20"/>
    <s v="St. Louis"/>
    <x v="1"/>
    <n v="0.30000000000000004"/>
    <n v="5000"/>
    <n v="1500.0000000000002"/>
    <n v="525"/>
    <n v="0.35"/>
  </r>
  <r>
    <x v="0"/>
    <n v="1185732"/>
    <x v="11"/>
    <x v="3"/>
    <x v="20"/>
    <s v="St. Louis"/>
    <x v="2"/>
    <n v="0.30000000000000004"/>
    <n v="4500"/>
    <n v="1350.0000000000002"/>
    <n v="472.50000000000006"/>
    <n v="0.35"/>
  </r>
  <r>
    <x v="0"/>
    <n v="1185732"/>
    <x v="11"/>
    <x v="3"/>
    <x v="20"/>
    <s v="St. Louis"/>
    <x v="3"/>
    <n v="0.30000000000000004"/>
    <n v="4000"/>
    <n v="1200.0000000000002"/>
    <n v="480.00000000000011"/>
    <n v="0.4"/>
  </r>
  <r>
    <x v="0"/>
    <n v="1185732"/>
    <x v="11"/>
    <x v="3"/>
    <x v="20"/>
    <s v="St. Louis"/>
    <x v="4"/>
    <n v="0.39999999999999997"/>
    <n v="4000"/>
    <n v="1599.9999999999998"/>
    <n v="559.99999999999989"/>
    <n v="0.35"/>
  </r>
  <r>
    <x v="0"/>
    <n v="1185732"/>
    <x v="11"/>
    <x v="3"/>
    <x v="20"/>
    <s v="St. Louis"/>
    <x v="5"/>
    <n v="0.44999999999999984"/>
    <n v="5000"/>
    <n v="2249.9999999999991"/>
    <n v="1124.9999999999995"/>
    <n v="0.5"/>
  </r>
  <r>
    <x v="2"/>
    <n v="1128299"/>
    <x v="145"/>
    <x v="2"/>
    <x v="21"/>
    <s v="Salt Lake City"/>
    <x v="0"/>
    <n v="0.30000000000000004"/>
    <n v="3500"/>
    <n v="1050.0000000000002"/>
    <n v="367.50000000000006"/>
    <n v="0.35"/>
  </r>
  <r>
    <x v="2"/>
    <n v="1128299"/>
    <x v="145"/>
    <x v="2"/>
    <x v="21"/>
    <s v="Salt Lake City"/>
    <x v="1"/>
    <n v="0.4"/>
    <n v="3500"/>
    <n v="1400"/>
    <n v="489.99999999999994"/>
    <n v="0.35"/>
  </r>
  <r>
    <x v="2"/>
    <n v="1128299"/>
    <x v="145"/>
    <x v="2"/>
    <x v="21"/>
    <s v="Salt Lake City"/>
    <x v="2"/>
    <n v="0.4"/>
    <n v="3500"/>
    <n v="1400"/>
    <n v="489.99999999999994"/>
    <n v="0.35"/>
  </r>
  <r>
    <x v="2"/>
    <n v="1128299"/>
    <x v="145"/>
    <x v="2"/>
    <x v="21"/>
    <s v="Salt Lake City"/>
    <x v="3"/>
    <n v="0.4"/>
    <n v="2000"/>
    <n v="800"/>
    <n v="280"/>
    <n v="0.35"/>
  </r>
  <r>
    <x v="2"/>
    <n v="1128299"/>
    <x v="145"/>
    <x v="2"/>
    <x v="21"/>
    <s v="Salt Lake City"/>
    <x v="4"/>
    <n v="0.45000000000000007"/>
    <n v="1500"/>
    <n v="675.00000000000011"/>
    <n v="270.00000000000006"/>
    <n v="0.4"/>
  </r>
  <r>
    <x v="2"/>
    <n v="1128299"/>
    <x v="145"/>
    <x v="2"/>
    <x v="21"/>
    <s v="Salt Lake City"/>
    <x v="5"/>
    <n v="0.4"/>
    <n v="4000"/>
    <n v="1600"/>
    <n v="480"/>
    <n v="0.3"/>
  </r>
  <r>
    <x v="2"/>
    <n v="1128299"/>
    <x v="146"/>
    <x v="2"/>
    <x v="21"/>
    <s v="Salt Lake City"/>
    <x v="0"/>
    <n v="0.30000000000000004"/>
    <n v="4500"/>
    <n v="1350.0000000000002"/>
    <n v="472.50000000000006"/>
    <n v="0.35"/>
  </r>
  <r>
    <x v="2"/>
    <n v="1128299"/>
    <x v="146"/>
    <x v="2"/>
    <x v="21"/>
    <s v="Salt Lake City"/>
    <x v="1"/>
    <n v="0.4"/>
    <n v="3500"/>
    <n v="1400"/>
    <n v="489.99999999999994"/>
    <n v="0.35"/>
  </r>
  <r>
    <x v="2"/>
    <n v="1128299"/>
    <x v="146"/>
    <x v="2"/>
    <x v="21"/>
    <s v="Salt Lake City"/>
    <x v="2"/>
    <n v="0.4"/>
    <n v="3500"/>
    <n v="1400"/>
    <n v="489.99999999999994"/>
    <n v="0.35"/>
  </r>
  <r>
    <x v="2"/>
    <n v="1128299"/>
    <x v="146"/>
    <x v="2"/>
    <x v="21"/>
    <s v="Salt Lake City"/>
    <x v="3"/>
    <n v="0.4"/>
    <n v="2000"/>
    <n v="800"/>
    <n v="280"/>
    <n v="0.35"/>
  </r>
  <r>
    <x v="2"/>
    <n v="1128299"/>
    <x v="146"/>
    <x v="2"/>
    <x v="21"/>
    <s v="Salt Lake City"/>
    <x v="4"/>
    <n v="0.45000000000000007"/>
    <n v="1250"/>
    <n v="562.50000000000011"/>
    <n v="225.00000000000006"/>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4.9999999999998"/>
    <n v="673.74999999999989"/>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499999999989"/>
    <n v="0.35"/>
  </r>
  <r>
    <x v="2"/>
    <n v="1128299"/>
    <x v="148"/>
    <x v="2"/>
    <x v="21"/>
    <s v="Salt Lake City"/>
    <x v="1"/>
    <n v="0.60000000000000009"/>
    <n v="2750"/>
    <n v="1650.0000000000002"/>
    <n v="577.5"/>
    <n v="0.35"/>
  </r>
  <r>
    <x v="2"/>
    <n v="1128299"/>
    <x v="148"/>
    <x v="2"/>
    <x v="21"/>
    <s v="Salt Lake City"/>
    <x v="2"/>
    <n v="0.60000000000000009"/>
    <n v="3250"/>
    <n v="1950.0000000000002"/>
    <n v="682.5"/>
    <n v="0.35"/>
  </r>
  <r>
    <x v="2"/>
    <n v="1128299"/>
    <x v="148"/>
    <x v="2"/>
    <x v="21"/>
    <s v="Salt Lake City"/>
    <x v="3"/>
    <n v="0.45000000000000007"/>
    <n v="2250"/>
    <n v="1012.5000000000001"/>
    <n v="354.375"/>
    <n v="0.35"/>
  </r>
  <r>
    <x v="2"/>
    <n v="1128299"/>
    <x v="148"/>
    <x v="2"/>
    <x v="21"/>
    <s v="Salt Lake City"/>
    <x v="4"/>
    <n v="0.50000000000000011"/>
    <n v="1250"/>
    <n v="625.00000000000011"/>
    <n v="250.00000000000006"/>
    <n v="0.4"/>
  </r>
  <r>
    <x v="2"/>
    <n v="1128299"/>
    <x v="148"/>
    <x v="2"/>
    <x v="21"/>
    <s v="Salt Lake City"/>
    <x v="5"/>
    <n v="0.65000000000000013"/>
    <n v="3000"/>
    <n v="1950.0000000000005"/>
    <n v="585.00000000000011"/>
    <n v="0.3"/>
  </r>
  <r>
    <x v="2"/>
    <n v="1128299"/>
    <x v="149"/>
    <x v="2"/>
    <x v="21"/>
    <s v="Salt Lake City"/>
    <x v="0"/>
    <n v="0.5"/>
    <n v="5000"/>
    <n v="2500"/>
    <n v="875"/>
    <n v="0.35"/>
  </r>
  <r>
    <x v="2"/>
    <n v="1128299"/>
    <x v="149"/>
    <x v="2"/>
    <x v="21"/>
    <s v="Salt Lake City"/>
    <x v="1"/>
    <n v="0.55000000000000004"/>
    <n v="3500"/>
    <n v="1925.0000000000002"/>
    <n v="673.75"/>
    <n v="0.35"/>
  </r>
  <r>
    <x v="2"/>
    <n v="1128299"/>
    <x v="149"/>
    <x v="2"/>
    <x v="21"/>
    <s v="Salt Lake City"/>
    <x v="2"/>
    <n v="0.55000000000000004"/>
    <n v="3500"/>
    <n v="1925.0000000000002"/>
    <n v="673.75"/>
    <n v="0.35"/>
  </r>
  <r>
    <x v="2"/>
    <n v="1128299"/>
    <x v="149"/>
    <x v="2"/>
    <x v="21"/>
    <s v="Salt Lake City"/>
    <x v="3"/>
    <n v="0.5"/>
    <n v="2750"/>
    <n v="1375"/>
    <n v="481.24999999999994"/>
    <n v="0.35"/>
  </r>
  <r>
    <x v="2"/>
    <n v="1128299"/>
    <x v="149"/>
    <x v="2"/>
    <x v="21"/>
    <s v="Salt Lake City"/>
    <x v="4"/>
    <n v="0.44999999999999996"/>
    <n v="1750"/>
    <n v="787.49999999999989"/>
    <n v="315"/>
    <n v="0.4"/>
  </r>
  <r>
    <x v="2"/>
    <n v="1128299"/>
    <x v="149"/>
    <x v="2"/>
    <x v="21"/>
    <s v="Salt Lake City"/>
    <x v="5"/>
    <n v="0.6"/>
    <n v="5250"/>
    <n v="3150"/>
    <n v="945"/>
    <n v="0.3"/>
  </r>
  <r>
    <x v="2"/>
    <n v="1128299"/>
    <x v="150"/>
    <x v="2"/>
    <x v="21"/>
    <s v="Salt Lake City"/>
    <x v="0"/>
    <n v="0.54999999999999993"/>
    <n v="7750"/>
    <n v="4262.4999999999991"/>
    <n v="1491.8749999999995"/>
    <n v="0.35"/>
  </r>
  <r>
    <x v="2"/>
    <n v="1128299"/>
    <x v="150"/>
    <x v="2"/>
    <x v="21"/>
    <s v="Salt Lake City"/>
    <x v="1"/>
    <n v="0.64999999999999991"/>
    <n v="6500"/>
    <n v="4224.9999999999991"/>
    <n v="1478.7499999999995"/>
    <n v="0.35"/>
  </r>
  <r>
    <x v="2"/>
    <n v="1128299"/>
    <x v="150"/>
    <x v="2"/>
    <x v="21"/>
    <s v="Salt Lake City"/>
    <x v="2"/>
    <n v="0.79999999999999993"/>
    <n v="6500"/>
    <n v="5200"/>
    <n v="1819.9999999999998"/>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4999999999998"/>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000000000000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0000000000005"/>
    <n v="787.50000000000011"/>
    <n v="0.35"/>
  </r>
  <r>
    <x v="2"/>
    <n v="1128299"/>
    <x v="153"/>
    <x v="2"/>
    <x v="21"/>
    <s v="Salt Lake City"/>
    <x v="1"/>
    <n v="0.55000000000000016"/>
    <n v="4500"/>
    <n v="2475.0000000000009"/>
    <n v="866.25000000000023"/>
    <n v="0.35"/>
  </r>
  <r>
    <x v="2"/>
    <n v="1128299"/>
    <x v="153"/>
    <x v="2"/>
    <x v="21"/>
    <s v="Salt Lake City"/>
    <x v="2"/>
    <n v="0.50000000000000011"/>
    <n v="2500"/>
    <n v="1250.0000000000002"/>
    <n v="437.50000000000006"/>
    <n v="0.35"/>
  </r>
  <r>
    <x v="2"/>
    <n v="1128299"/>
    <x v="153"/>
    <x v="2"/>
    <x v="21"/>
    <s v="Salt Lake City"/>
    <x v="3"/>
    <n v="0.50000000000000011"/>
    <n v="2000"/>
    <n v="1000.0000000000002"/>
    <n v="350.00000000000006"/>
    <n v="0.35"/>
  </r>
  <r>
    <x v="2"/>
    <n v="1128299"/>
    <x v="153"/>
    <x v="2"/>
    <x v="21"/>
    <s v="Salt Lake City"/>
    <x v="4"/>
    <n v="0.60000000000000009"/>
    <n v="2250"/>
    <n v="1350.0000000000002"/>
    <n v="540.00000000000011"/>
    <n v="0.4"/>
  </r>
  <r>
    <x v="2"/>
    <n v="1128299"/>
    <x v="153"/>
    <x v="2"/>
    <x v="21"/>
    <s v="Salt Lake City"/>
    <x v="5"/>
    <n v="0.44999999999999996"/>
    <n v="2500"/>
    <n v="1125"/>
    <n v="337.5"/>
    <n v="0.3"/>
  </r>
  <r>
    <x v="2"/>
    <n v="1128299"/>
    <x v="154"/>
    <x v="2"/>
    <x v="21"/>
    <s v="Salt Lake City"/>
    <x v="0"/>
    <n v="0.4"/>
    <n v="3500"/>
    <n v="1400"/>
    <n v="489.99999999999994"/>
    <n v="0.35"/>
  </r>
  <r>
    <x v="2"/>
    <n v="1128299"/>
    <x v="154"/>
    <x v="2"/>
    <x v="21"/>
    <s v="Salt Lake City"/>
    <x v="1"/>
    <n v="0.55000000000000016"/>
    <n v="5250"/>
    <n v="2887.5000000000009"/>
    <n v="1010.6250000000002"/>
    <n v="0.35"/>
  </r>
  <r>
    <x v="2"/>
    <n v="1128299"/>
    <x v="154"/>
    <x v="2"/>
    <x v="21"/>
    <s v="Salt Lake City"/>
    <x v="2"/>
    <n v="0.50000000000000011"/>
    <n v="3500"/>
    <n v="1750.0000000000005"/>
    <n v="612.50000000000011"/>
    <n v="0.35"/>
  </r>
  <r>
    <x v="2"/>
    <n v="1128299"/>
    <x v="154"/>
    <x v="2"/>
    <x v="21"/>
    <s v="Salt Lake City"/>
    <x v="3"/>
    <n v="0.45000000000000007"/>
    <n v="3250"/>
    <n v="1462.5000000000002"/>
    <n v="511.87500000000006"/>
    <n v="0.35"/>
  </r>
  <r>
    <x v="2"/>
    <n v="1128299"/>
    <x v="154"/>
    <x v="2"/>
    <x v="21"/>
    <s v="Salt Lake City"/>
    <x v="4"/>
    <n v="0.55000000000000004"/>
    <n v="3000"/>
    <n v="1650.0000000000002"/>
    <n v="660.00000000000011"/>
    <n v="0.4"/>
  </r>
  <r>
    <x v="2"/>
    <n v="1128299"/>
    <x v="154"/>
    <x v="2"/>
    <x v="21"/>
    <s v="Salt Lake City"/>
    <x v="5"/>
    <n v="0.60000000000000009"/>
    <n v="3500"/>
    <n v="2100.0000000000005"/>
    <n v="630.00000000000011"/>
    <n v="0.3"/>
  </r>
  <r>
    <x v="2"/>
    <n v="1128299"/>
    <x v="155"/>
    <x v="2"/>
    <x v="21"/>
    <s v="Salt Lake City"/>
    <x v="0"/>
    <n v="0.45000000000000007"/>
    <n v="5750"/>
    <n v="2587.5000000000005"/>
    <n v="905.62500000000011"/>
    <n v="0.35"/>
  </r>
  <r>
    <x v="2"/>
    <n v="1128299"/>
    <x v="155"/>
    <x v="2"/>
    <x v="21"/>
    <s v="Salt Lake City"/>
    <x v="1"/>
    <n v="0.50000000000000011"/>
    <n v="6500"/>
    <n v="3250.0000000000009"/>
    <n v="1137.5000000000002"/>
    <n v="0.35"/>
  </r>
  <r>
    <x v="2"/>
    <n v="1128299"/>
    <x v="155"/>
    <x v="2"/>
    <x v="21"/>
    <s v="Salt Lake City"/>
    <x v="2"/>
    <n v="0.45000000000000007"/>
    <n v="4750"/>
    <n v="2137.5000000000005"/>
    <n v="748.12500000000011"/>
    <n v="0.35"/>
  </r>
  <r>
    <x v="2"/>
    <n v="1128299"/>
    <x v="155"/>
    <x v="2"/>
    <x v="21"/>
    <s v="Salt Lake City"/>
    <x v="3"/>
    <n v="0.55000000000000016"/>
    <n v="4500"/>
    <n v="2475.0000000000009"/>
    <n v="866.25000000000023"/>
    <n v="0.35"/>
  </r>
  <r>
    <x v="2"/>
    <n v="1128299"/>
    <x v="155"/>
    <x v="2"/>
    <x v="21"/>
    <s v="Salt Lake City"/>
    <x v="4"/>
    <n v="0.75000000000000011"/>
    <n v="4250"/>
    <n v="3187.5000000000005"/>
    <n v="1275.0000000000002"/>
    <n v="0.4"/>
  </r>
  <r>
    <x v="2"/>
    <n v="1128299"/>
    <x v="155"/>
    <x v="2"/>
    <x v="21"/>
    <s v="Salt Lake City"/>
    <x v="5"/>
    <n v="0.80000000000000016"/>
    <n v="5500"/>
    <n v="4400.0000000000009"/>
    <n v="1320.0000000000002"/>
    <n v="0.3"/>
  </r>
  <r>
    <x v="2"/>
    <n v="1128299"/>
    <x v="156"/>
    <x v="2"/>
    <x v="21"/>
    <s v="Salt Lake City"/>
    <x v="0"/>
    <n v="0.65000000000000013"/>
    <n v="7500"/>
    <n v="4875.0000000000009"/>
    <n v="1706.2500000000002"/>
    <n v="0.35"/>
  </r>
  <r>
    <x v="2"/>
    <n v="1128299"/>
    <x v="156"/>
    <x v="2"/>
    <x v="21"/>
    <s v="Salt Lake City"/>
    <x v="1"/>
    <n v="0.75000000000000022"/>
    <n v="7500"/>
    <n v="5625.0000000000018"/>
    <n v="1968.7500000000005"/>
    <n v="0.35"/>
  </r>
  <r>
    <x v="2"/>
    <n v="1128299"/>
    <x v="156"/>
    <x v="2"/>
    <x v="21"/>
    <s v="Salt Lake City"/>
    <x v="2"/>
    <n v="0.70000000000000018"/>
    <n v="5500"/>
    <n v="3850.0000000000009"/>
    <n v="1347.5000000000002"/>
    <n v="0.35"/>
  </r>
  <r>
    <x v="2"/>
    <n v="1128299"/>
    <x v="156"/>
    <x v="2"/>
    <x v="21"/>
    <s v="Salt Lake City"/>
    <x v="3"/>
    <n v="0.70000000000000018"/>
    <n v="5500"/>
    <n v="3850.0000000000009"/>
    <n v="1347.5000000000002"/>
    <n v="0.35"/>
  </r>
  <r>
    <x v="2"/>
    <n v="1128299"/>
    <x v="156"/>
    <x v="2"/>
    <x v="21"/>
    <s v="Salt Lake City"/>
    <x v="4"/>
    <n v="0.80000000000000016"/>
    <n v="4750"/>
    <n v="3800.0000000000009"/>
    <n v="1520.0000000000005"/>
    <n v="0.4"/>
  </r>
  <r>
    <x v="2"/>
    <n v="1128299"/>
    <x v="156"/>
    <x v="2"/>
    <x v="21"/>
    <s v="Salt Lake City"/>
    <x v="5"/>
    <n v="0.8500000000000002"/>
    <n v="5750"/>
    <n v="4887.5000000000009"/>
    <n v="1466.2500000000002"/>
    <n v="0.3"/>
  </r>
  <r>
    <x v="2"/>
    <n v="1128299"/>
    <x v="102"/>
    <x v="2"/>
    <x v="22"/>
    <s v="Portland"/>
    <x v="0"/>
    <n v="0.35000000000000003"/>
    <n v="4000"/>
    <n v="1400.0000000000002"/>
    <n v="560"/>
    <n v="0.39999999999999997"/>
  </r>
  <r>
    <x v="2"/>
    <n v="1128299"/>
    <x v="102"/>
    <x v="2"/>
    <x v="22"/>
    <s v="Portland"/>
    <x v="1"/>
    <n v="0.45"/>
    <n v="4000"/>
    <n v="1800"/>
    <n v="719.99999999999989"/>
    <n v="0.39999999999999997"/>
  </r>
  <r>
    <x v="2"/>
    <n v="1128299"/>
    <x v="102"/>
    <x v="2"/>
    <x v="22"/>
    <s v="Portland"/>
    <x v="2"/>
    <n v="0.45"/>
    <n v="4000"/>
    <n v="1800"/>
    <n v="719.99999999999989"/>
    <n v="0.39999999999999997"/>
  </r>
  <r>
    <x v="2"/>
    <n v="1128299"/>
    <x v="102"/>
    <x v="2"/>
    <x v="22"/>
    <s v="Portland"/>
    <x v="3"/>
    <n v="0.45"/>
    <n v="2500"/>
    <n v="1125"/>
    <n v="449.99999999999994"/>
    <n v="0.39999999999999997"/>
  </r>
  <r>
    <x v="2"/>
    <n v="1128299"/>
    <x v="102"/>
    <x v="2"/>
    <x v="22"/>
    <s v="Portland"/>
    <x v="4"/>
    <n v="0.50000000000000011"/>
    <n v="2000"/>
    <n v="1000.0000000000002"/>
    <n v="450.00000000000011"/>
    <n v="0.45"/>
  </r>
  <r>
    <x v="2"/>
    <n v="1128299"/>
    <x v="102"/>
    <x v="2"/>
    <x v="22"/>
    <s v="Portland"/>
    <x v="5"/>
    <n v="0.45"/>
    <n v="4500"/>
    <n v="2025"/>
    <n v="708.75"/>
    <n v="0.35"/>
  </r>
  <r>
    <x v="2"/>
    <n v="1128299"/>
    <x v="103"/>
    <x v="2"/>
    <x v="22"/>
    <s v="Portland"/>
    <x v="0"/>
    <n v="0.35000000000000003"/>
    <n v="5000"/>
    <n v="1750.0000000000002"/>
    <n v="700"/>
    <n v="0.39999999999999997"/>
  </r>
  <r>
    <x v="2"/>
    <n v="1128299"/>
    <x v="103"/>
    <x v="2"/>
    <x v="22"/>
    <s v="Portland"/>
    <x v="1"/>
    <n v="0.45"/>
    <n v="4000"/>
    <n v="1800"/>
    <n v="719.99999999999989"/>
    <n v="0.39999999999999997"/>
  </r>
  <r>
    <x v="2"/>
    <n v="1128299"/>
    <x v="103"/>
    <x v="2"/>
    <x v="22"/>
    <s v="Portland"/>
    <x v="2"/>
    <n v="0.45"/>
    <n v="4000"/>
    <n v="1800"/>
    <n v="719.99999999999989"/>
    <n v="0.39999999999999997"/>
  </r>
  <r>
    <x v="2"/>
    <n v="1128299"/>
    <x v="103"/>
    <x v="2"/>
    <x v="22"/>
    <s v="Portland"/>
    <x v="3"/>
    <n v="0.45"/>
    <n v="2500"/>
    <n v="1125"/>
    <n v="449.99999999999994"/>
    <n v="0.39999999999999997"/>
  </r>
  <r>
    <x v="2"/>
    <n v="1128299"/>
    <x v="103"/>
    <x v="2"/>
    <x v="22"/>
    <s v="Portland"/>
    <x v="4"/>
    <n v="0.50000000000000011"/>
    <n v="1750"/>
    <n v="875.00000000000023"/>
    <n v="393.75000000000011"/>
    <n v="0.45"/>
  </r>
  <r>
    <x v="2"/>
    <n v="1128299"/>
    <x v="103"/>
    <x v="2"/>
    <x v="22"/>
    <s v="Portland"/>
    <x v="5"/>
    <n v="0.45"/>
    <n v="3750"/>
    <n v="1687.5"/>
    <n v="590.625"/>
    <n v="0.35"/>
  </r>
  <r>
    <x v="2"/>
    <n v="1128299"/>
    <x v="104"/>
    <x v="2"/>
    <x v="22"/>
    <s v="Portland"/>
    <x v="0"/>
    <n v="0.45"/>
    <n v="5250"/>
    <n v="2362.5"/>
    <n v="944.99999999999989"/>
    <n v="0.39999999999999997"/>
  </r>
  <r>
    <x v="2"/>
    <n v="1128299"/>
    <x v="104"/>
    <x v="2"/>
    <x v="22"/>
    <s v="Portland"/>
    <x v="1"/>
    <n v="0.55000000000000004"/>
    <n v="3750"/>
    <n v="2062.5"/>
    <n v="824.99999999999989"/>
    <n v="0.39999999999999997"/>
  </r>
  <r>
    <x v="2"/>
    <n v="1128299"/>
    <x v="104"/>
    <x v="2"/>
    <x v="22"/>
    <s v="Portland"/>
    <x v="2"/>
    <n v="0.6"/>
    <n v="4000"/>
    <n v="2400"/>
    <n v="959.99999999999989"/>
    <n v="0.39999999999999997"/>
  </r>
  <r>
    <x v="2"/>
    <n v="1128299"/>
    <x v="104"/>
    <x v="2"/>
    <x v="22"/>
    <s v="Portland"/>
    <x v="3"/>
    <n v="0.55000000000000004"/>
    <n v="3000"/>
    <n v="1650.0000000000002"/>
    <n v="660"/>
    <n v="0.39999999999999997"/>
  </r>
  <r>
    <x v="2"/>
    <n v="1128299"/>
    <x v="104"/>
    <x v="2"/>
    <x v="22"/>
    <s v="Portland"/>
    <x v="4"/>
    <n v="0.60000000000000009"/>
    <n v="1500"/>
    <n v="900.00000000000011"/>
    <n v="405.00000000000006"/>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000000000002"/>
    <n v="715"/>
    <n v="0.39999999999999997"/>
  </r>
  <r>
    <x v="2"/>
    <n v="1128299"/>
    <x v="105"/>
    <x v="2"/>
    <x v="22"/>
    <s v="Portland"/>
    <x v="2"/>
    <n v="0.55000000000000004"/>
    <n v="3750"/>
    <n v="2062.5"/>
    <n v="824.99999999999989"/>
    <n v="0.39999999999999997"/>
  </r>
  <r>
    <x v="2"/>
    <n v="1128299"/>
    <x v="105"/>
    <x v="2"/>
    <x v="22"/>
    <s v="Portland"/>
    <x v="3"/>
    <n v="0.40000000000000008"/>
    <n v="2750"/>
    <n v="1100.0000000000002"/>
    <n v="440.00000000000006"/>
    <n v="0.39999999999999997"/>
  </r>
  <r>
    <x v="2"/>
    <n v="1128299"/>
    <x v="105"/>
    <x v="2"/>
    <x v="22"/>
    <s v="Portland"/>
    <x v="4"/>
    <n v="0.45000000000000012"/>
    <n v="1750"/>
    <n v="787.50000000000023"/>
    <n v="354.37500000000011"/>
    <n v="0.45"/>
  </r>
  <r>
    <x v="2"/>
    <n v="1128299"/>
    <x v="105"/>
    <x v="2"/>
    <x v="22"/>
    <s v="Portland"/>
    <x v="5"/>
    <n v="0.60000000000000009"/>
    <n v="3500"/>
    <n v="2100.0000000000005"/>
    <n v="735.00000000000011"/>
    <n v="0.35"/>
  </r>
  <r>
    <x v="2"/>
    <n v="1128299"/>
    <x v="106"/>
    <x v="2"/>
    <x v="22"/>
    <s v="Portland"/>
    <x v="0"/>
    <n v="0.45"/>
    <n v="5500"/>
    <n v="2475"/>
    <n v="989.99999999999989"/>
    <n v="0.39999999999999997"/>
  </r>
  <r>
    <x v="2"/>
    <n v="1128299"/>
    <x v="106"/>
    <x v="2"/>
    <x v="22"/>
    <s v="Portland"/>
    <x v="1"/>
    <n v="0.5"/>
    <n v="4000"/>
    <n v="2000"/>
    <n v="799.99999999999989"/>
    <n v="0.39999999999999997"/>
  </r>
  <r>
    <x v="2"/>
    <n v="1128299"/>
    <x v="106"/>
    <x v="2"/>
    <x v="22"/>
    <s v="Portland"/>
    <x v="2"/>
    <n v="0.5"/>
    <n v="4000"/>
    <n v="2000"/>
    <n v="799.99999999999989"/>
    <n v="0.39999999999999997"/>
  </r>
  <r>
    <x v="2"/>
    <n v="1128299"/>
    <x v="106"/>
    <x v="2"/>
    <x v="22"/>
    <s v="Portland"/>
    <x v="3"/>
    <n v="0.45"/>
    <n v="3250"/>
    <n v="1462.5"/>
    <n v="585"/>
    <n v="0.39999999999999997"/>
  </r>
  <r>
    <x v="2"/>
    <n v="1128299"/>
    <x v="106"/>
    <x v="2"/>
    <x v="22"/>
    <s v="Portland"/>
    <x v="4"/>
    <n v="0.39999999999999997"/>
    <n v="2250"/>
    <n v="899.99999999999989"/>
    <n v="404.99999999999994"/>
    <n v="0.45"/>
  </r>
  <r>
    <x v="2"/>
    <n v="1128299"/>
    <x v="106"/>
    <x v="2"/>
    <x v="22"/>
    <s v="Portland"/>
    <x v="5"/>
    <n v="0.65"/>
    <n v="5750"/>
    <n v="3737.5"/>
    <n v="1308.125"/>
    <n v="0.35"/>
  </r>
  <r>
    <x v="2"/>
    <n v="1128299"/>
    <x v="107"/>
    <x v="2"/>
    <x v="22"/>
    <s v="Portland"/>
    <x v="0"/>
    <n v="0.6"/>
    <n v="8250"/>
    <n v="4950"/>
    <n v="1979.9999999999998"/>
    <n v="0.39999999999999997"/>
  </r>
  <r>
    <x v="2"/>
    <n v="1128299"/>
    <x v="107"/>
    <x v="2"/>
    <x v="22"/>
    <s v="Portland"/>
    <x v="1"/>
    <n v="0.7"/>
    <n v="7000"/>
    <n v="4900"/>
    <n v="1959.9999999999998"/>
    <n v="0.39999999999999997"/>
  </r>
  <r>
    <x v="2"/>
    <n v="1128299"/>
    <x v="107"/>
    <x v="2"/>
    <x v="22"/>
    <s v="Portland"/>
    <x v="2"/>
    <n v="0.85"/>
    <n v="7000"/>
    <n v="5950"/>
    <n v="2380"/>
    <n v="0.39999999999999997"/>
  </r>
  <r>
    <x v="2"/>
    <n v="1128299"/>
    <x v="107"/>
    <x v="2"/>
    <x v="22"/>
    <s v="Portland"/>
    <x v="3"/>
    <n v="0.85"/>
    <n v="5750"/>
    <n v="4887.5"/>
    <n v="1954.9999999999998"/>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39.9999999999995"/>
    <n v="0.39999999999999997"/>
  </r>
  <r>
    <x v="2"/>
    <n v="1128299"/>
    <x v="108"/>
    <x v="2"/>
    <x v="22"/>
    <s v="Portland"/>
    <x v="1"/>
    <n v="0.95000000000000007"/>
    <n v="7500"/>
    <n v="7125.0000000000009"/>
    <n v="2850"/>
    <n v="0.39999999999999997"/>
  </r>
  <r>
    <x v="2"/>
    <n v="1128299"/>
    <x v="108"/>
    <x v="2"/>
    <x v="22"/>
    <s v="Portland"/>
    <x v="2"/>
    <n v="0.95000000000000007"/>
    <n v="7000"/>
    <n v="6650.0000000000009"/>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0000000000009"/>
    <n v="2502.5"/>
    <n v="0.35"/>
  </r>
  <r>
    <x v="2"/>
    <n v="1128299"/>
    <x v="109"/>
    <x v="2"/>
    <x v="22"/>
    <s v="Portland"/>
    <x v="0"/>
    <n v="0.95000000000000007"/>
    <n v="8500"/>
    <n v="8075.0000000000009"/>
    <n v="3230"/>
    <n v="0.39999999999999997"/>
  </r>
  <r>
    <x v="2"/>
    <n v="1128299"/>
    <x v="109"/>
    <x v="2"/>
    <x v="22"/>
    <s v="Portland"/>
    <x v="1"/>
    <n v="0.85000000000000009"/>
    <n v="8250"/>
    <n v="7012.5000000000009"/>
    <n v="2805"/>
    <n v="0.39999999999999997"/>
  </r>
  <r>
    <x v="2"/>
    <n v="1128299"/>
    <x v="109"/>
    <x v="2"/>
    <x v="22"/>
    <s v="Portland"/>
    <x v="2"/>
    <n v="0.75000000000000011"/>
    <n v="7000"/>
    <n v="5250.0000000000009"/>
    <n v="2100"/>
    <n v="0.39999999999999997"/>
  </r>
  <r>
    <x v="2"/>
    <n v="1128299"/>
    <x v="109"/>
    <x v="2"/>
    <x v="22"/>
    <s v="Portland"/>
    <x v="3"/>
    <n v="0.75000000000000011"/>
    <n v="4750"/>
    <n v="3562.5000000000005"/>
    <n v="1425"/>
    <n v="0.39999999999999997"/>
  </r>
  <r>
    <x v="2"/>
    <n v="1128299"/>
    <x v="109"/>
    <x v="2"/>
    <x v="22"/>
    <s v="Portland"/>
    <x v="4"/>
    <n v="0.64999999999999991"/>
    <n v="4750"/>
    <n v="3087.4999999999995"/>
    <n v="1389.3749999999998"/>
    <n v="0.45"/>
  </r>
  <r>
    <x v="2"/>
    <n v="1128299"/>
    <x v="109"/>
    <x v="2"/>
    <x v="22"/>
    <s v="Portland"/>
    <x v="5"/>
    <n v="0.7"/>
    <n v="3000"/>
    <n v="2100"/>
    <n v="735"/>
    <n v="0.35"/>
  </r>
  <r>
    <x v="2"/>
    <n v="1128299"/>
    <x v="110"/>
    <x v="2"/>
    <x v="22"/>
    <s v="Portland"/>
    <x v="0"/>
    <n v="0.45000000000000012"/>
    <n v="5000"/>
    <n v="2250.0000000000005"/>
    <n v="900.00000000000011"/>
    <n v="0.39999999999999997"/>
  </r>
  <r>
    <x v="2"/>
    <n v="1128299"/>
    <x v="110"/>
    <x v="2"/>
    <x v="22"/>
    <s v="Portland"/>
    <x v="1"/>
    <n v="0.50000000000000011"/>
    <n v="5000"/>
    <n v="2500.0000000000005"/>
    <n v="1000.0000000000001"/>
    <n v="0.39999999999999997"/>
  </r>
  <r>
    <x v="2"/>
    <n v="1128299"/>
    <x v="110"/>
    <x v="2"/>
    <x v="22"/>
    <s v="Portland"/>
    <x v="2"/>
    <n v="0.45000000000000012"/>
    <n v="3000"/>
    <n v="1350.0000000000005"/>
    <n v="540.00000000000011"/>
    <n v="0.39999999999999997"/>
  </r>
  <r>
    <x v="2"/>
    <n v="1128299"/>
    <x v="110"/>
    <x v="2"/>
    <x v="22"/>
    <s v="Portland"/>
    <x v="3"/>
    <n v="0.45000000000000012"/>
    <n v="2500"/>
    <n v="1125.0000000000002"/>
    <n v="450.00000000000006"/>
    <n v="0.39999999999999997"/>
  </r>
  <r>
    <x v="2"/>
    <n v="1128299"/>
    <x v="110"/>
    <x v="2"/>
    <x v="22"/>
    <s v="Portland"/>
    <x v="4"/>
    <n v="0.55000000000000004"/>
    <n v="2750"/>
    <n v="1512.5000000000002"/>
    <n v="680.62500000000011"/>
    <n v="0.45"/>
  </r>
  <r>
    <x v="2"/>
    <n v="1128299"/>
    <x v="110"/>
    <x v="2"/>
    <x v="22"/>
    <s v="Portland"/>
    <x v="5"/>
    <n v="0.39999999999999997"/>
    <n v="3000"/>
    <n v="1200"/>
    <n v="420"/>
    <n v="0.35"/>
  </r>
  <r>
    <x v="2"/>
    <n v="1128299"/>
    <x v="111"/>
    <x v="2"/>
    <x v="22"/>
    <s v="Portland"/>
    <x v="0"/>
    <n v="0.35000000000000003"/>
    <n v="4000"/>
    <n v="1400.0000000000002"/>
    <n v="560"/>
    <n v="0.39999999999999997"/>
  </r>
  <r>
    <x v="2"/>
    <n v="1128299"/>
    <x v="111"/>
    <x v="2"/>
    <x v="22"/>
    <s v="Portland"/>
    <x v="1"/>
    <n v="0.50000000000000011"/>
    <n v="5750"/>
    <n v="2875.0000000000005"/>
    <n v="1150"/>
    <n v="0.39999999999999997"/>
  </r>
  <r>
    <x v="2"/>
    <n v="1128299"/>
    <x v="111"/>
    <x v="2"/>
    <x v="22"/>
    <s v="Portland"/>
    <x v="2"/>
    <n v="0.45000000000000012"/>
    <n v="4000"/>
    <n v="1800.0000000000005"/>
    <n v="720.00000000000011"/>
    <n v="0.39999999999999997"/>
  </r>
  <r>
    <x v="2"/>
    <n v="1128299"/>
    <x v="111"/>
    <x v="2"/>
    <x v="22"/>
    <s v="Portland"/>
    <x v="3"/>
    <n v="0.40000000000000008"/>
    <n v="3750"/>
    <n v="1500.0000000000002"/>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0000000000005"/>
    <n v="1000.0000000000001"/>
    <n v="0.39999999999999997"/>
  </r>
  <r>
    <x v="2"/>
    <n v="1128299"/>
    <x v="112"/>
    <x v="2"/>
    <x v="22"/>
    <s v="Portland"/>
    <x v="1"/>
    <n v="0.45000000000000012"/>
    <n v="7000"/>
    <n v="3150.0000000000009"/>
    <n v="1260.0000000000002"/>
    <n v="0.39999999999999997"/>
  </r>
  <r>
    <x v="2"/>
    <n v="1128299"/>
    <x v="112"/>
    <x v="2"/>
    <x v="22"/>
    <s v="Portland"/>
    <x v="2"/>
    <n v="0.40000000000000008"/>
    <n v="5250"/>
    <n v="2100.0000000000005"/>
    <n v="840.00000000000011"/>
    <n v="0.39999999999999997"/>
  </r>
  <r>
    <x v="2"/>
    <n v="1128299"/>
    <x v="112"/>
    <x v="2"/>
    <x v="22"/>
    <s v="Portland"/>
    <x v="3"/>
    <n v="0.50000000000000011"/>
    <n v="5000"/>
    <n v="2500.0000000000005"/>
    <n v="1000.0000000000001"/>
    <n v="0.39999999999999997"/>
  </r>
  <r>
    <x v="2"/>
    <n v="1128299"/>
    <x v="112"/>
    <x v="2"/>
    <x v="22"/>
    <s v="Portland"/>
    <x v="4"/>
    <n v="0.70000000000000007"/>
    <n v="4750"/>
    <n v="3325.0000000000005"/>
    <n v="1496.2500000000002"/>
    <n v="0.45"/>
  </r>
  <r>
    <x v="2"/>
    <n v="1128299"/>
    <x v="112"/>
    <x v="2"/>
    <x v="22"/>
    <s v="Portland"/>
    <x v="5"/>
    <n v="0.8500000000000002"/>
    <n v="6000"/>
    <n v="5100.0000000000009"/>
    <n v="1785.0000000000002"/>
    <n v="0.35"/>
  </r>
  <r>
    <x v="2"/>
    <n v="1128299"/>
    <x v="113"/>
    <x v="2"/>
    <x v="22"/>
    <s v="Portland"/>
    <x v="0"/>
    <n v="0.70000000000000018"/>
    <n v="8000"/>
    <n v="5600.0000000000018"/>
    <n v="2240.0000000000005"/>
    <n v="0.39999999999999997"/>
  </r>
  <r>
    <x v="2"/>
    <n v="1128299"/>
    <x v="113"/>
    <x v="2"/>
    <x v="22"/>
    <s v="Portland"/>
    <x v="1"/>
    <n v="0.80000000000000027"/>
    <n v="8000"/>
    <n v="6400.0000000000018"/>
    <n v="2560.0000000000005"/>
    <n v="0.39999999999999997"/>
  </r>
  <r>
    <x v="2"/>
    <n v="1128299"/>
    <x v="113"/>
    <x v="2"/>
    <x v="22"/>
    <s v="Portland"/>
    <x v="2"/>
    <n v="0.75000000000000022"/>
    <n v="6000"/>
    <n v="4500.0000000000009"/>
    <n v="1800.0000000000002"/>
    <n v="0.39999999999999997"/>
  </r>
  <r>
    <x v="2"/>
    <n v="1128299"/>
    <x v="113"/>
    <x v="2"/>
    <x v="22"/>
    <s v="Portland"/>
    <x v="3"/>
    <n v="0.75000000000000022"/>
    <n v="6000"/>
    <n v="4500.0000000000009"/>
    <n v="1800.0000000000002"/>
    <n v="0.39999999999999997"/>
  </r>
  <r>
    <x v="2"/>
    <n v="1128299"/>
    <x v="113"/>
    <x v="2"/>
    <x v="22"/>
    <s v="Portland"/>
    <x v="4"/>
    <n v="0.8500000000000002"/>
    <n v="5250"/>
    <n v="4462.5000000000009"/>
    <n v="2008.1250000000005"/>
    <n v="0.45"/>
  </r>
  <r>
    <x v="2"/>
    <n v="1128299"/>
    <x v="113"/>
    <x v="2"/>
    <x v="22"/>
    <s v="Portland"/>
    <x v="5"/>
    <n v="0.90000000000000024"/>
    <n v="6250"/>
    <n v="5625.0000000000018"/>
    <n v="1968.750000000000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49999999999994"/>
    <n v="0.35"/>
  </r>
  <r>
    <x v="1"/>
    <n v="1197831"/>
    <x v="173"/>
    <x v="1"/>
    <x v="23"/>
    <s v="New Orleans"/>
    <x v="3"/>
    <n v="0.35000000000000003"/>
    <n v="3500"/>
    <n v="1225.0000000000002"/>
    <n v="551.25000000000011"/>
    <n v="0.45"/>
  </r>
  <r>
    <x v="1"/>
    <n v="1197831"/>
    <x v="173"/>
    <x v="1"/>
    <x v="23"/>
    <s v="New Orleans"/>
    <x v="4"/>
    <n v="0.4"/>
    <n v="2500"/>
    <n v="1000"/>
    <n v="300"/>
    <n v="0.3"/>
  </r>
  <r>
    <x v="1"/>
    <n v="1197831"/>
    <x v="173"/>
    <x v="1"/>
    <x v="23"/>
    <s v="New Orleans"/>
    <x v="5"/>
    <n v="0.35000000000000003"/>
    <n v="4000"/>
    <n v="1400.0000000000002"/>
    <n v="700.00000000000011"/>
    <n v="0.5"/>
  </r>
  <r>
    <x v="1"/>
    <n v="1197831"/>
    <x v="60"/>
    <x v="1"/>
    <x v="23"/>
    <s v="New Orleans"/>
    <x v="0"/>
    <n v="0.19999999999999998"/>
    <n v="6500"/>
    <n v="1300"/>
    <n v="454.99999999999994"/>
    <n v="0.35"/>
  </r>
  <r>
    <x v="1"/>
    <n v="1197831"/>
    <x v="60"/>
    <x v="1"/>
    <x v="23"/>
    <s v="New Orleans"/>
    <x v="1"/>
    <n v="0.30000000000000004"/>
    <n v="6500"/>
    <n v="1950.0000000000002"/>
    <n v="682.5"/>
    <n v="0.35"/>
  </r>
  <r>
    <x v="1"/>
    <n v="1197831"/>
    <x v="60"/>
    <x v="1"/>
    <x v="23"/>
    <s v="New Orleans"/>
    <x v="2"/>
    <n v="0.24999999999999997"/>
    <n v="4750"/>
    <n v="1187.4999999999998"/>
    <n v="415.62499999999989"/>
    <n v="0.35"/>
  </r>
  <r>
    <x v="1"/>
    <n v="1197831"/>
    <x v="60"/>
    <x v="1"/>
    <x v="23"/>
    <s v="New Orleans"/>
    <x v="3"/>
    <n v="0.30000000000000004"/>
    <n v="3750"/>
    <n v="1125.0000000000002"/>
    <n v="506.25000000000011"/>
    <n v="0.45"/>
  </r>
  <r>
    <x v="1"/>
    <n v="1197831"/>
    <x v="60"/>
    <x v="1"/>
    <x v="23"/>
    <s v="New Orleans"/>
    <x v="4"/>
    <n v="0.35"/>
    <n v="2750"/>
    <n v="962.49999999999989"/>
    <n v="288.74999999999994"/>
    <n v="0.3"/>
  </r>
  <r>
    <x v="1"/>
    <n v="1197831"/>
    <x v="60"/>
    <x v="1"/>
    <x v="23"/>
    <s v="New Orleans"/>
    <x v="5"/>
    <n v="0.30000000000000004"/>
    <n v="5500"/>
    <n v="1650.0000000000002"/>
    <n v="825.00000000000011"/>
    <n v="0.5"/>
  </r>
  <r>
    <x v="1"/>
    <n v="1197831"/>
    <x v="174"/>
    <x v="1"/>
    <x v="23"/>
    <s v="New Orleans"/>
    <x v="0"/>
    <n v="0.19999999999999998"/>
    <n v="7000"/>
    <n v="1399.9999999999998"/>
    <n v="489.99999999999989"/>
    <n v="0.35"/>
  </r>
  <r>
    <x v="1"/>
    <n v="1197831"/>
    <x v="174"/>
    <x v="1"/>
    <x v="23"/>
    <s v="New Orleans"/>
    <x v="1"/>
    <n v="0.30000000000000004"/>
    <n v="7250"/>
    <n v="2175.0000000000005"/>
    <n v="761.25000000000011"/>
    <n v="0.35"/>
  </r>
  <r>
    <x v="1"/>
    <n v="1197831"/>
    <x v="174"/>
    <x v="1"/>
    <x v="23"/>
    <s v="New Orleans"/>
    <x v="2"/>
    <n v="0.24999999999999997"/>
    <n v="5750"/>
    <n v="1437.4999999999998"/>
    <n v="503.12499999999989"/>
    <n v="0.35"/>
  </r>
  <r>
    <x v="1"/>
    <n v="1197831"/>
    <x v="174"/>
    <x v="1"/>
    <x v="23"/>
    <s v="New Orleans"/>
    <x v="3"/>
    <n v="0.35000000000000003"/>
    <n v="5000"/>
    <n v="1750.0000000000002"/>
    <n v="787.50000000000011"/>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0000000000009"/>
    <n v="2475.0000000000005"/>
    <n v="0.5"/>
  </r>
  <r>
    <x v="1"/>
    <n v="1197831"/>
    <x v="176"/>
    <x v="1"/>
    <x v="23"/>
    <s v="New Orleans"/>
    <x v="0"/>
    <n v="0.5"/>
    <n v="7750"/>
    <n v="3875"/>
    <n v="1549.9999999999998"/>
    <n v="0.39999999999999997"/>
  </r>
  <r>
    <x v="1"/>
    <n v="1197831"/>
    <x v="176"/>
    <x v="1"/>
    <x v="23"/>
    <s v="New Orleans"/>
    <x v="1"/>
    <n v="0.55000000000000004"/>
    <n v="7750"/>
    <n v="4262.5"/>
    <n v="1704.9999999999998"/>
    <n v="0.39999999999999997"/>
  </r>
  <r>
    <x v="1"/>
    <n v="1197831"/>
    <x v="176"/>
    <x v="1"/>
    <x v="23"/>
    <s v="New Orleans"/>
    <x v="2"/>
    <n v="0.5"/>
    <n v="9250"/>
    <n v="4625"/>
    <n v="1849.9999999999998"/>
    <n v="0.39999999999999997"/>
  </r>
  <r>
    <x v="1"/>
    <n v="1197831"/>
    <x v="176"/>
    <x v="1"/>
    <x v="23"/>
    <s v="New Orleans"/>
    <x v="3"/>
    <n v="0.5"/>
    <n v="5250"/>
    <n v="2625"/>
    <n v="1312.5"/>
    <n v="0.5"/>
  </r>
  <r>
    <x v="1"/>
    <n v="1197831"/>
    <x v="176"/>
    <x v="1"/>
    <x v="23"/>
    <s v="New Orleans"/>
    <x v="4"/>
    <n v="0.55000000000000004"/>
    <n v="5250"/>
    <n v="2887.5000000000005"/>
    <n v="1010.6250000000001"/>
    <n v="0.35"/>
  </r>
  <r>
    <x v="1"/>
    <n v="1197831"/>
    <x v="176"/>
    <x v="1"/>
    <x v="23"/>
    <s v="New Orleans"/>
    <x v="5"/>
    <n v="0.65"/>
    <n v="8000"/>
    <n v="5200"/>
    <n v="2860.0000000000005"/>
    <n v="0.55000000000000004"/>
  </r>
  <r>
    <x v="1"/>
    <n v="1197831"/>
    <x v="177"/>
    <x v="1"/>
    <x v="23"/>
    <s v="New Orleans"/>
    <x v="0"/>
    <n v="0.5"/>
    <n v="7500"/>
    <n v="3750"/>
    <n v="1499.9999999999998"/>
    <n v="0.39999999999999997"/>
  </r>
  <r>
    <x v="1"/>
    <n v="1197831"/>
    <x v="177"/>
    <x v="1"/>
    <x v="23"/>
    <s v="New Orleans"/>
    <x v="1"/>
    <n v="0.55000000000000004"/>
    <n v="7500"/>
    <n v="4125"/>
    <n v="1649.9999999999998"/>
    <n v="0.39999999999999997"/>
  </r>
  <r>
    <x v="1"/>
    <n v="1197831"/>
    <x v="177"/>
    <x v="1"/>
    <x v="23"/>
    <s v="New Orleans"/>
    <x v="2"/>
    <n v="0.5"/>
    <n v="9250"/>
    <n v="4625"/>
    <n v="1849.9999999999998"/>
    <n v="0.39999999999999997"/>
  </r>
  <r>
    <x v="1"/>
    <n v="1197831"/>
    <x v="177"/>
    <x v="1"/>
    <x v="23"/>
    <s v="New Orleans"/>
    <x v="3"/>
    <n v="0.5"/>
    <n v="4750"/>
    <n v="2375"/>
    <n v="1187.5"/>
    <n v="0.5"/>
  </r>
  <r>
    <x v="1"/>
    <n v="1197831"/>
    <x v="177"/>
    <x v="1"/>
    <x v="23"/>
    <s v="New Orleans"/>
    <x v="4"/>
    <n v="0.55000000000000004"/>
    <n v="4750"/>
    <n v="2612.5"/>
    <n v="914.37499999999989"/>
    <n v="0.35"/>
  </r>
  <r>
    <x v="1"/>
    <n v="1197831"/>
    <x v="177"/>
    <x v="1"/>
    <x v="23"/>
    <s v="New Orleans"/>
    <x v="5"/>
    <n v="0.6"/>
    <n v="7250"/>
    <n v="4350"/>
    <n v="2392.5"/>
    <n v="0.55000000000000004"/>
  </r>
  <r>
    <x v="1"/>
    <n v="1197831"/>
    <x v="178"/>
    <x v="1"/>
    <x v="23"/>
    <s v="New Orleans"/>
    <x v="0"/>
    <n v="0.55000000000000004"/>
    <n v="6750"/>
    <n v="3712.5000000000005"/>
    <n v="1485"/>
    <n v="0.39999999999999997"/>
  </r>
  <r>
    <x v="1"/>
    <n v="1197831"/>
    <x v="178"/>
    <x v="1"/>
    <x v="23"/>
    <s v="New Orleans"/>
    <x v="1"/>
    <n v="0.55000000000000004"/>
    <n v="6250"/>
    <n v="3437.5000000000005"/>
    <n v="1375"/>
    <n v="0.39999999999999997"/>
  </r>
  <r>
    <x v="1"/>
    <n v="1197831"/>
    <x v="178"/>
    <x v="1"/>
    <x v="23"/>
    <s v="New Orleans"/>
    <x v="2"/>
    <n v="0.6"/>
    <n v="6750"/>
    <n v="4050"/>
    <n v="1619.9999999999998"/>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00000000002"/>
    <n v="0.55000000000000004"/>
  </r>
  <r>
    <x v="1"/>
    <n v="1197831"/>
    <x v="179"/>
    <x v="1"/>
    <x v="23"/>
    <s v="New Orleans"/>
    <x v="0"/>
    <n v="0.4"/>
    <n v="5750"/>
    <n v="2300"/>
    <n v="919.99999999999989"/>
    <n v="0.39999999999999997"/>
  </r>
  <r>
    <x v="1"/>
    <n v="1197831"/>
    <x v="179"/>
    <x v="1"/>
    <x v="23"/>
    <s v="New Orleans"/>
    <x v="1"/>
    <n v="0.4"/>
    <n v="5750"/>
    <n v="2300"/>
    <n v="919.99999999999989"/>
    <n v="0.39999999999999997"/>
  </r>
  <r>
    <x v="1"/>
    <n v="1197831"/>
    <x v="179"/>
    <x v="1"/>
    <x v="23"/>
    <s v="New Orleans"/>
    <x v="2"/>
    <n v="0.45"/>
    <n v="5250"/>
    <n v="2362.5"/>
    <n v="944.99999999999989"/>
    <n v="0.39999999999999997"/>
  </r>
  <r>
    <x v="1"/>
    <n v="1197831"/>
    <x v="179"/>
    <x v="1"/>
    <x v="23"/>
    <s v="New Orleans"/>
    <x v="3"/>
    <n v="0.45"/>
    <n v="3750"/>
    <n v="1687.5"/>
    <n v="843.75"/>
    <n v="0.5"/>
  </r>
  <r>
    <x v="1"/>
    <n v="1197831"/>
    <x v="179"/>
    <x v="1"/>
    <x v="23"/>
    <s v="New Orleans"/>
    <x v="4"/>
    <n v="0.35000000000000003"/>
    <n v="3500"/>
    <n v="1225.0000000000002"/>
    <n v="428.75000000000006"/>
    <n v="0.35"/>
  </r>
  <r>
    <x v="1"/>
    <n v="1197831"/>
    <x v="179"/>
    <x v="1"/>
    <x v="23"/>
    <s v="New Orleans"/>
    <x v="5"/>
    <n v="0.45"/>
    <n v="5250"/>
    <n v="2362.5"/>
    <n v="1299.375"/>
    <n v="0.55000000000000004"/>
  </r>
  <r>
    <x v="1"/>
    <n v="1197831"/>
    <x v="64"/>
    <x v="1"/>
    <x v="23"/>
    <s v="New Orleans"/>
    <x v="0"/>
    <n v="0.35000000000000003"/>
    <n v="6750"/>
    <n v="2362.5"/>
    <n v="944.99999999999989"/>
    <n v="0.39999999999999997"/>
  </r>
  <r>
    <x v="1"/>
    <n v="1197831"/>
    <x v="64"/>
    <x v="1"/>
    <x v="23"/>
    <s v="New Orleans"/>
    <x v="1"/>
    <n v="0.35000000000000003"/>
    <n v="6750"/>
    <n v="2362.5"/>
    <n v="944.99999999999989"/>
    <n v="0.39999999999999997"/>
  </r>
  <r>
    <x v="1"/>
    <n v="1197831"/>
    <x v="64"/>
    <x v="1"/>
    <x v="23"/>
    <s v="New Orleans"/>
    <x v="2"/>
    <n v="0.6"/>
    <n v="6000"/>
    <n v="3600"/>
    <n v="1439.9999999999998"/>
    <n v="0.39999999999999997"/>
  </r>
  <r>
    <x v="1"/>
    <n v="1197831"/>
    <x v="64"/>
    <x v="1"/>
    <x v="23"/>
    <s v="New Orleans"/>
    <x v="3"/>
    <n v="0.6"/>
    <n v="4500"/>
    <n v="2700"/>
    <n v="1350"/>
    <n v="0.5"/>
  </r>
  <r>
    <x v="1"/>
    <n v="1197831"/>
    <x v="64"/>
    <x v="1"/>
    <x v="23"/>
    <s v="New Orleans"/>
    <x v="4"/>
    <n v="0.54999999999999993"/>
    <n v="4250"/>
    <n v="2337.4999999999995"/>
    <n v="818.12499999999977"/>
    <n v="0.35"/>
  </r>
  <r>
    <x v="1"/>
    <n v="1197831"/>
    <x v="64"/>
    <x v="1"/>
    <x v="23"/>
    <s v="New Orleans"/>
    <x v="5"/>
    <n v="0.65"/>
    <n v="6250"/>
    <n v="4062.5"/>
    <n v="2234.375"/>
    <n v="0.55000000000000004"/>
  </r>
  <r>
    <x v="1"/>
    <n v="1197831"/>
    <x v="65"/>
    <x v="1"/>
    <x v="23"/>
    <s v="New Orleans"/>
    <x v="0"/>
    <n v="0.54999999999999993"/>
    <n v="7750"/>
    <n v="4262.4999999999991"/>
    <n v="1704.9999999999995"/>
    <n v="0.39999999999999997"/>
  </r>
  <r>
    <x v="1"/>
    <n v="1197831"/>
    <x v="65"/>
    <x v="1"/>
    <x v="23"/>
    <s v="New Orleans"/>
    <x v="1"/>
    <n v="0.54999999999999993"/>
    <n v="7750"/>
    <n v="4262.4999999999991"/>
    <n v="1704.9999999999995"/>
    <n v="0.39999999999999997"/>
  </r>
  <r>
    <x v="1"/>
    <n v="1197831"/>
    <x v="65"/>
    <x v="1"/>
    <x v="23"/>
    <s v="New Orleans"/>
    <x v="2"/>
    <n v="0.6"/>
    <n v="6750"/>
    <n v="4050"/>
    <n v="1619.9999999999998"/>
    <n v="0.39999999999999997"/>
  </r>
  <r>
    <x v="1"/>
    <n v="1197831"/>
    <x v="65"/>
    <x v="1"/>
    <x v="23"/>
    <s v="New Orleans"/>
    <x v="3"/>
    <n v="0.6"/>
    <n v="5250"/>
    <n v="3150"/>
    <n v="1575"/>
    <n v="0.5"/>
  </r>
  <r>
    <x v="1"/>
    <n v="1197831"/>
    <x v="65"/>
    <x v="1"/>
    <x v="23"/>
    <s v="New Orleans"/>
    <x v="4"/>
    <n v="0.54999999999999993"/>
    <n v="4750"/>
    <n v="2612.4999999999995"/>
    <n v="914.37499999999977"/>
    <n v="0.35"/>
  </r>
  <r>
    <x v="1"/>
    <n v="1197831"/>
    <x v="65"/>
    <x v="1"/>
    <x v="23"/>
    <s v="New Orleans"/>
    <x v="5"/>
    <n v="0.65"/>
    <n v="7250"/>
    <n v="4712.5"/>
    <n v="2591.875"/>
    <n v="0.55000000000000004"/>
  </r>
  <r>
    <x v="2"/>
    <n v="1128299"/>
    <x v="180"/>
    <x v="2"/>
    <x v="24"/>
    <s v="Boise"/>
    <x v="0"/>
    <n v="0.29999999999999993"/>
    <n v="4250"/>
    <n v="1274.9999999999998"/>
    <n v="446.24999999999989"/>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000000000001"/>
    <n v="303.75"/>
    <n v="0.3"/>
  </r>
  <r>
    <x v="2"/>
    <n v="1128299"/>
    <x v="180"/>
    <x v="2"/>
    <x v="24"/>
    <s v="Boise"/>
    <x v="5"/>
    <n v="0.4"/>
    <n v="4250"/>
    <n v="1700"/>
    <n v="425"/>
    <n v="0.25"/>
  </r>
  <r>
    <x v="2"/>
    <n v="1128299"/>
    <x v="181"/>
    <x v="2"/>
    <x v="24"/>
    <s v="Boise"/>
    <x v="0"/>
    <n v="0.29999999999999993"/>
    <n v="4750"/>
    <n v="1424.9999999999998"/>
    <n v="498.74999999999989"/>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00000000000011"/>
    <n v="202.50000000000003"/>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0000000000002"/>
    <n v="660.00000000000011"/>
    <n v="0.4"/>
  </r>
  <r>
    <x v="2"/>
    <n v="1128299"/>
    <x v="183"/>
    <x v="2"/>
    <x v="24"/>
    <s v="Boise"/>
    <x v="2"/>
    <n v="0.55000000000000004"/>
    <n v="3500"/>
    <n v="1925.0000000000002"/>
    <n v="673.75"/>
    <n v="0.35"/>
  </r>
  <r>
    <x v="2"/>
    <n v="1128299"/>
    <x v="183"/>
    <x v="2"/>
    <x v="24"/>
    <s v="Boise"/>
    <x v="3"/>
    <n v="0.5"/>
    <n v="2500"/>
    <n v="1250"/>
    <n v="437.5"/>
    <n v="0.35"/>
  </r>
  <r>
    <x v="2"/>
    <n v="1128299"/>
    <x v="183"/>
    <x v="2"/>
    <x v="24"/>
    <s v="Boise"/>
    <x v="4"/>
    <n v="0.55000000000000004"/>
    <n v="1500"/>
    <n v="825.00000000000011"/>
    <n v="247.50000000000003"/>
    <n v="0.3"/>
  </r>
  <r>
    <x v="2"/>
    <n v="1128299"/>
    <x v="183"/>
    <x v="2"/>
    <x v="24"/>
    <s v="Boise"/>
    <x v="5"/>
    <n v="0.70000000000000007"/>
    <n v="3250"/>
    <n v="2275"/>
    <n v="568.75"/>
    <n v="0.25"/>
  </r>
  <r>
    <x v="2"/>
    <n v="1128299"/>
    <x v="184"/>
    <x v="2"/>
    <x v="24"/>
    <s v="Boise"/>
    <x v="0"/>
    <n v="0.5"/>
    <n v="5250"/>
    <n v="2625"/>
    <n v="918.74999999999989"/>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0000000000005"/>
    <n v="656.25000000000011"/>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499999999989"/>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0000000000005"/>
    <n v="918.75000000000011"/>
    <n v="0.25"/>
  </r>
  <r>
    <x v="2"/>
    <n v="1128299"/>
    <x v="186"/>
    <x v="2"/>
    <x v="24"/>
    <s v="Boise"/>
    <x v="0"/>
    <n v="0.5"/>
    <n v="6750"/>
    <n v="3375"/>
    <n v="1181.25"/>
    <n v="0.35"/>
  </r>
  <r>
    <x v="2"/>
    <n v="1128299"/>
    <x v="186"/>
    <x v="2"/>
    <x v="24"/>
    <s v="Boise"/>
    <x v="1"/>
    <n v="0.55000000000000004"/>
    <n v="5250"/>
    <n v="2887.5000000000005"/>
    <n v="1155.0000000000002"/>
    <n v="0.4"/>
  </r>
  <r>
    <x v="2"/>
    <n v="1128299"/>
    <x v="186"/>
    <x v="2"/>
    <x v="24"/>
    <s v="Boise"/>
    <x v="2"/>
    <n v="0.55000000000000004"/>
    <n v="4750"/>
    <n v="2612.5"/>
    <n v="914.37499999999989"/>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0000000000005"/>
    <n v="743.75000000000011"/>
    <n v="0.25"/>
  </r>
  <r>
    <x v="2"/>
    <n v="1128299"/>
    <x v="187"/>
    <x v="2"/>
    <x v="24"/>
    <s v="Boise"/>
    <x v="0"/>
    <n v="0.55000000000000004"/>
    <n v="6250"/>
    <n v="3437.5000000000005"/>
    <n v="1203.125"/>
    <n v="0.35"/>
  </r>
  <r>
    <x v="2"/>
    <n v="1128299"/>
    <x v="187"/>
    <x v="2"/>
    <x v="24"/>
    <s v="Boise"/>
    <x v="1"/>
    <n v="0.60000000000000009"/>
    <n v="5750"/>
    <n v="3450.0000000000005"/>
    <n v="1380.0000000000002"/>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0000000000005"/>
    <n v="656.25000000000011"/>
    <n v="0.25"/>
  </r>
  <r>
    <x v="2"/>
    <n v="1128299"/>
    <x v="188"/>
    <x v="2"/>
    <x v="24"/>
    <s v="Boise"/>
    <x v="0"/>
    <n v="0.45000000000000007"/>
    <n v="5750"/>
    <n v="2587.5000000000005"/>
    <n v="905.62500000000011"/>
    <n v="0.35"/>
  </r>
  <r>
    <x v="2"/>
    <n v="1128299"/>
    <x v="188"/>
    <x v="2"/>
    <x v="24"/>
    <s v="Boise"/>
    <x v="1"/>
    <n v="0.50000000000000011"/>
    <n v="5750"/>
    <n v="2875.0000000000005"/>
    <n v="1150.0000000000002"/>
    <n v="0.4"/>
  </r>
  <r>
    <x v="2"/>
    <n v="1128299"/>
    <x v="188"/>
    <x v="2"/>
    <x v="24"/>
    <s v="Boise"/>
    <x v="2"/>
    <n v="0.45000000000000007"/>
    <n v="4250"/>
    <n v="1912.5000000000002"/>
    <n v="669.375"/>
    <n v="0.35"/>
  </r>
  <r>
    <x v="2"/>
    <n v="1128299"/>
    <x v="188"/>
    <x v="2"/>
    <x v="24"/>
    <s v="Boise"/>
    <x v="3"/>
    <n v="0.45000000000000007"/>
    <n v="3750"/>
    <n v="1687.5000000000002"/>
    <n v="590.625"/>
    <n v="0.35"/>
  </r>
  <r>
    <x v="2"/>
    <n v="1128299"/>
    <x v="188"/>
    <x v="2"/>
    <x v="24"/>
    <s v="Boise"/>
    <x v="4"/>
    <n v="0.55000000000000004"/>
    <n v="3750"/>
    <n v="2062.5"/>
    <n v="618.75"/>
    <n v="0.3"/>
  </r>
  <r>
    <x v="2"/>
    <n v="1128299"/>
    <x v="188"/>
    <x v="2"/>
    <x v="24"/>
    <s v="Boise"/>
    <x v="5"/>
    <n v="0.60000000000000009"/>
    <n v="4250"/>
    <n v="2550.0000000000005"/>
    <n v="637.50000000000011"/>
    <n v="0.25"/>
  </r>
  <r>
    <x v="2"/>
    <n v="1128299"/>
    <x v="189"/>
    <x v="2"/>
    <x v="24"/>
    <s v="Boise"/>
    <x v="0"/>
    <n v="0.45000000000000007"/>
    <n v="5000"/>
    <n v="2250.0000000000005"/>
    <n v="787.50000000000011"/>
    <n v="0.35"/>
  </r>
  <r>
    <x v="2"/>
    <n v="1128299"/>
    <x v="189"/>
    <x v="2"/>
    <x v="24"/>
    <s v="Boise"/>
    <x v="1"/>
    <n v="0.50000000000000011"/>
    <n v="5000"/>
    <n v="2500.0000000000005"/>
    <n v="1000.0000000000002"/>
    <n v="0.4"/>
  </r>
  <r>
    <x v="2"/>
    <n v="1128299"/>
    <x v="189"/>
    <x v="2"/>
    <x v="24"/>
    <s v="Boise"/>
    <x v="2"/>
    <n v="0.45000000000000007"/>
    <n v="3250"/>
    <n v="1462.5000000000002"/>
    <n v="511.87500000000006"/>
    <n v="0.35"/>
  </r>
  <r>
    <x v="2"/>
    <n v="1128299"/>
    <x v="189"/>
    <x v="2"/>
    <x v="24"/>
    <s v="Boise"/>
    <x v="3"/>
    <n v="0.45000000000000007"/>
    <n v="3000"/>
    <n v="1350.0000000000002"/>
    <n v="472.50000000000006"/>
    <n v="0.35"/>
  </r>
  <r>
    <x v="2"/>
    <n v="1128299"/>
    <x v="189"/>
    <x v="2"/>
    <x v="24"/>
    <s v="Boise"/>
    <x v="4"/>
    <n v="0.55000000000000004"/>
    <n v="2750"/>
    <n v="1512.5000000000002"/>
    <n v="453.75000000000006"/>
    <n v="0.3"/>
  </r>
  <r>
    <x v="2"/>
    <n v="1128299"/>
    <x v="189"/>
    <x v="2"/>
    <x v="24"/>
    <s v="Boise"/>
    <x v="5"/>
    <n v="0.60000000000000009"/>
    <n v="3250"/>
    <n v="1950.0000000000002"/>
    <n v="487.50000000000006"/>
    <n v="0.25"/>
  </r>
  <r>
    <x v="2"/>
    <n v="1128299"/>
    <x v="190"/>
    <x v="2"/>
    <x v="24"/>
    <s v="Boise"/>
    <x v="0"/>
    <n v="0.45000000000000007"/>
    <n v="5000"/>
    <n v="2250.0000000000005"/>
    <n v="787.50000000000011"/>
    <n v="0.35"/>
  </r>
  <r>
    <x v="2"/>
    <n v="1128299"/>
    <x v="190"/>
    <x v="2"/>
    <x v="24"/>
    <s v="Boise"/>
    <x v="1"/>
    <n v="0.50000000000000011"/>
    <n v="5250"/>
    <n v="2625.0000000000005"/>
    <n v="1050.0000000000002"/>
    <n v="0.4"/>
  </r>
  <r>
    <x v="2"/>
    <n v="1128299"/>
    <x v="190"/>
    <x v="2"/>
    <x v="24"/>
    <s v="Boise"/>
    <x v="2"/>
    <n v="0.45000000000000007"/>
    <n v="3750"/>
    <n v="1687.5000000000002"/>
    <n v="590.625"/>
    <n v="0.35"/>
  </r>
  <r>
    <x v="2"/>
    <n v="1128299"/>
    <x v="190"/>
    <x v="2"/>
    <x v="24"/>
    <s v="Boise"/>
    <x v="3"/>
    <n v="0.45000000000000007"/>
    <n v="3500"/>
    <n v="1575.0000000000002"/>
    <n v="551.25"/>
    <n v="0.35"/>
  </r>
  <r>
    <x v="2"/>
    <n v="1128299"/>
    <x v="190"/>
    <x v="2"/>
    <x v="24"/>
    <s v="Boise"/>
    <x v="4"/>
    <n v="0.55000000000000004"/>
    <n v="3000"/>
    <n v="1650.0000000000002"/>
    <n v="495.00000000000006"/>
    <n v="0.3"/>
  </r>
  <r>
    <x v="2"/>
    <n v="1128299"/>
    <x v="190"/>
    <x v="2"/>
    <x v="24"/>
    <s v="Boise"/>
    <x v="5"/>
    <n v="0.60000000000000009"/>
    <n v="4250"/>
    <n v="2550.0000000000005"/>
    <n v="637.50000000000011"/>
    <n v="0.25"/>
  </r>
  <r>
    <x v="2"/>
    <n v="1128299"/>
    <x v="191"/>
    <x v="2"/>
    <x v="24"/>
    <s v="Boise"/>
    <x v="0"/>
    <n v="0.45000000000000007"/>
    <n v="6250"/>
    <n v="2812.5000000000005"/>
    <n v="984.37500000000011"/>
    <n v="0.35"/>
  </r>
  <r>
    <x v="2"/>
    <n v="1128299"/>
    <x v="191"/>
    <x v="2"/>
    <x v="24"/>
    <s v="Boise"/>
    <x v="1"/>
    <n v="0.50000000000000011"/>
    <n v="6250"/>
    <n v="3125.0000000000009"/>
    <n v="1250.0000000000005"/>
    <n v="0.4"/>
  </r>
  <r>
    <x v="2"/>
    <n v="1128299"/>
    <x v="191"/>
    <x v="2"/>
    <x v="24"/>
    <s v="Boise"/>
    <x v="2"/>
    <n v="0.45000000000000007"/>
    <n v="4250"/>
    <n v="1912.5000000000002"/>
    <n v="669.375"/>
    <n v="0.35"/>
  </r>
  <r>
    <x v="2"/>
    <n v="1128299"/>
    <x v="191"/>
    <x v="2"/>
    <x v="24"/>
    <s v="Boise"/>
    <x v="3"/>
    <n v="0.45000000000000007"/>
    <n v="4250"/>
    <n v="1912.5000000000002"/>
    <n v="669.375"/>
    <n v="0.35"/>
  </r>
  <r>
    <x v="2"/>
    <n v="1128299"/>
    <x v="191"/>
    <x v="2"/>
    <x v="24"/>
    <s v="Boise"/>
    <x v="4"/>
    <n v="0.55000000000000004"/>
    <n v="3500"/>
    <n v="1925.0000000000002"/>
    <n v="577.5"/>
    <n v="0.3"/>
  </r>
  <r>
    <x v="2"/>
    <n v="1128299"/>
    <x v="191"/>
    <x v="2"/>
    <x v="24"/>
    <s v="Boise"/>
    <x v="5"/>
    <n v="0.60000000000000009"/>
    <n v="4500"/>
    <n v="2700.0000000000005"/>
    <n v="675.00000000000011"/>
    <n v="0.25"/>
  </r>
  <r>
    <x v="2"/>
    <n v="1128299"/>
    <x v="192"/>
    <x v="2"/>
    <x v="25"/>
    <s v="Phoenix"/>
    <x v="0"/>
    <n v="0.34999999999999992"/>
    <n v="4750"/>
    <n v="1662.4999999999995"/>
    <n v="581.87499999999977"/>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499999999994"/>
    <n v="0.35"/>
  </r>
  <r>
    <x v="2"/>
    <n v="1128299"/>
    <x v="192"/>
    <x v="2"/>
    <x v="25"/>
    <s v="Phoenix"/>
    <x v="4"/>
    <n v="0.50000000000000011"/>
    <n v="2750"/>
    <n v="1375.0000000000002"/>
    <n v="412.50000000000006"/>
    <n v="0.3"/>
  </r>
  <r>
    <x v="2"/>
    <n v="1128299"/>
    <x v="192"/>
    <x v="2"/>
    <x v="25"/>
    <s v="Phoenix"/>
    <x v="5"/>
    <n v="0.45"/>
    <n v="4750"/>
    <n v="2137.5"/>
    <n v="534.375"/>
    <n v="0.25"/>
  </r>
  <r>
    <x v="2"/>
    <n v="1128299"/>
    <x v="193"/>
    <x v="2"/>
    <x v="25"/>
    <s v="Phoenix"/>
    <x v="0"/>
    <n v="0.34999999999999992"/>
    <n v="5250"/>
    <n v="1837.4999999999995"/>
    <n v="643.12499999999977"/>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0000000000002"/>
    <n v="300.00000000000006"/>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000000000002"/>
    <n v="529.375"/>
    <n v="0.35"/>
  </r>
  <r>
    <x v="2"/>
    <n v="1128299"/>
    <x v="194"/>
    <x v="2"/>
    <x v="25"/>
    <s v="Phoenix"/>
    <x v="4"/>
    <n v="0.60000000000000009"/>
    <n v="1750"/>
    <n v="1050.0000000000002"/>
    <n v="315.00000000000006"/>
    <n v="0.3"/>
  </r>
  <r>
    <x v="2"/>
    <n v="1128299"/>
    <x v="194"/>
    <x v="2"/>
    <x v="25"/>
    <s v="Phoenix"/>
    <x v="5"/>
    <n v="0.55000000000000004"/>
    <n v="3750"/>
    <n v="2062.5"/>
    <n v="515.625"/>
    <n v="0.25"/>
  </r>
  <r>
    <x v="2"/>
    <n v="1128299"/>
    <x v="195"/>
    <x v="2"/>
    <x v="25"/>
    <s v="Phoenix"/>
    <x v="0"/>
    <n v="0.55000000000000004"/>
    <n v="5500"/>
    <n v="3025.0000000000005"/>
    <n v="1058.75"/>
    <n v="0.35"/>
  </r>
  <r>
    <x v="2"/>
    <n v="1128299"/>
    <x v="195"/>
    <x v="2"/>
    <x v="25"/>
    <s v="Phoenix"/>
    <x v="1"/>
    <n v="0.60000000000000009"/>
    <n v="3500"/>
    <n v="2100.0000000000005"/>
    <n v="840.00000000000023"/>
    <n v="0.4"/>
  </r>
  <r>
    <x v="2"/>
    <n v="1128299"/>
    <x v="195"/>
    <x v="2"/>
    <x v="25"/>
    <s v="Phoenix"/>
    <x v="2"/>
    <n v="0.60000000000000009"/>
    <n v="4000"/>
    <n v="2400.0000000000005"/>
    <n v="840.00000000000011"/>
    <n v="0.35"/>
  </r>
  <r>
    <x v="2"/>
    <n v="1128299"/>
    <x v="195"/>
    <x v="2"/>
    <x v="25"/>
    <s v="Phoenix"/>
    <x v="3"/>
    <n v="0.55000000000000004"/>
    <n v="3000"/>
    <n v="1650.0000000000002"/>
    <n v="577.5"/>
    <n v="0.35"/>
  </r>
  <r>
    <x v="2"/>
    <n v="1128299"/>
    <x v="195"/>
    <x v="2"/>
    <x v="25"/>
    <s v="Phoenix"/>
    <x v="4"/>
    <n v="0.60000000000000009"/>
    <n v="2000"/>
    <n v="1200.0000000000002"/>
    <n v="360.00000000000006"/>
    <n v="0.3"/>
  </r>
  <r>
    <x v="2"/>
    <n v="1128299"/>
    <x v="195"/>
    <x v="2"/>
    <x v="25"/>
    <s v="Phoenix"/>
    <x v="5"/>
    <n v="0.75000000000000011"/>
    <n v="3750"/>
    <n v="2812.5000000000005"/>
    <n v="703.12500000000011"/>
    <n v="0.25"/>
  </r>
  <r>
    <x v="2"/>
    <n v="1128299"/>
    <x v="196"/>
    <x v="2"/>
    <x v="25"/>
    <s v="Phoenix"/>
    <x v="0"/>
    <n v="0.55000000000000004"/>
    <n v="5750"/>
    <n v="3162.5000000000005"/>
    <n v="1106.875"/>
    <n v="0.35"/>
  </r>
  <r>
    <x v="2"/>
    <n v="1128299"/>
    <x v="196"/>
    <x v="2"/>
    <x v="25"/>
    <s v="Phoenix"/>
    <x v="1"/>
    <n v="0.60000000000000009"/>
    <n v="4250"/>
    <n v="2550.0000000000005"/>
    <n v="1020.0000000000002"/>
    <n v="0.4"/>
  </r>
  <r>
    <x v="2"/>
    <n v="1128299"/>
    <x v="196"/>
    <x v="2"/>
    <x v="25"/>
    <s v="Phoenix"/>
    <x v="2"/>
    <n v="0.60000000000000009"/>
    <n v="4500"/>
    <n v="2700.0000000000005"/>
    <n v="945.00000000000011"/>
    <n v="0.35"/>
  </r>
  <r>
    <x v="2"/>
    <n v="1128299"/>
    <x v="196"/>
    <x v="2"/>
    <x v="25"/>
    <s v="Phoenix"/>
    <x v="3"/>
    <n v="0.55000000000000004"/>
    <n v="3500"/>
    <n v="1925.0000000000002"/>
    <n v="673.75"/>
    <n v="0.35"/>
  </r>
  <r>
    <x v="2"/>
    <n v="1128299"/>
    <x v="196"/>
    <x v="2"/>
    <x v="25"/>
    <s v="Phoenix"/>
    <x v="4"/>
    <n v="0.60000000000000009"/>
    <n v="2500"/>
    <n v="1500.0000000000002"/>
    <n v="450.00000000000006"/>
    <n v="0.3"/>
  </r>
  <r>
    <x v="2"/>
    <n v="1128299"/>
    <x v="196"/>
    <x v="2"/>
    <x v="25"/>
    <s v="Phoenix"/>
    <x v="5"/>
    <n v="0.75000000000000011"/>
    <n v="4250"/>
    <n v="3187.5000000000005"/>
    <n v="796.87500000000011"/>
    <n v="0.25"/>
  </r>
  <r>
    <x v="2"/>
    <n v="1128299"/>
    <x v="197"/>
    <x v="2"/>
    <x v="25"/>
    <s v="Phoenix"/>
    <x v="0"/>
    <n v="0.55000000000000004"/>
    <n v="7000"/>
    <n v="3850.0000000000005"/>
    <n v="1347.5"/>
    <n v="0.35"/>
  </r>
  <r>
    <x v="2"/>
    <n v="1128299"/>
    <x v="197"/>
    <x v="2"/>
    <x v="25"/>
    <s v="Phoenix"/>
    <x v="1"/>
    <n v="0.60000000000000009"/>
    <n v="5500"/>
    <n v="3300.0000000000005"/>
    <n v="1320.0000000000002"/>
    <n v="0.4"/>
  </r>
  <r>
    <x v="2"/>
    <n v="1128299"/>
    <x v="197"/>
    <x v="2"/>
    <x v="25"/>
    <s v="Phoenix"/>
    <x v="2"/>
    <n v="0.60000000000000009"/>
    <n v="5500"/>
    <n v="3300.0000000000005"/>
    <n v="1155"/>
    <n v="0.35"/>
  </r>
  <r>
    <x v="2"/>
    <n v="1128299"/>
    <x v="197"/>
    <x v="2"/>
    <x v="25"/>
    <s v="Phoenix"/>
    <x v="3"/>
    <n v="0.55000000000000004"/>
    <n v="4250"/>
    <n v="2337.5"/>
    <n v="818.125"/>
    <n v="0.35"/>
  </r>
  <r>
    <x v="2"/>
    <n v="1128299"/>
    <x v="197"/>
    <x v="2"/>
    <x v="25"/>
    <s v="Phoenix"/>
    <x v="4"/>
    <n v="0.60000000000000009"/>
    <n v="3000"/>
    <n v="1800.0000000000002"/>
    <n v="540"/>
    <n v="0.3"/>
  </r>
  <r>
    <x v="2"/>
    <n v="1128299"/>
    <x v="197"/>
    <x v="2"/>
    <x v="25"/>
    <s v="Phoenix"/>
    <x v="5"/>
    <n v="0.75000000000000011"/>
    <n v="6000"/>
    <n v="4500.0000000000009"/>
    <n v="1125.0000000000002"/>
    <n v="0.25"/>
  </r>
  <r>
    <x v="2"/>
    <n v="1128299"/>
    <x v="198"/>
    <x v="2"/>
    <x v="25"/>
    <s v="Phoenix"/>
    <x v="0"/>
    <n v="0.55000000000000004"/>
    <n v="7500"/>
    <n v="4125"/>
    <n v="1443.75"/>
    <n v="0.35"/>
  </r>
  <r>
    <x v="2"/>
    <n v="1128299"/>
    <x v="198"/>
    <x v="2"/>
    <x v="25"/>
    <s v="Phoenix"/>
    <x v="1"/>
    <n v="0.60000000000000009"/>
    <n v="6000"/>
    <n v="3600.0000000000005"/>
    <n v="1440.0000000000002"/>
    <n v="0.4"/>
  </r>
  <r>
    <x v="2"/>
    <n v="1128299"/>
    <x v="198"/>
    <x v="2"/>
    <x v="25"/>
    <s v="Phoenix"/>
    <x v="2"/>
    <n v="0.60000000000000009"/>
    <n v="5500"/>
    <n v="3300.0000000000005"/>
    <n v="1155"/>
    <n v="0.35"/>
  </r>
  <r>
    <x v="2"/>
    <n v="1128299"/>
    <x v="198"/>
    <x v="2"/>
    <x v="25"/>
    <s v="Phoenix"/>
    <x v="3"/>
    <n v="0.55000000000000004"/>
    <n v="4500"/>
    <n v="2475"/>
    <n v="866.25"/>
    <n v="0.35"/>
  </r>
  <r>
    <x v="2"/>
    <n v="1128299"/>
    <x v="198"/>
    <x v="2"/>
    <x v="25"/>
    <s v="Phoenix"/>
    <x v="4"/>
    <n v="0.60000000000000009"/>
    <n v="5000"/>
    <n v="3000.0000000000005"/>
    <n v="900.00000000000011"/>
    <n v="0.3"/>
  </r>
  <r>
    <x v="2"/>
    <n v="1128299"/>
    <x v="198"/>
    <x v="2"/>
    <x v="25"/>
    <s v="Phoenix"/>
    <x v="5"/>
    <n v="0.75000000000000011"/>
    <n v="5000"/>
    <n v="3750.0000000000005"/>
    <n v="937.50000000000011"/>
    <n v="0.25"/>
  </r>
  <r>
    <x v="2"/>
    <n v="1128299"/>
    <x v="199"/>
    <x v="2"/>
    <x v="25"/>
    <s v="Phoenix"/>
    <x v="0"/>
    <n v="0.60000000000000009"/>
    <n v="7000"/>
    <n v="4200.0000000000009"/>
    <n v="1470.0000000000002"/>
    <n v="0.35"/>
  </r>
  <r>
    <x v="2"/>
    <n v="1128299"/>
    <x v="199"/>
    <x v="2"/>
    <x v="25"/>
    <s v="Phoenix"/>
    <x v="1"/>
    <n v="0.65000000000000013"/>
    <n v="6500"/>
    <n v="4225.0000000000009"/>
    <n v="1690.0000000000005"/>
    <n v="0.4"/>
  </r>
  <r>
    <x v="2"/>
    <n v="1128299"/>
    <x v="199"/>
    <x v="2"/>
    <x v="25"/>
    <s v="Phoenix"/>
    <x v="2"/>
    <n v="0.60000000000000009"/>
    <n v="5250"/>
    <n v="3150.0000000000005"/>
    <n v="1102.5"/>
    <n v="0.35"/>
  </r>
  <r>
    <x v="2"/>
    <n v="1128299"/>
    <x v="199"/>
    <x v="2"/>
    <x v="25"/>
    <s v="Phoenix"/>
    <x v="3"/>
    <n v="0.60000000000000009"/>
    <n v="4750"/>
    <n v="2850.0000000000005"/>
    <n v="997.50000000000011"/>
    <n v="0.35"/>
  </r>
  <r>
    <x v="2"/>
    <n v="1128299"/>
    <x v="199"/>
    <x v="2"/>
    <x v="25"/>
    <s v="Phoenix"/>
    <x v="4"/>
    <n v="0.70000000000000007"/>
    <n v="4750"/>
    <n v="3325.0000000000005"/>
    <n v="997.50000000000011"/>
    <n v="0.3"/>
  </r>
  <r>
    <x v="2"/>
    <n v="1128299"/>
    <x v="199"/>
    <x v="2"/>
    <x v="25"/>
    <s v="Phoenix"/>
    <x v="5"/>
    <n v="0.75000000000000011"/>
    <n v="4500"/>
    <n v="3375.0000000000005"/>
    <n v="843.75000000000011"/>
    <n v="0.25"/>
  </r>
  <r>
    <x v="2"/>
    <n v="1128299"/>
    <x v="200"/>
    <x v="2"/>
    <x v="25"/>
    <s v="Phoenix"/>
    <x v="0"/>
    <n v="0.50000000000000011"/>
    <n v="6250"/>
    <n v="3125.0000000000009"/>
    <n v="1093.7500000000002"/>
    <n v="0.35"/>
  </r>
  <r>
    <x v="2"/>
    <n v="1128299"/>
    <x v="200"/>
    <x v="2"/>
    <x v="25"/>
    <s v="Phoenix"/>
    <x v="1"/>
    <n v="0.55000000000000016"/>
    <n v="6250"/>
    <n v="3437.5000000000009"/>
    <n v="1375.0000000000005"/>
    <n v="0.4"/>
  </r>
  <r>
    <x v="2"/>
    <n v="1128299"/>
    <x v="200"/>
    <x v="2"/>
    <x v="25"/>
    <s v="Phoenix"/>
    <x v="2"/>
    <n v="0.50000000000000011"/>
    <n v="4750"/>
    <n v="2375.0000000000005"/>
    <n v="831.25000000000011"/>
    <n v="0.35"/>
  </r>
  <r>
    <x v="2"/>
    <n v="1128299"/>
    <x v="200"/>
    <x v="2"/>
    <x v="25"/>
    <s v="Phoenix"/>
    <x v="3"/>
    <n v="0.50000000000000011"/>
    <n v="4250"/>
    <n v="2125.0000000000005"/>
    <n v="743.75000000000011"/>
    <n v="0.35"/>
  </r>
  <r>
    <x v="2"/>
    <n v="1128299"/>
    <x v="200"/>
    <x v="2"/>
    <x v="25"/>
    <s v="Phoenix"/>
    <x v="4"/>
    <n v="0.60000000000000009"/>
    <n v="4250"/>
    <n v="2550.0000000000005"/>
    <n v="765.00000000000011"/>
    <n v="0.3"/>
  </r>
  <r>
    <x v="2"/>
    <n v="1128299"/>
    <x v="200"/>
    <x v="2"/>
    <x v="25"/>
    <s v="Phoenix"/>
    <x v="5"/>
    <n v="0.65000000000000013"/>
    <n v="4750"/>
    <n v="3087.5000000000005"/>
    <n v="771.87500000000011"/>
    <n v="0.25"/>
  </r>
  <r>
    <x v="2"/>
    <n v="1128299"/>
    <x v="201"/>
    <x v="2"/>
    <x v="25"/>
    <s v="Phoenix"/>
    <x v="0"/>
    <n v="0.50000000000000011"/>
    <n v="5500"/>
    <n v="2750.0000000000005"/>
    <n v="962.50000000000011"/>
    <n v="0.35"/>
  </r>
  <r>
    <x v="2"/>
    <n v="1128299"/>
    <x v="201"/>
    <x v="2"/>
    <x v="25"/>
    <s v="Phoenix"/>
    <x v="1"/>
    <n v="0.55000000000000016"/>
    <n v="5500"/>
    <n v="3025.0000000000009"/>
    <n v="1210.0000000000005"/>
    <n v="0.4"/>
  </r>
  <r>
    <x v="2"/>
    <n v="1128299"/>
    <x v="201"/>
    <x v="2"/>
    <x v="25"/>
    <s v="Phoenix"/>
    <x v="2"/>
    <n v="0.50000000000000011"/>
    <n v="3750"/>
    <n v="1875.0000000000005"/>
    <n v="656.25000000000011"/>
    <n v="0.35"/>
  </r>
  <r>
    <x v="2"/>
    <n v="1128299"/>
    <x v="201"/>
    <x v="2"/>
    <x v="25"/>
    <s v="Phoenix"/>
    <x v="3"/>
    <n v="0.50000000000000011"/>
    <n v="3500"/>
    <n v="1750.0000000000005"/>
    <n v="612.50000000000011"/>
    <n v="0.35"/>
  </r>
  <r>
    <x v="2"/>
    <n v="1128299"/>
    <x v="201"/>
    <x v="2"/>
    <x v="25"/>
    <s v="Phoenix"/>
    <x v="4"/>
    <n v="0.60000000000000009"/>
    <n v="3250"/>
    <n v="1950.0000000000002"/>
    <n v="585"/>
    <n v="0.3"/>
  </r>
  <r>
    <x v="2"/>
    <n v="1128299"/>
    <x v="201"/>
    <x v="2"/>
    <x v="25"/>
    <s v="Phoenix"/>
    <x v="5"/>
    <n v="0.75000000000000011"/>
    <n v="3750"/>
    <n v="2812.5000000000005"/>
    <n v="703.12500000000011"/>
    <n v="0.25"/>
  </r>
  <r>
    <x v="2"/>
    <n v="1128299"/>
    <x v="202"/>
    <x v="2"/>
    <x v="25"/>
    <s v="Phoenix"/>
    <x v="0"/>
    <n v="0.60000000000000009"/>
    <n v="5500"/>
    <n v="3300.0000000000005"/>
    <n v="1155"/>
    <n v="0.35"/>
  </r>
  <r>
    <x v="2"/>
    <n v="1128299"/>
    <x v="202"/>
    <x v="2"/>
    <x v="25"/>
    <s v="Phoenix"/>
    <x v="1"/>
    <n v="0.65000000000000013"/>
    <n v="6000"/>
    <n v="3900.0000000000009"/>
    <n v="1560.0000000000005"/>
    <n v="0.4"/>
  </r>
  <r>
    <x v="2"/>
    <n v="1128299"/>
    <x v="202"/>
    <x v="2"/>
    <x v="25"/>
    <s v="Phoenix"/>
    <x v="2"/>
    <n v="0.60000000000000009"/>
    <n v="4500"/>
    <n v="2700.0000000000005"/>
    <n v="945.00000000000011"/>
    <n v="0.35"/>
  </r>
  <r>
    <x v="2"/>
    <n v="1128299"/>
    <x v="202"/>
    <x v="2"/>
    <x v="25"/>
    <s v="Phoenix"/>
    <x v="3"/>
    <n v="0.60000000000000009"/>
    <n v="4250"/>
    <n v="2550.0000000000005"/>
    <n v="892.50000000000011"/>
    <n v="0.35"/>
  </r>
  <r>
    <x v="2"/>
    <n v="1128299"/>
    <x v="202"/>
    <x v="2"/>
    <x v="25"/>
    <s v="Phoenix"/>
    <x v="4"/>
    <n v="0.70000000000000007"/>
    <n v="3750"/>
    <n v="2625.0000000000005"/>
    <n v="787.50000000000011"/>
    <n v="0.3"/>
  </r>
  <r>
    <x v="2"/>
    <n v="1128299"/>
    <x v="202"/>
    <x v="2"/>
    <x v="25"/>
    <s v="Phoenix"/>
    <x v="5"/>
    <n v="0.75000000000000011"/>
    <n v="5000"/>
    <n v="3750.0000000000005"/>
    <n v="937.50000000000011"/>
    <n v="0.25"/>
  </r>
  <r>
    <x v="2"/>
    <n v="1128299"/>
    <x v="203"/>
    <x v="2"/>
    <x v="25"/>
    <s v="Phoenix"/>
    <x v="0"/>
    <n v="0.60000000000000009"/>
    <n v="7000"/>
    <n v="4200.0000000000009"/>
    <n v="1470.0000000000002"/>
    <n v="0.35"/>
  </r>
  <r>
    <x v="2"/>
    <n v="1128299"/>
    <x v="203"/>
    <x v="2"/>
    <x v="25"/>
    <s v="Phoenix"/>
    <x v="1"/>
    <n v="0.65000000000000013"/>
    <n v="7000"/>
    <n v="4550.0000000000009"/>
    <n v="1820.0000000000005"/>
    <n v="0.4"/>
  </r>
  <r>
    <x v="2"/>
    <n v="1128299"/>
    <x v="203"/>
    <x v="2"/>
    <x v="25"/>
    <s v="Phoenix"/>
    <x v="2"/>
    <n v="0.60000000000000009"/>
    <n v="5000"/>
    <n v="3000.0000000000005"/>
    <n v="1050"/>
    <n v="0.35"/>
  </r>
  <r>
    <x v="2"/>
    <n v="1128299"/>
    <x v="203"/>
    <x v="2"/>
    <x v="25"/>
    <s v="Phoenix"/>
    <x v="3"/>
    <n v="0.60000000000000009"/>
    <n v="5000"/>
    <n v="3000.0000000000005"/>
    <n v="1050"/>
    <n v="0.35"/>
  </r>
  <r>
    <x v="2"/>
    <n v="1128299"/>
    <x v="203"/>
    <x v="2"/>
    <x v="25"/>
    <s v="Phoenix"/>
    <x v="4"/>
    <n v="0.70000000000000007"/>
    <n v="4250"/>
    <n v="2975.0000000000005"/>
    <n v="892.50000000000011"/>
    <n v="0.3"/>
  </r>
  <r>
    <x v="2"/>
    <n v="1128299"/>
    <x v="203"/>
    <x v="2"/>
    <x v="25"/>
    <s v="Phoenix"/>
    <x v="5"/>
    <n v="0.75000000000000011"/>
    <n v="5250"/>
    <n v="3937.5000000000005"/>
    <n v="984.37500000000011"/>
    <n v="0.25"/>
  </r>
  <r>
    <x v="2"/>
    <n v="1128299"/>
    <x v="90"/>
    <x v="2"/>
    <x v="26"/>
    <s v="Albuquerque"/>
    <x v="0"/>
    <n v="0.29999999999999993"/>
    <n v="4500"/>
    <n v="1349.9999999999998"/>
    <n v="539.99999999999989"/>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0000000000002"/>
    <n v="393.75000000000006"/>
    <n v="0.35"/>
  </r>
  <r>
    <x v="2"/>
    <n v="1128299"/>
    <x v="90"/>
    <x v="2"/>
    <x v="26"/>
    <s v="Albuquerque"/>
    <x v="5"/>
    <n v="0.4"/>
    <n v="4500"/>
    <n v="1800"/>
    <n v="450"/>
    <n v="0.25"/>
  </r>
  <r>
    <x v="2"/>
    <n v="1128299"/>
    <x v="91"/>
    <x v="2"/>
    <x v="26"/>
    <s v="Albuquerque"/>
    <x v="0"/>
    <n v="0.29999999999999993"/>
    <n v="5000"/>
    <n v="1499.9999999999998"/>
    <n v="599.99999999999989"/>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0000000000023"/>
    <n v="275.62500000000006"/>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00000000000011"/>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000000000002"/>
    <n v="715.00000000000011"/>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0000000000011"/>
    <n v="336.875"/>
    <n v="0.35"/>
  </r>
  <r>
    <x v="2"/>
    <n v="1128299"/>
    <x v="93"/>
    <x v="2"/>
    <x v="26"/>
    <s v="Albuquerque"/>
    <x v="5"/>
    <n v="0.70000000000000007"/>
    <n v="3500"/>
    <n v="2450.0000000000005"/>
    <n v="612.50000000000011"/>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0000000000005"/>
    <n v="700.00000000000011"/>
    <n v="0.25"/>
  </r>
  <r>
    <x v="2"/>
    <n v="1128299"/>
    <x v="95"/>
    <x v="2"/>
    <x v="26"/>
    <s v="Albuquerque"/>
    <x v="0"/>
    <n v="0.5"/>
    <n v="6750"/>
    <n v="3375"/>
    <n v="1350"/>
    <n v="0.4"/>
  </r>
  <r>
    <x v="2"/>
    <n v="1128299"/>
    <x v="95"/>
    <x v="2"/>
    <x v="26"/>
    <s v="Albuquerque"/>
    <x v="1"/>
    <n v="0.55000000000000004"/>
    <n v="5250"/>
    <n v="2887.5000000000005"/>
    <n v="1155.0000000000002"/>
    <n v="0.4"/>
  </r>
  <r>
    <x v="2"/>
    <n v="1128299"/>
    <x v="95"/>
    <x v="2"/>
    <x v="26"/>
    <s v="Albuquerque"/>
    <x v="2"/>
    <n v="0.55000000000000004"/>
    <n v="5250"/>
    <n v="2887.5000000000005"/>
    <n v="1010.6250000000001"/>
    <n v="0.35"/>
  </r>
  <r>
    <x v="2"/>
    <n v="1128299"/>
    <x v="95"/>
    <x v="2"/>
    <x v="26"/>
    <s v="Albuquerque"/>
    <x v="3"/>
    <n v="0.5"/>
    <n v="4000"/>
    <n v="2000"/>
    <n v="800"/>
    <n v="0.4"/>
  </r>
  <r>
    <x v="2"/>
    <n v="1128299"/>
    <x v="95"/>
    <x v="2"/>
    <x v="26"/>
    <s v="Albuquerque"/>
    <x v="4"/>
    <n v="0.55000000000000004"/>
    <n v="2750"/>
    <n v="1512.5000000000002"/>
    <n v="529.375"/>
    <n v="0.35"/>
  </r>
  <r>
    <x v="2"/>
    <n v="1128299"/>
    <x v="95"/>
    <x v="2"/>
    <x v="26"/>
    <s v="Albuquerque"/>
    <x v="5"/>
    <n v="0.70000000000000007"/>
    <n v="5750"/>
    <n v="4025.0000000000005"/>
    <n v="1006.2500000000001"/>
    <n v="0.25"/>
  </r>
  <r>
    <x v="2"/>
    <n v="1128299"/>
    <x v="96"/>
    <x v="2"/>
    <x v="26"/>
    <s v="Albuquerque"/>
    <x v="0"/>
    <n v="0.5"/>
    <n v="7250"/>
    <n v="3625"/>
    <n v="1450"/>
    <n v="0.4"/>
  </r>
  <r>
    <x v="2"/>
    <n v="1128299"/>
    <x v="96"/>
    <x v="2"/>
    <x v="26"/>
    <s v="Albuquerque"/>
    <x v="1"/>
    <n v="0.55000000000000004"/>
    <n v="5750"/>
    <n v="3162.5000000000005"/>
    <n v="1265.0000000000002"/>
    <n v="0.4"/>
  </r>
  <r>
    <x v="2"/>
    <n v="1128299"/>
    <x v="96"/>
    <x v="2"/>
    <x v="26"/>
    <s v="Albuquerque"/>
    <x v="2"/>
    <n v="0.55000000000000004"/>
    <n v="5250"/>
    <n v="2887.5000000000005"/>
    <n v="1010.6250000000001"/>
    <n v="0.35"/>
  </r>
  <r>
    <x v="2"/>
    <n v="1128299"/>
    <x v="96"/>
    <x v="2"/>
    <x v="26"/>
    <s v="Albuquerque"/>
    <x v="3"/>
    <n v="0.5"/>
    <n v="4250"/>
    <n v="2125"/>
    <n v="850"/>
    <n v="0.4"/>
  </r>
  <r>
    <x v="2"/>
    <n v="1128299"/>
    <x v="96"/>
    <x v="2"/>
    <x v="26"/>
    <s v="Albuquerque"/>
    <x v="4"/>
    <n v="0.55000000000000004"/>
    <n v="4750"/>
    <n v="2612.5"/>
    <n v="914.37499999999989"/>
    <n v="0.35"/>
  </r>
  <r>
    <x v="2"/>
    <n v="1128299"/>
    <x v="96"/>
    <x v="2"/>
    <x v="26"/>
    <s v="Albuquerque"/>
    <x v="5"/>
    <n v="0.70000000000000007"/>
    <n v="4750"/>
    <n v="3325.0000000000005"/>
    <n v="831.25000000000011"/>
    <n v="0.25"/>
  </r>
  <r>
    <x v="2"/>
    <n v="1128299"/>
    <x v="97"/>
    <x v="2"/>
    <x v="26"/>
    <s v="Albuquerque"/>
    <x v="0"/>
    <n v="0.55000000000000004"/>
    <n v="6750"/>
    <n v="3712.5000000000005"/>
    <n v="1485.0000000000002"/>
    <n v="0.4"/>
  </r>
  <r>
    <x v="2"/>
    <n v="1128299"/>
    <x v="97"/>
    <x v="2"/>
    <x v="26"/>
    <s v="Albuquerque"/>
    <x v="1"/>
    <n v="0.60000000000000009"/>
    <n v="6250"/>
    <n v="3750.0000000000005"/>
    <n v="1500.0000000000002"/>
    <n v="0.4"/>
  </r>
  <r>
    <x v="2"/>
    <n v="1128299"/>
    <x v="97"/>
    <x v="2"/>
    <x v="26"/>
    <s v="Albuquerque"/>
    <x v="2"/>
    <n v="0.55000000000000004"/>
    <n v="5000"/>
    <n v="2750"/>
    <n v="962.49999999999989"/>
    <n v="0.35"/>
  </r>
  <r>
    <x v="2"/>
    <n v="1128299"/>
    <x v="97"/>
    <x v="2"/>
    <x v="26"/>
    <s v="Albuquerque"/>
    <x v="3"/>
    <n v="0.55000000000000004"/>
    <n v="4500"/>
    <n v="2475"/>
    <n v="990"/>
    <n v="0.4"/>
  </r>
  <r>
    <x v="2"/>
    <n v="1128299"/>
    <x v="97"/>
    <x v="2"/>
    <x v="26"/>
    <s v="Albuquerque"/>
    <x v="4"/>
    <n v="0.65"/>
    <n v="4500"/>
    <n v="2925"/>
    <n v="1023.7499999999999"/>
    <n v="0.35"/>
  </r>
  <r>
    <x v="2"/>
    <n v="1128299"/>
    <x v="97"/>
    <x v="2"/>
    <x v="26"/>
    <s v="Albuquerque"/>
    <x v="5"/>
    <n v="0.70000000000000007"/>
    <n v="4250"/>
    <n v="2975.0000000000005"/>
    <n v="743.75000000000011"/>
    <n v="0.25"/>
  </r>
  <r>
    <x v="2"/>
    <n v="1128299"/>
    <x v="98"/>
    <x v="2"/>
    <x v="26"/>
    <s v="Albuquerque"/>
    <x v="0"/>
    <n v="0.45000000000000012"/>
    <n v="6000"/>
    <n v="2700.0000000000009"/>
    <n v="1080.0000000000005"/>
    <n v="0.4"/>
  </r>
  <r>
    <x v="2"/>
    <n v="1128299"/>
    <x v="98"/>
    <x v="2"/>
    <x v="26"/>
    <s v="Albuquerque"/>
    <x v="1"/>
    <n v="0.50000000000000011"/>
    <n v="6000"/>
    <n v="3000.0000000000005"/>
    <n v="1200.0000000000002"/>
    <n v="0.4"/>
  </r>
  <r>
    <x v="2"/>
    <n v="1128299"/>
    <x v="98"/>
    <x v="2"/>
    <x v="26"/>
    <s v="Albuquerque"/>
    <x v="2"/>
    <n v="0.45000000000000012"/>
    <n v="4500"/>
    <n v="2025.0000000000005"/>
    <n v="708.75000000000011"/>
    <n v="0.35"/>
  </r>
  <r>
    <x v="2"/>
    <n v="1128299"/>
    <x v="98"/>
    <x v="2"/>
    <x v="26"/>
    <s v="Albuquerque"/>
    <x v="3"/>
    <n v="0.45000000000000012"/>
    <n v="4000"/>
    <n v="1800.0000000000005"/>
    <n v="720.00000000000023"/>
    <n v="0.4"/>
  </r>
  <r>
    <x v="2"/>
    <n v="1128299"/>
    <x v="98"/>
    <x v="2"/>
    <x v="26"/>
    <s v="Albuquerque"/>
    <x v="4"/>
    <n v="0.55000000000000004"/>
    <n v="4000"/>
    <n v="2200"/>
    <n v="770"/>
    <n v="0.35"/>
  </r>
  <r>
    <x v="2"/>
    <n v="1128299"/>
    <x v="98"/>
    <x v="2"/>
    <x v="26"/>
    <s v="Albuquerque"/>
    <x v="5"/>
    <n v="0.60000000000000009"/>
    <n v="4500"/>
    <n v="2700.0000000000005"/>
    <n v="675.00000000000011"/>
    <n v="0.25"/>
  </r>
  <r>
    <x v="2"/>
    <n v="1128299"/>
    <x v="99"/>
    <x v="2"/>
    <x v="26"/>
    <s v="Albuquerque"/>
    <x v="0"/>
    <n v="0.45000000000000012"/>
    <n v="5250"/>
    <n v="2362.5000000000005"/>
    <n v="945.00000000000023"/>
    <n v="0.4"/>
  </r>
  <r>
    <x v="2"/>
    <n v="1128299"/>
    <x v="99"/>
    <x v="2"/>
    <x v="26"/>
    <s v="Albuquerque"/>
    <x v="1"/>
    <n v="0.50000000000000011"/>
    <n v="5250"/>
    <n v="2625.0000000000005"/>
    <n v="1050.0000000000002"/>
    <n v="0.4"/>
  </r>
  <r>
    <x v="2"/>
    <n v="1128299"/>
    <x v="99"/>
    <x v="2"/>
    <x v="26"/>
    <s v="Albuquerque"/>
    <x v="2"/>
    <n v="0.45000000000000012"/>
    <n v="3500"/>
    <n v="1575.0000000000005"/>
    <n v="551.25000000000011"/>
    <n v="0.35"/>
  </r>
  <r>
    <x v="2"/>
    <n v="1128299"/>
    <x v="99"/>
    <x v="2"/>
    <x v="26"/>
    <s v="Albuquerque"/>
    <x v="3"/>
    <n v="0.45000000000000012"/>
    <n v="3250"/>
    <n v="1462.5000000000005"/>
    <n v="585.00000000000023"/>
    <n v="0.4"/>
  </r>
  <r>
    <x v="2"/>
    <n v="1128299"/>
    <x v="99"/>
    <x v="2"/>
    <x v="26"/>
    <s v="Albuquerque"/>
    <x v="4"/>
    <n v="0.55000000000000004"/>
    <n v="3000"/>
    <n v="1650.0000000000002"/>
    <n v="577.5"/>
    <n v="0.35"/>
  </r>
  <r>
    <x v="2"/>
    <n v="1128299"/>
    <x v="99"/>
    <x v="2"/>
    <x v="26"/>
    <s v="Albuquerque"/>
    <x v="5"/>
    <n v="0.70000000000000007"/>
    <n v="3500"/>
    <n v="2450.0000000000005"/>
    <n v="612.50000000000011"/>
    <n v="0.25"/>
  </r>
  <r>
    <x v="2"/>
    <n v="1128299"/>
    <x v="100"/>
    <x v="2"/>
    <x v="26"/>
    <s v="Albuquerque"/>
    <x v="0"/>
    <n v="0.55000000000000004"/>
    <n v="5250"/>
    <n v="2887.5000000000005"/>
    <n v="1155.0000000000002"/>
    <n v="0.4"/>
  </r>
  <r>
    <x v="2"/>
    <n v="1128299"/>
    <x v="100"/>
    <x v="2"/>
    <x v="26"/>
    <s v="Albuquerque"/>
    <x v="1"/>
    <n v="0.60000000000000009"/>
    <n v="5750"/>
    <n v="3450.0000000000005"/>
    <n v="1380.0000000000002"/>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0000000000005"/>
    <n v="831.25000000000011"/>
    <n v="0.25"/>
  </r>
  <r>
    <x v="2"/>
    <n v="1128299"/>
    <x v="101"/>
    <x v="2"/>
    <x v="26"/>
    <s v="Albuquerque"/>
    <x v="0"/>
    <n v="0.55000000000000004"/>
    <n v="6750"/>
    <n v="3712.5000000000005"/>
    <n v="1485.0000000000002"/>
    <n v="0.4"/>
  </r>
  <r>
    <x v="2"/>
    <n v="1128299"/>
    <x v="101"/>
    <x v="2"/>
    <x v="26"/>
    <s v="Albuquerque"/>
    <x v="1"/>
    <n v="0.60000000000000009"/>
    <n v="6750"/>
    <n v="4050.0000000000005"/>
    <n v="1620.0000000000002"/>
    <n v="0.4"/>
  </r>
  <r>
    <x v="2"/>
    <n v="1128299"/>
    <x v="101"/>
    <x v="2"/>
    <x v="26"/>
    <s v="Albuquerque"/>
    <x v="2"/>
    <n v="0.55000000000000004"/>
    <n v="4750"/>
    <n v="2612.5"/>
    <n v="914.37499999999989"/>
    <n v="0.35"/>
  </r>
  <r>
    <x v="2"/>
    <n v="1128299"/>
    <x v="101"/>
    <x v="2"/>
    <x v="26"/>
    <s v="Albuquerque"/>
    <x v="3"/>
    <n v="0.55000000000000004"/>
    <n v="4750"/>
    <n v="2612.5"/>
    <n v="1045"/>
    <n v="0.4"/>
  </r>
  <r>
    <x v="2"/>
    <n v="1128299"/>
    <x v="101"/>
    <x v="2"/>
    <x v="26"/>
    <s v="Albuquerque"/>
    <x v="4"/>
    <n v="0.65"/>
    <n v="4000"/>
    <n v="2600"/>
    <n v="909.99999999999989"/>
    <n v="0.35"/>
  </r>
  <r>
    <x v="2"/>
    <n v="1128299"/>
    <x v="101"/>
    <x v="2"/>
    <x v="26"/>
    <s v="Albuquerque"/>
    <x v="5"/>
    <n v="0.70000000000000007"/>
    <n v="5000"/>
    <n v="3500.0000000000005"/>
    <n v="875.00000000000011"/>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0000000000005"/>
    <n v="618.75000000000011"/>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4.9999999999999"/>
    <n v="0.35"/>
  </r>
  <r>
    <x v="0"/>
    <n v="1185732"/>
    <x v="205"/>
    <x v="4"/>
    <x v="27"/>
    <s v="Atlanta"/>
    <x v="2"/>
    <n v="0.30000000000000004"/>
    <n v="7750"/>
    <n v="2325.0000000000005"/>
    <n v="581.25000000000011"/>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4.9999999999995"/>
    <n v="517.49999999999989"/>
    <n v="0.3"/>
  </r>
  <r>
    <x v="0"/>
    <n v="1185732"/>
    <x v="115"/>
    <x v="4"/>
    <x v="27"/>
    <s v="Atlanta"/>
    <x v="4"/>
    <n v="0.45000000000000007"/>
    <n v="6250"/>
    <n v="2812.5000000000005"/>
    <n v="984.37500000000011"/>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799.9999999999995"/>
    <n v="539.99999999999989"/>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49.9999999999995"/>
    <n v="1347.4999999999998"/>
    <n v="0.35"/>
  </r>
  <r>
    <x v="0"/>
    <n v="1185732"/>
    <x v="174"/>
    <x v="4"/>
    <x v="27"/>
    <s v="Atlanta"/>
    <x v="5"/>
    <n v="0.6"/>
    <n v="8000"/>
    <n v="4800"/>
    <n v="2400"/>
    <n v="0.5"/>
  </r>
  <r>
    <x v="0"/>
    <n v="1185732"/>
    <x v="207"/>
    <x v="4"/>
    <x v="27"/>
    <s v="Atlanta"/>
    <x v="0"/>
    <n v="0.54999999999999993"/>
    <n v="10500"/>
    <n v="5774.9999999999991"/>
    <n v="2598.749999999999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0000000000009"/>
    <n v="3237.5000000000005"/>
    <n v="0.5"/>
  </r>
  <r>
    <x v="0"/>
    <n v="1185732"/>
    <x v="116"/>
    <x v="4"/>
    <x v="27"/>
    <s v="Atlanta"/>
    <x v="0"/>
    <n v="0.65"/>
    <n v="11500"/>
    <n v="7475"/>
    <n v="3363.75"/>
    <n v="0.45"/>
  </r>
  <r>
    <x v="0"/>
    <n v="1185732"/>
    <x v="116"/>
    <x v="4"/>
    <x v="27"/>
    <s v="Atlanta"/>
    <x v="1"/>
    <n v="0.60000000000000009"/>
    <n v="9000"/>
    <n v="5400.0000000000009"/>
    <n v="1890.0000000000002"/>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19.9999999999998"/>
    <n v="0.35"/>
  </r>
  <r>
    <x v="0"/>
    <n v="1185732"/>
    <x v="116"/>
    <x v="4"/>
    <x v="27"/>
    <s v="Atlanta"/>
    <x v="5"/>
    <n v="0.70000000000000007"/>
    <n v="9750"/>
    <n v="6825.0000000000009"/>
    <n v="3412.5000000000005"/>
    <n v="0.5"/>
  </r>
  <r>
    <x v="0"/>
    <n v="1185732"/>
    <x v="208"/>
    <x v="4"/>
    <x v="27"/>
    <s v="Atlanta"/>
    <x v="0"/>
    <n v="0.65"/>
    <n v="11250"/>
    <n v="7312.5"/>
    <n v="3290.625"/>
    <n v="0.45"/>
  </r>
  <r>
    <x v="0"/>
    <n v="1185732"/>
    <x v="208"/>
    <x v="4"/>
    <x v="27"/>
    <s v="Atlanta"/>
    <x v="1"/>
    <n v="0.60000000000000009"/>
    <n v="9000"/>
    <n v="5400.0000000000009"/>
    <n v="1890.0000000000002"/>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0000000000009"/>
    <n v="2775.0000000000005"/>
    <n v="0.5"/>
  </r>
  <r>
    <x v="0"/>
    <n v="1185732"/>
    <x v="178"/>
    <x v="4"/>
    <x v="27"/>
    <s v="Atlanta"/>
    <x v="0"/>
    <n v="0.55000000000000004"/>
    <n v="10250"/>
    <n v="5637.5000000000009"/>
    <n v="2536.8750000000005"/>
    <n v="0.45"/>
  </r>
  <r>
    <x v="0"/>
    <n v="1185732"/>
    <x v="178"/>
    <x v="4"/>
    <x v="27"/>
    <s v="Atlanta"/>
    <x v="1"/>
    <n v="0.50000000000000011"/>
    <n v="8250"/>
    <n v="4125.0000000000009"/>
    <n v="1443.7500000000002"/>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0000000000009"/>
    <n v="1260.0000000000002"/>
    <n v="0.35"/>
  </r>
  <r>
    <x v="0"/>
    <n v="1185732"/>
    <x v="209"/>
    <x v="4"/>
    <x v="27"/>
    <s v="Atlanta"/>
    <x v="2"/>
    <n v="0.45000000000000012"/>
    <n v="6750"/>
    <n v="3037.5000000000009"/>
    <n v="759.37500000000023"/>
    <n v="0.25"/>
  </r>
  <r>
    <x v="0"/>
    <n v="1185732"/>
    <x v="209"/>
    <x v="4"/>
    <x v="27"/>
    <s v="Atlanta"/>
    <x v="3"/>
    <n v="0.45000000000000012"/>
    <n v="6500"/>
    <n v="2925.0000000000009"/>
    <n v="877.50000000000023"/>
    <n v="0.3"/>
  </r>
  <r>
    <x v="0"/>
    <n v="1185732"/>
    <x v="209"/>
    <x v="4"/>
    <x v="27"/>
    <s v="Atlanta"/>
    <x v="4"/>
    <n v="0.55000000000000004"/>
    <n v="6500"/>
    <n v="3575.000000000000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0000000000009"/>
    <n v="1181.2500000000002"/>
    <n v="0.35"/>
  </r>
  <r>
    <x v="0"/>
    <n v="1185732"/>
    <x v="210"/>
    <x v="4"/>
    <x v="27"/>
    <s v="Atlanta"/>
    <x v="2"/>
    <n v="0.45000000000000012"/>
    <n v="6950"/>
    <n v="3127.5000000000009"/>
    <n v="781.87500000000023"/>
    <n v="0.25"/>
  </r>
  <r>
    <x v="0"/>
    <n v="1185732"/>
    <x v="210"/>
    <x v="4"/>
    <x v="27"/>
    <s v="Atlanta"/>
    <x v="3"/>
    <n v="0.55000000000000016"/>
    <n v="7500"/>
    <n v="4125.0000000000009"/>
    <n v="1237.5000000000002"/>
    <n v="0.3"/>
  </r>
  <r>
    <x v="0"/>
    <n v="1185732"/>
    <x v="210"/>
    <x v="4"/>
    <x v="27"/>
    <s v="Atlanta"/>
    <x v="4"/>
    <n v="0.70000000000000007"/>
    <n v="7250"/>
    <n v="5075.0000000000009"/>
    <n v="1776.2500000000002"/>
    <n v="0.35"/>
  </r>
  <r>
    <x v="0"/>
    <n v="1185732"/>
    <x v="210"/>
    <x v="4"/>
    <x v="27"/>
    <s v="Atlanta"/>
    <x v="5"/>
    <n v="0.75"/>
    <n v="8250"/>
    <n v="6187.5"/>
    <n v="3093.75"/>
    <n v="0.5"/>
  </r>
  <r>
    <x v="0"/>
    <n v="1185732"/>
    <x v="211"/>
    <x v="4"/>
    <x v="27"/>
    <s v="Atlanta"/>
    <x v="0"/>
    <n v="0.70000000000000007"/>
    <n v="10750"/>
    <n v="7525.0000000000009"/>
    <n v="3386.2500000000005"/>
    <n v="0.45"/>
  </r>
  <r>
    <x v="0"/>
    <n v="1185732"/>
    <x v="211"/>
    <x v="4"/>
    <x v="27"/>
    <s v="Atlanta"/>
    <x v="1"/>
    <n v="0.60000000000000009"/>
    <n v="8750"/>
    <n v="5250.0000000000009"/>
    <n v="1837.5000000000002"/>
    <n v="0.35"/>
  </r>
  <r>
    <x v="0"/>
    <n v="1185732"/>
    <x v="211"/>
    <x v="4"/>
    <x v="27"/>
    <s v="Atlanta"/>
    <x v="2"/>
    <n v="0.60000000000000009"/>
    <n v="8250"/>
    <n v="4950.0000000000009"/>
    <n v="1237.5000000000002"/>
    <n v="0.25"/>
  </r>
  <r>
    <x v="0"/>
    <n v="1185732"/>
    <x v="211"/>
    <x v="4"/>
    <x v="27"/>
    <s v="Atlanta"/>
    <x v="3"/>
    <n v="0.60000000000000009"/>
    <n v="7750"/>
    <n v="4650.0000000000009"/>
    <n v="1395.0000000000002"/>
    <n v="0.3"/>
  </r>
  <r>
    <x v="0"/>
    <n v="1185732"/>
    <x v="211"/>
    <x v="4"/>
    <x v="27"/>
    <s v="Atlanta"/>
    <x v="4"/>
    <n v="0.70000000000000007"/>
    <n v="7750"/>
    <n v="5425.0000000000009"/>
    <n v="1898.7500000000002"/>
    <n v="0.35"/>
  </r>
  <r>
    <x v="0"/>
    <n v="1185732"/>
    <x v="211"/>
    <x v="4"/>
    <x v="27"/>
    <s v="Atlanta"/>
    <x v="5"/>
    <n v="0.75"/>
    <n v="8750"/>
    <n v="6562.5"/>
    <n v="3281.25"/>
    <n v="0.5"/>
  </r>
  <r>
    <x v="0"/>
    <n v="1185732"/>
    <x v="212"/>
    <x v="4"/>
    <x v="28"/>
    <s v="Charleston"/>
    <x v="0"/>
    <n v="0.35000000000000003"/>
    <n v="9250"/>
    <n v="3237.5000000000005"/>
    <n v="1295.0000000000002"/>
    <n v="0.4"/>
  </r>
  <r>
    <x v="0"/>
    <n v="1185732"/>
    <x v="212"/>
    <x v="4"/>
    <x v="28"/>
    <s v="Charleston"/>
    <x v="1"/>
    <n v="0.35000000000000003"/>
    <n v="7250"/>
    <n v="2537.5000000000005"/>
    <n v="888.12500000000011"/>
    <n v="0.35"/>
  </r>
  <r>
    <x v="0"/>
    <n v="1185732"/>
    <x v="212"/>
    <x v="4"/>
    <x v="28"/>
    <s v="Charleston"/>
    <x v="2"/>
    <n v="0.25000000000000006"/>
    <n v="7250"/>
    <n v="1812.5000000000005"/>
    <n v="725.00000000000023"/>
    <n v="0.4"/>
  </r>
  <r>
    <x v="0"/>
    <n v="1185732"/>
    <x v="212"/>
    <x v="4"/>
    <x v="28"/>
    <s v="Charleston"/>
    <x v="3"/>
    <n v="0.3"/>
    <n v="5750"/>
    <n v="1725"/>
    <n v="690"/>
    <n v="0.4"/>
  </r>
  <r>
    <x v="0"/>
    <n v="1185732"/>
    <x v="212"/>
    <x v="4"/>
    <x v="28"/>
    <s v="Charleston"/>
    <x v="4"/>
    <n v="0.45"/>
    <n v="6250"/>
    <n v="2812.5"/>
    <n v="984.37499999999989"/>
    <n v="0.35"/>
  </r>
  <r>
    <x v="0"/>
    <n v="1185732"/>
    <x v="212"/>
    <x v="4"/>
    <x v="28"/>
    <s v="Charleston"/>
    <x v="5"/>
    <n v="0.35000000000000003"/>
    <n v="7250"/>
    <n v="2537.5000000000005"/>
    <n v="1268.7500000000002"/>
    <n v="0.5"/>
  </r>
  <r>
    <x v="0"/>
    <n v="1185732"/>
    <x v="172"/>
    <x v="4"/>
    <x v="28"/>
    <s v="Charleston"/>
    <x v="0"/>
    <n v="0.35000000000000003"/>
    <n v="9750"/>
    <n v="3412.5000000000005"/>
    <n v="1365.0000000000002"/>
    <n v="0.4"/>
  </r>
  <r>
    <x v="0"/>
    <n v="1185732"/>
    <x v="172"/>
    <x v="4"/>
    <x v="28"/>
    <s v="Charleston"/>
    <x v="1"/>
    <n v="0.35000000000000003"/>
    <n v="6250"/>
    <n v="2187.5"/>
    <n v="765.625"/>
    <n v="0.35"/>
  </r>
  <r>
    <x v="0"/>
    <n v="1185732"/>
    <x v="172"/>
    <x v="4"/>
    <x v="28"/>
    <s v="Charleston"/>
    <x v="2"/>
    <n v="0.25000000000000006"/>
    <n v="6750"/>
    <n v="1687.5000000000005"/>
    <n v="675.00000000000023"/>
    <n v="0.4"/>
  </r>
  <r>
    <x v="0"/>
    <n v="1185732"/>
    <x v="172"/>
    <x v="4"/>
    <x v="28"/>
    <s v="Charleston"/>
    <x v="3"/>
    <n v="0.3"/>
    <n v="5250"/>
    <n v="1575"/>
    <n v="630"/>
    <n v="0.4"/>
  </r>
  <r>
    <x v="0"/>
    <n v="1185732"/>
    <x v="172"/>
    <x v="4"/>
    <x v="28"/>
    <s v="Charleston"/>
    <x v="4"/>
    <n v="0.45"/>
    <n v="6000"/>
    <n v="2700"/>
    <n v="944.99999999999989"/>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4999999999998"/>
    <n v="474.99999999999994"/>
    <n v="0.4"/>
  </r>
  <r>
    <x v="0"/>
    <n v="1185732"/>
    <x v="68"/>
    <x v="4"/>
    <x v="28"/>
    <s v="Charleston"/>
    <x v="4"/>
    <n v="0.40000000000000008"/>
    <n v="5250"/>
    <n v="2100.0000000000005"/>
    <n v="735.00000000000011"/>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49.9999999999998"/>
    <n v="499.99999999999994"/>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499999999999"/>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2999.9999999999995"/>
    <n v="1049.9999999999998"/>
    <n v="0.35"/>
  </r>
  <r>
    <x v="0"/>
    <n v="1185732"/>
    <x v="16"/>
    <x v="4"/>
    <x v="28"/>
    <s v="Charleston"/>
    <x v="5"/>
    <n v="0.54999999999999993"/>
    <n v="7000"/>
    <n v="3849.9999999999995"/>
    <n v="1924.9999999999998"/>
    <n v="0.5"/>
  </r>
  <r>
    <x v="0"/>
    <n v="1185732"/>
    <x v="175"/>
    <x v="4"/>
    <x v="28"/>
    <s v="Charleston"/>
    <x v="0"/>
    <n v="0.49999999999999994"/>
    <n v="9500"/>
    <n v="4749.9999999999991"/>
    <n v="1899.9999999999998"/>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0000000000009"/>
    <n v="2887.5000000000005"/>
    <n v="0.5"/>
  </r>
  <r>
    <x v="0"/>
    <n v="1185732"/>
    <x v="72"/>
    <x v="4"/>
    <x v="28"/>
    <s v="Charleston"/>
    <x v="0"/>
    <n v="0.65"/>
    <n v="10500"/>
    <n v="6825"/>
    <n v="2730"/>
    <n v="0.4"/>
  </r>
  <r>
    <x v="0"/>
    <n v="1185732"/>
    <x v="72"/>
    <x v="4"/>
    <x v="28"/>
    <s v="Charleston"/>
    <x v="1"/>
    <n v="0.60000000000000009"/>
    <n v="8000"/>
    <n v="4800.0000000000009"/>
    <n v="1680.0000000000002"/>
    <n v="0.35"/>
  </r>
  <r>
    <x v="0"/>
    <n v="1185732"/>
    <x v="72"/>
    <x v="4"/>
    <x v="28"/>
    <s v="Charleston"/>
    <x v="2"/>
    <n v="0.55000000000000004"/>
    <n v="7250"/>
    <n v="3987.5000000000005"/>
    <n v="1595.0000000000002"/>
    <n v="0.4"/>
  </r>
  <r>
    <x v="0"/>
    <n v="1185732"/>
    <x v="72"/>
    <x v="4"/>
    <x v="28"/>
    <s v="Charleston"/>
    <x v="3"/>
    <n v="0.55000000000000004"/>
    <n v="6750"/>
    <n v="3712.5000000000005"/>
    <n v="1485.0000000000002"/>
    <n v="0.4"/>
  </r>
  <r>
    <x v="0"/>
    <n v="1185732"/>
    <x v="72"/>
    <x v="4"/>
    <x v="28"/>
    <s v="Charleston"/>
    <x v="4"/>
    <n v="0.65"/>
    <n v="7000"/>
    <n v="4550"/>
    <n v="1592.5"/>
    <n v="0.35"/>
  </r>
  <r>
    <x v="0"/>
    <n v="1185732"/>
    <x v="72"/>
    <x v="4"/>
    <x v="28"/>
    <s v="Charleston"/>
    <x v="5"/>
    <n v="0.70000000000000007"/>
    <n v="8750"/>
    <n v="6125.0000000000009"/>
    <n v="3062.5000000000005"/>
    <n v="0.5"/>
  </r>
  <r>
    <x v="0"/>
    <n v="1185732"/>
    <x v="73"/>
    <x v="4"/>
    <x v="28"/>
    <s v="Charleston"/>
    <x v="0"/>
    <n v="0.65"/>
    <n v="10250"/>
    <n v="6662.5"/>
    <n v="2665"/>
    <n v="0.4"/>
  </r>
  <r>
    <x v="0"/>
    <n v="1185732"/>
    <x v="73"/>
    <x v="4"/>
    <x v="28"/>
    <s v="Charleston"/>
    <x v="1"/>
    <n v="0.60000000000000009"/>
    <n v="8000"/>
    <n v="4800.0000000000009"/>
    <n v="1680.0000000000002"/>
    <n v="0.35"/>
  </r>
  <r>
    <x v="0"/>
    <n v="1185732"/>
    <x v="73"/>
    <x v="4"/>
    <x v="28"/>
    <s v="Charleston"/>
    <x v="2"/>
    <n v="0.55000000000000004"/>
    <n v="7250"/>
    <n v="3987.5000000000005"/>
    <n v="1595.0000000000002"/>
    <n v="0.4"/>
  </r>
  <r>
    <x v="0"/>
    <n v="1185732"/>
    <x v="73"/>
    <x v="4"/>
    <x v="28"/>
    <s v="Charleston"/>
    <x v="3"/>
    <n v="0.45"/>
    <n v="6750"/>
    <n v="3037.5"/>
    <n v="1215"/>
    <n v="0.4"/>
  </r>
  <r>
    <x v="0"/>
    <n v="1185732"/>
    <x v="73"/>
    <x v="4"/>
    <x v="28"/>
    <s v="Charleston"/>
    <x v="4"/>
    <n v="0.55000000000000004"/>
    <n v="6500"/>
    <n v="3575.0000000000005"/>
    <n v="1251.25"/>
    <n v="0.35"/>
  </r>
  <r>
    <x v="0"/>
    <n v="1185732"/>
    <x v="73"/>
    <x v="4"/>
    <x v="28"/>
    <s v="Charleston"/>
    <x v="5"/>
    <n v="0.60000000000000009"/>
    <n v="8250"/>
    <n v="4950.0000000000009"/>
    <n v="2475.0000000000005"/>
    <n v="0.5"/>
  </r>
  <r>
    <x v="0"/>
    <n v="1185732"/>
    <x v="20"/>
    <x v="4"/>
    <x v="28"/>
    <s v="Charleston"/>
    <x v="0"/>
    <n v="0.55000000000000004"/>
    <n v="9250"/>
    <n v="5087.5"/>
    <n v="2035"/>
    <n v="0.4"/>
  </r>
  <r>
    <x v="0"/>
    <n v="1185732"/>
    <x v="20"/>
    <x v="4"/>
    <x v="28"/>
    <s v="Charleston"/>
    <x v="1"/>
    <n v="0.50000000000000011"/>
    <n v="7250"/>
    <n v="3625.0000000000009"/>
    <n v="1268.7500000000002"/>
    <n v="0.35"/>
  </r>
  <r>
    <x v="0"/>
    <n v="1185732"/>
    <x v="20"/>
    <x v="4"/>
    <x v="28"/>
    <s v="Charleston"/>
    <x v="2"/>
    <n v="0.30000000000000004"/>
    <n v="6250"/>
    <n v="1875.0000000000002"/>
    <n v="750.00000000000011"/>
    <n v="0.4"/>
  </r>
  <r>
    <x v="0"/>
    <n v="1185732"/>
    <x v="20"/>
    <x v="4"/>
    <x v="28"/>
    <s v="Charleston"/>
    <x v="3"/>
    <n v="0.30000000000000004"/>
    <n v="6000"/>
    <n v="1800.0000000000002"/>
    <n v="720.00000000000011"/>
    <n v="0.4"/>
  </r>
  <r>
    <x v="0"/>
    <n v="1185732"/>
    <x v="20"/>
    <x v="4"/>
    <x v="28"/>
    <s v="Charleston"/>
    <x v="4"/>
    <n v="0.4"/>
    <n v="6000"/>
    <n v="2400"/>
    <n v="840"/>
    <n v="0.35"/>
  </r>
  <r>
    <x v="0"/>
    <n v="1185732"/>
    <x v="20"/>
    <x v="4"/>
    <x v="28"/>
    <s v="Charleston"/>
    <x v="5"/>
    <n v="0.45000000000000007"/>
    <n v="7000"/>
    <n v="3150.0000000000005"/>
    <n v="1575.0000000000002"/>
    <n v="0.5"/>
  </r>
  <r>
    <x v="0"/>
    <n v="1185732"/>
    <x v="179"/>
    <x v="4"/>
    <x v="28"/>
    <s v="Charleston"/>
    <x v="0"/>
    <n v="0.45000000000000007"/>
    <n v="8750"/>
    <n v="3937.5000000000005"/>
    <n v="1575.0000000000002"/>
    <n v="0.4"/>
  </r>
  <r>
    <x v="0"/>
    <n v="1185732"/>
    <x v="179"/>
    <x v="4"/>
    <x v="28"/>
    <s v="Charleston"/>
    <x v="1"/>
    <n v="0.35000000000000009"/>
    <n v="7000"/>
    <n v="2450.0000000000005"/>
    <n v="857.50000000000011"/>
    <n v="0.35"/>
  </r>
  <r>
    <x v="0"/>
    <n v="1185732"/>
    <x v="179"/>
    <x v="4"/>
    <x v="28"/>
    <s v="Charleston"/>
    <x v="2"/>
    <n v="0.35000000000000009"/>
    <n v="5750"/>
    <n v="2012.5000000000005"/>
    <n v="805.00000000000023"/>
    <n v="0.4"/>
  </r>
  <r>
    <x v="0"/>
    <n v="1185732"/>
    <x v="179"/>
    <x v="4"/>
    <x v="28"/>
    <s v="Charleston"/>
    <x v="3"/>
    <n v="0.35000000000000009"/>
    <n v="5500"/>
    <n v="1925.0000000000005"/>
    <n v="770.00000000000023"/>
    <n v="0.4"/>
  </r>
  <r>
    <x v="0"/>
    <n v="1185732"/>
    <x v="179"/>
    <x v="4"/>
    <x v="28"/>
    <s v="Charleston"/>
    <x v="4"/>
    <n v="0.45000000000000007"/>
    <n v="5500"/>
    <n v="2475.0000000000005"/>
    <n v="866.25000000000011"/>
    <n v="0.35"/>
  </r>
  <r>
    <x v="0"/>
    <n v="1185732"/>
    <x v="179"/>
    <x v="4"/>
    <x v="28"/>
    <s v="Charleston"/>
    <x v="5"/>
    <n v="0.5"/>
    <n v="6750"/>
    <n v="3375"/>
    <n v="1687.5"/>
    <n v="0.5"/>
  </r>
  <r>
    <x v="0"/>
    <n v="1185732"/>
    <x v="76"/>
    <x v="4"/>
    <x v="28"/>
    <s v="Charleston"/>
    <x v="0"/>
    <n v="0.45000000000000007"/>
    <n v="8250"/>
    <n v="3712.5000000000005"/>
    <n v="1485.0000000000002"/>
    <n v="0.4"/>
  </r>
  <r>
    <x v="0"/>
    <n v="1185732"/>
    <x v="76"/>
    <x v="4"/>
    <x v="28"/>
    <s v="Charleston"/>
    <x v="1"/>
    <n v="0.35000000000000009"/>
    <n v="6500"/>
    <n v="2275.0000000000005"/>
    <n v="796.25000000000011"/>
    <n v="0.35"/>
  </r>
  <r>
    <x v="0"/>
    <n v="1185732"/>
    <x v="76"/>
    <x v="4"/>
    <x v="28"/>
    <s v="Charleston"/>
    <x v="2"/>
    <n v="0.40000000000000013"/>
    <n v="5950"/>
    <n v="2380.0000000000009"/>
    <n v="952.00000000000045"/>
    <n v="0.4"/>
  </r>
  <r>
    <x v="0"/>
    <n v="1185732"/>
    <x v="76"/>
    <x v="4"/>
    <x v="28"/>
    <s v="Charleston"/>
    <x v="3"/>
    <n v="0.6000000000000002"/>
    <n v="6500"/>
    <n v="3900.0000000000014"/>
    <n v="1560.0000000000007"/>
    <n v="0.4"/>
  </r>
  <r>
    <x v="0"/>
    <n v="1185732"/>
    <x v="76"/>
    <x v="4"/>
    <x v="28"/>
    <s v="Charleston"/>
    <x v="4"/>
    <n v="0.75000000000000011"/>
    <n v="6250"/>
    <n v="4687.5000000000009"/>
    <n v="1640.6250000000002"/>
    <n v="0.35"/>
  </r>
  <r>
    <x v="0"/>
    <n v="1185732"/>
    <x v="76"/>
    <x v="4"/>
    <x v="28"/>
    <s v="Charleston"/>
    <x v="5"/>
    <n v="0.75"/>
    <n v="7250"/>
    <n v="5437.5"/>
    <n v="2718.75"/>
    <n v="0.5"/>
  </r>
  <r>
    <x v="0"/>
    <n v="1185732"/>
    <x v="77"/>
    <x v="4"/>
    <x v="28"/>
    <s v="Charleston"/>
    <x v="0"/>
    <n v="0.70000000000000007"/>
    <n v="9750"/>
    <n v="6825.0000000000009"/>
    <n v="2730.0000000000005"/>
    <n v="0.4"/>
  </r>
  <r>
    <x v="0"/>
    <n v="1185732"/>
    <x v="77"/>
    <x v="4"/>
    <x v="28"/>
    <s v="Charleston"/>
    <x v="1"/>
    <n v="0.60000000000000009"/>
    <n v="7750"/>
    <n v="4650.0000000000009"/>
    <n v="1627.5000000000002"/>
    <n v="0.35"/>
  </r>
  <r>
    <x v="0"/>
    <n v="1185732"/>
    <x v="77"/>
    <x v="4"/>
    <x v="28"/>
    <s v="Charleston"/>
    <x v="2"/>
    <n v="0.60000000000000009"/>
    <n v="7250"/>
    <n v="4350.0000000000009"/>
    <n v="1740.0000000000005"/>
    <n v="0.4"/>
  </r>
  <r>
    <x v="0"/>
    <n v="1185732"/>
    <x v="77"/>
    <x v="4"/>
    <x v="28"/>
    <s v="Charleston"/>
    <x v="3"/>
    <n v="0.60000000000000009"/>
    <n v="6750"/>
    <n v="4050.0000000000005"/>
    <n v="1620.0000000000002"/>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000000000005"/>
    <n v="1085.0000000000002"/>
    <n v="0.4"/>
  </r>
  <r>
    <x v="0"/>
    <n v="1185732"/>
    <x v="90"/>
    <x v="4"/>
    <x v="29"/>
    <s v="Charlotte"/>
    <x v="1"/>
    <n v="0.35000000000000003"/>
    <n v="5750"/>
    <n v="2012.5000000000002"/>
    <n v="704.375"/>
    <n v="0.35"/>
  </r>
  <r>
    <x v="0"/>
    <n v="1185732"/>
    <x v="90"/>
    <x v="4"/>
    <x v="29"/>
    <s v="Charlotte"/>
    <x v="2"/>
    <n v="0.25000000000000006"/>
    <n v="5750"/>
    <n v="1437.5000000000002"/>
    <n v="575.00000000000011"/>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000000000002"/>
    <n v="1006.2500000000001"/>
    <n v="0.5"/>
  </r>
  <r>
    <x v="0"/>
    <n v="1185732"/>
    <x v="119"/>
    <x v="4"/>
    <x v="29"/>
    <s v="Charlotte"/>
    <x v="0"/>
    <n v="0.35000000000000003"/>
    <n v="8250"/>
    <n v="2887.5000000000005"/>
    <n v="1155.0000000000002"/>
    <n v="0.4"/>
  </r>
  <r>
    <x v="0"/>
    <n v="1185732"/>
    <x v="119"/>
    <x v="4"/>
    <x v="29"/>
    <s v="Charlotte"/>
    <x v="1"/>
    <n v="0.35000000000000003"/>
    <n v="4750"/>
    <n v="1662.5000000000002"/>
    <n v="581.875"/>
    <n v="0.35"/>
  </r>
  <r>
    <x v="0"/>
    <n v="1185732"/>
    <x v="119"/>
    <x v="4"/>
    <x v="29"/>
    <s v="Charlotte"/>
    <x v="2"/>
    <n v="0.25000000000000006"/>
    <n v="5250"/>
    <n v="1312.5000000000002"/>
    <n v="525.00000000000011"/>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49999999999994"/>
    <n v="0.35"/>
  </r>
  <r>
    <x v="0"/>
    <n v="1185732"/>
    <x v="137"/>
    <x v="4"/>
    <x v="29"/>
    <s v="Charlotte"/>
    <x v="2"/>
    <n v="0.2"/>
    <n v="4750"/>
    <n v="950"/>
    <n v="380"/>
    <n v="0.4"/>
  </r>
  <r>
    <x v="0"/>
    <n v="1185732"/>
    <x v="137"/>
    <x v="4"/>
    <x v="29"/>
    <s v="Charlotte"/>
    <x v="3"/>
    <n v="0.24999999999999994"/>
    <n v="3250"/>
    <n v="812.49999999999977"/>
    <n v="324.99999999999994"/>
    <n v="0.4"/>
  </r>
  <r>
    <x v="0"/>
    <n v="1185732"/>
    <x v="137"/>
    <x v="4"/>
    <x v="29"/>
    <s v="Charlotte"/>
    <x v="4"/>
    <n v="0.40000000000000008"/>
    <n v="3750"/>
    <n v="1500.0000000000002"/>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4.99999999999977"/>
    <n v="349.99999999999994"/>
    <n v="0.4"/>
  </r>
  <r>
    <x v="0"/>
    <n v="1185732"/>
    <x v="138"/>
    <x v="4"/>
    <x v="29"/>
    <s v="Charlotte"/>
    <x v="4"/>
    <n v="0.45"/>
    <n v="3750"/>
    <n v="1687.5"/>
    <n v="590.625"/>
    <n v="0.35"/>
  </r>
  <r>
    <x v="0"/>
    <n v="1185732"/>
    <x v="138"/>
    <x v="4"/>
    <x v="29"/>
    <s v="Charlotte"/>
    <x v="5"/>
    <n v="0.35000000000000003"/>
    <n v="5250"/>
    <n v="1837.5000000000002"/>
    <n v="918.75000000000011"/>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49.9999999999995"/>
    <n v="787.49999999999977"/>
    <n v="0.35"/>
  </r>
  <r>
    <x v="0"/>
    <n v="1185732"/>
    <x v="213"/>
    <x v="4"/>
    <x v="29"/>
    <s v="Charlotte"/>
    <x v="5"/>
    <n v="0.54999999999999993"/>
    <n v="5500"/>
    <n v="3024.9999999999995"/>
    <n v="1512.4999999999998"/>
    <n v="0.5"/>
  </r>
  <r>
    <x v="0"/>
    <n v="1185732"/>
    <x v="121"/>
    <x v="4"/>
    <x v="29"/>
    <s v="Charlotte"/>
    <x v="0"/>
    <n v="0.49999999999999994"/>
    <n v="8000"/>
    <n v="3999.9999999999995"/>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0000000000005"/>
    <n v="1365"/>
    <n v="0.35"/>
  </r>
  <r>
    <x v="0"/>
    <n v="1185732"/>
    <x v="140"/>
    <x v="4"/>
    <x v="29"/>
    <s v="Charlotte"/>
    <x v="2"/>
    <n v="0.55000000000000004"/>
    <n v="5750"/>
    <n v="3162.5000000000005"/>
    <n v="1265.0000000000002"/>
    <n v="0.4"/>
  </r>
  <r>
    <x v="0"/>
    <n v="1185732"/>
    <x v="140"/>
    <x v="4"/>
    <x v="29"/>
    <s v="Charlotte"/>
    <x v="3"/>
    <n v="0.55000000000000004"/>
    <n v="5250"/>
    <n v="2887.5000000000005"/>
    <n v="1155.0000000000002"/>
    <n v="0.4"/>
  </r>
  <r>
    <x v="0"/>
    <n v="1185732"/>
    <x v="140"/>
    <x v="4"/>
    <x v="29"/>
    <s v="Charlotte"/>
    <x v="4"/>
    <n v="0.65"/>
    <n v="5500"/>
    <n v="3575"/>
    <n v="1251.25"/>
    <n v="0.35"/>
  </r>
  <r>
    <x v="0"/>
    <n v="1185732"/>
    <x v="140"/>
    <x v="4"/>
    <x v="29"/>
    <s v="Charlotte"/>
    <x v="5"/>
    <n v="0.70000000000000007"/>
    <n v="7250"/>
    <n v="5075.0000000000009"/>
    <n v="2537.5000000000005"/>
    <n v="0.5"/>
  </r>
  <r>
    <x v="0"/>
    <n v="1185732"/>
    <x v="141"/>
    <x v="4"/>
    <x v="29"/>
    <s v="Charlotte"/>
    <x v="0"/>
    <n v="0.65"/>
    <n v="8750"/>
    <n v="5687.5"/>
    <n v="2275"/>
    <n v="0.4"/>
  </r>
  <r>
    <x v="0"/>
    <n v="1185732"/>
    <x v="141"/>
    <x v="4"/>
    <x v="29"/>
    <s v="Charlotte"/>
    <x v="1"/>
    <n v="0.60000000000000009"/>
    <n v="6500"/>
    <n v="3900.0000000000005"/>
    <n v="1365"/>
    <n v="0.35"/>
  </r>
  <r>
    <x v="0"/>
    <n v="1185732"/>
    <x v="141"/>
    <x v="4"/>
    <x v="29"/>
    <s v="Charlotte"/>
    <x v="2"/>
    <n v="0.55000000000000004"/>
    <n v="5750"/>
    <n v="3162.5000000000005"/>
    <n v="1265.0000000000002"/>
    <n v="0.4"/>
  </r>
  <r>
    <x v="0"/>
    <n v="1185732"/>
    <x v="141"/>
    <x v="4"/>
    <x v="29"/>
    <s v="Charlotte"/>
    <x v="3"/>
    <n v="0.45"/>
    <n v="5250"/>
    <n v="2362.5"/>
    <n v="945"/>
    <n v="0.4"/>
  </r>
  <r>
    <x v="0"/>
    <n v="1185732"/>
    <x v="141"/>
    <x v="4"/>
    <x v="29"/>
    <s v="Charlotte"/>
    <x v="4"/>
    <n v="0.55000000000000004"/>
    <n v="5000"/>
    <n v="2750"/>
    <n v="962.49999999999989"/>
    <n v="0.35"/>
  </r>
  <r>
    <x v="0"/>
    <n v="1185732"/>
    <x v="141"/>
    <x v="4"/>
    <x v="29"/>
    <s v="Charlotte"/>
    <x v="5"/>
    <n v="0.60000000000000009"/>
    <n v="6750"/>
    <n v="4050.0000000000005"/>
    <n v="2025.0000000000002"/>
    <n v="0.5"/>
  </r>
  <r>
    <x v="0"/>
    <n v="1185732"/>
    <x v="214"/>
    <x v="4"/>
    <x v="29"/>
    <s v="Charlotte"/>
    <x v="0"/>
    <n v="0.55000000000000004"/>
    <n v="7750"/>
    <n v="4262.5"/>
    <n v="1705"/>
    <n v="0.4"/>
  </r>
  <r>
    <x v="0"/>
    <n v="1185732"/>
    <x v="214"/>
    <x v="4"/>
    <x v="29"/>
    <s v="Charlotte"/>
    <x v="1"/>
    <n v="0.50000000000000011"/>
    <n v="5750"/>
    <n v="2875.0000000000005"/>
    <n v="1006.2500000000001"/>
    <n v="0.35"/>
  </r>
  <r>
    <x v="0"/>
    <n v="1185732"/>
    <x v="214"/>
    <x v="4"/>
    <x v="29"/>
    <s v="Charlotte"/>
    <x v="2"/>
    <n v="0.25000000000000006"/>
    <n v="4750"/>
    <n v="1187.5000000000002"/>
    <n v="475.00000000000011"/>
    <n v="0.4"/>
  </r>
  <r>
    <x v="0"/>
    <n v="1185732"/>
    <x v="214"/>
    <x v="4"/>
    <x v="29"/>
    <s v="Charlotte"/>
    <x v="3"/>
    <n v="0.25000000000000006"/>
    <n v="4500"/>
    <n v="1125.0000000000002"/>
    <n v="450.00000000000011"/>
    <n v="0.4"/>
  </r>
  <r>
    <x v="0"/>
    <n v="1185732"/>
    <x v="214"/>
    <x v="4"/>
    <x v="29"/>
    <s v="Charlotte"/>
    <x v="4"/>
    <n v="0.35000000000000003"/>
    <n v="4500"/>
    <n v="1575.0000000000002"/>
    <n v="551.25"/>
    <n v="0.35"/>
  </r>
  <r>
    <x v="0"/>
    <n v="1185732"/>
    <x v="214"/>
    <x v="4"/>
    <x v="29"/>
    <s v="Charlotte"/>
    <x v="5"/>
    <n v="0.40000000000000008"/>
    <n v="5500"/>
    <n v="2200.0000000000005"/>
    <n v="1100.0000000000002"/>
    <n v="0.5"/>
  </r>
  <r>
    <x v="0"/>
    <n v="1185732"/>
    <x v="123"/>
    <x v="4"/>
    <x v="29"/>
    <s v="Charlotte"/>
    <x v="0"/>
    <n v="0.40000000000000008"/>
    <n v="7250"/>
    <n v="2900.0000000000005"/>
    <n v="1160.0000000000002"/>
    <n v="0.4"/>
  </r>
  <r>
    <x v="0"/>
    <n v="1185732"/>
    <x v="123"/>
    <x v="4"/>
    <x v="29"/>
    <s v="Charlotte"/>
    <x v="1"/>
    <n v="0.3000000000000001"/>
    <n v="5500"/>
    <n v="1650.0000000000005"/>
    <n v="577.50000000000011"/>
    <n v="0.35"/>
  </r>
  <r>
    <x v="0"/>
    <n v="1185732"/>
    <x v="123"/>
    <x v="4"/>
    <x v="29"/>
    <s v="Charlotte"/>
    <x v="2"/>
    <n v="0.3000000000000001"/>
    <n v="4250"/>
    <n v="1275.0000000000005"/>
    <n v="510.00000000000023"/>
    <n v="0.4"/>
  </r>
  <r>
    <x v="0"/>
    <n v="1185732"/>
    <x v="123"/>
    <x v="4"/>
    <x v="29"/>
    <s v="Charlotte"/>
    <x v="3"/>
    <n v="0.3000000000000001"/>
    <n v="4000"/>
    <n v="1200.0000000000005"/>
    <n v="480.00000000000023"/>
    <n v="0.4"/>
  </r>
  <r>
    <x v="0"/>
    <n v="1185732"/>
    <x v="123"/>
    <x v="4"/>
    <x v="29"/>
    <s v="Charlotte"/>
    <x v="4"/>
    <n v="0.40000000000000008"/>
    <n v="4000"/>
    <n v="1600.0000000000002"/>
    <n v="560"/>
    <n v="0.35"/>
  </r>
  <r>
    <x v="0"/>
    <n v="1185732"/>
    <x v="123"/>
    <x v="4"/>
    <x v="29"/>
    <s v="Charlotte"/>
    <x v="5"/>
    <n v="0.4"/>
    <n v="5250"/>
    <n v="2100"/>
    <n v="1050"/>
    <n v="0.5"/>
  </r>
  <r>
    <x v="0"/>
    <n v="1185732"/>
    <x v="143"/>
    <x v="4"/>
    <x v="29"/>
    <s v="Charlotte"/>
    <x v="0"/>
    <n v="0.35000000000000009"/>
    <n v="6750"/>
    <n v="2362.5000000000005"/>
    <n v="945.00000000000023"/>
    <n v="0.4"/>
  </r>
  <r>
    <x v="0"/>
    <n v="1185732"/>
    <x v="143"/>
    <x v="4"/>
    <x v="29"/>
    <s v="Charlotte"/>
    <x v="1"/>
    <n v="0.25000000000000011"/>
    <n v="5000"/>
    <n v="1250.0000000000005"/>
    <n v="437.50000000000011"/>
    <n v="0.35"/>
  </r>
  <r>
    <x v="0"/>
    <n v="1185732"/>
    <x v="143"/>
    <x v="4"/>
    <x v="29"/>
    <s v="Charlotte"/>
    <x v="2"/>
    <n v="0.35000000000000014"/>
    <n v="4450"/>
    <n v="1557.5000000000007"/>
    <n v="623.00000000000034"/>
    <n v="0.4"/>
  </r>
  <r>
    <x v="0"/>
    <n v="1185732"/>
    <x v="143"/>
    <x v="4"/>
    <x v="29"/>
    <s v="Charlotte"/>
    <x v="3"/>
    <n v="0.65000000000000024"/>
    <n v="5000"/>
    <n v="3250.0000000000014"/>
    <n v="1300.0000000000007"/>
    <n v="0.4"/>
  </r>
  <r>
    <x v="0"/>
    <n v="1185732"/>
    <x v="143"/>
    <x v="4"/>
    <x v="29"/>
    <s v="Charlotte"/>
    <x v="4"/>
    <n v="0.80000000000000016"/>
    <n v="4750"/>
    <n v="3800.0000000000009"/>
    <n v="1330.0000000000002"/>
    <n v="0.35"/>
  </r>
  <r>
    <x v="0"/>
    <n v="1185732"/>
    <x v="143"/>
    <x v="4"/>
    <x v="29"/>
    <s v="Charlotte"/>
    <x v="5"/>
    <n v="0.8"/>
    <n v="5750"/>
    <n v="4600"/>
    <n v="2300"/>
    <n v="0.5"/>
  </r>
  <r>
    <x v="0"/>
    <n v="1185732"/>
    <x v="144"/>
    <x v="4"/>
    <x v="29"/>
    <s v="Charlotte"/>
    <x v="0"/>
    <n v="0.75000000000000011"/>
    <n v="8250"/>
    <n v="6187.5000000000009"/>
    <n v="2475.0000000000005"/>
    <n v="0.4"/>
  </r>
  <r>
    <x v="0"/>
    <n v="1185732"/>
    <x v="144"/>
    <x v="4"/>
    <x v="29"/>
    <s v="Charlotte"/>
    <x v="1"/>
    <n v="0.65000000000000013"/>
    <n v="6250"/>
    <n v="4062.5000000000009"/>
    <n v="1421.8750000000002"/>
    <n v="0.35"/>
  </r>
  <r>
    <x v="0"/>
    <n v="1185732"/>
    <x v="144"/>
    <x v="4"/>
    <x v="29"/>
    <s v="Charlotte"/>
    <x v="2"/>
    <n v="0.65000000000000013"/>
    <n v="5750"/>
    <n v="3737.5000000000009"/>
    <n v="1495.0000000000005"/>
    <n v="0.4"/>
  </r>
  <r>
    <x v="0"/>
    <n v="1185732"/>
    <x v="144"/>
    <x v="4"/>
    <x v="29"/>
    <s v="Charlotte"/>
    <x v="3"/>
    <n v="0.65000000000000013"/>
    <n v="5250"/>
    <n v="3412.5000000000009"/>
    <n v="1365.0000000000005"/>
    <n v="0.4"/>
  </r>
  <r>
    <x v="0"/>
    <n v="1185732"/>
    <x v="144"/>
    <x v="4"/>
    <x v="29"/>
    <s v="Charlotte"/>
    <x v="4"/>
    <n v="0.75000000000000011"/>
    <n v="5250"/>
    <n v="3937.500000000000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00000000000011"/>
    <n v="360.00000000000006"/>
    <n v="0.4"/>
  </r>
  <r>
    <x v="0"/>
    <n v="1185732"/>
    <x v="215"/>
    <x v="3"/>
    <x v="30"/>
    <s v="Columbus"/>
    <x v="3"/>
    <n v="0.35000000000000003"/>
    <n v="1500"/>
    <n v="525"/>
    <n v="210"/>
    <n v="0.4"/>
  </r>
  <r>
    <x v="0"/>
    <n v="1185732"/>
    <x v="215"/>
    <x v="3"/>
    <x v="30"/>
    <s v="Columbus"/>
    <x v="4"/>
    <n v="0.49999999999999994"/>
    <n v="2000"/>
    <n v="999.99999999999989"/>
    <n v="349.99999999999994"/>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00000000000011"/>
    <n v="300.00000000000006"/>
    <n v="0.4"/>
  </r>
  <r>
    <x v="0"/>
    <n v="1185732"/>
    <x v="216"/>
    <x v="3"/>
    <x v="30"/>
    <s v="Columbus"/>
    <x v="3"/>
    <n v="0.35000000000000003"/>
    <n v="1250"/>
    <n v="437.50000000000006"/>
    <n v="175.00000000000003"/>
    <n v="0.4"/>
  </r>
  <r>
    <x v="0"/>
    <n v="1185732"/>
    <x v="216"/>
    <x v="3"/>
    <x v="30"/>
    <s v="Columbus"/>
    <x v="4"/>
    <n v="0.49999999999999994"/>
    <n v="2000"/>
    <n v="999.99999999999989"/>
    <n v="349.99999999999994"/>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00000000000011"/>
    <n v="350.00000000000006"/>
    <n v="0.4"/>
  </r>
  <r>
    <x v="0"/>
    <n v="1185732"/>
    <x v="217"/>
    <x v="3"/>
    <x v="30"/>
    <s v="Columbus"/>
    <x v="3"/>
    <n v="0.4"/>
    <n v="1000"/>
    <n v="400"/>
    <n v="160"/>
    <n v="0.4"/>
  </r>
  <r>
    <x v="0"/>
    <n v="1185732"/>
    <x v="217"/>
    <x v="3"/>
    <x v="30"/>
    <s v="Columbus"/>
    <x v="4"/>
    <n v="0.54999999999999993"/>
    <n v="1500"/>
    <n v="824.99999999999989"/>
    <n v="288.74999999999994"/>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000000000001"/>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000000000002"/>
    <n v="605.00000000000011"/>
    <n v="0.4"/>
  </r>
  <r>
    <x v="0"/>
    <n v="1185732"/>
    <x v="220"/>
    <x v="3"/>
    <x v="30"/>
    <s v="Columbus"/>
    <x v="0"/>
    <n v="0.4"/>
    <n v="5250"/>
    <n v="2100"/>
    <n v="840"/>
    <n v="0.4"/>
  </r>
  <r>
    <x v="0"/>
    <n v="1185732"/>
    <x v="220"/>
    <x v="3"/>
    <x v="30"/>
    <s v="Columbus"/>
    <x v="1"/>
    <n v="0.35000000000000009"/>
    <n v="2750"/>
    <n v="962.50000000000023"/>
    <n v="336.87500000000006"/>
    <n v="0.35"/>
  </r>
  <r>
    <x v="0"/>
    <n v="1185732"/>
    <x v="220"/>
    <x v="3"/>
    <x v="30"/>
    <s v="Columbus"/>
    <x v="2"/>
    <n v="0.30000000000000004"/>
    <n v="2250"/>
    <n v="675.00000000000011"/>
    <n v="270.00000000000006"/>
    <n v="0.4"/>
  </r>
  <r>
    <x v="0"/>
    <n v="1185732"/>
    <x v="220"/>
    <x v="3"/>
    <x v="30"/>
    <s v="Columbus"/>
    <x v="3"/>
    <n v="0.30000000000000004"/>
    <n v="2000"/>
    <n v="600.00000000000011"/>
    <n v="240.00000000000006"/>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0000000000002"/>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0000000000002"/>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000000000002"/>
    <n v="511.87500000000006"/>
    <n v="0.35"/>
  </r>
  <r>
    <x v="0"/>
    <n v="1185732"/>
    <x v="223"/>
    <x v="3"/>
    <x v="30"/>
    <s v="Columbus"/>
    <x v="2"/>
    <n v="0.35000000000000003"/>
    <n v="2250"/>
    <n v="787.50000000000011"/>
    <n v="315.00000000000006"/>
    <n v="0.4"/>
  </r>
  <r>
    <x v="0"/>
    <n v="1185732"/>
    <x v="223"/>
    <x v="3"/>
    <x v="30"/>
    <s v="Columbus"/>
    <x v="3"/>
    <n v="0.35000000000000003"/>
    <n v="2000"/>
    <n v="700.00000000000011"/>
    <n v="280.00000000000006"/>
    <n v="0.4"/>
  </r>
  <r>
    <x v="0"/>
    <n v="1185732"/>
    <x v="223"/>
    <x v="3"/>
    <x v="30"/>
    <s v="Columbus"/>
    <x v="4"/>
    <n v="0.45"/>
    <n v="2000"/>
    <n v="900"/>
    <n v="315"/>
    <n v="0.35"/>
  </r>
  <r>
    <x v="0"/>
    <n v="1185732"/>
    <x v="223"/>
    <x v="3"/>
    <x v="30"/>
    <s v="Columbus"/>
    <x v="5"/>
    <n v="0.5"/>
    <n v="2750"/>
    <n v="1375"/>
    <n v="550"/>
    <n v="0.4"/>
  </r>
  <r>
    <x v="0"/>
    <n v="1185732"/>
    <x v="224"/>
    <x v="3"/>
    <x v="30"/>
    <s v="Columbus"/>
    <x v="0"/>
    <n v="0.54999999999999993"/>
    <n v="4500"/>
    <n v="2474.9999999999995"/>
    <n v="989.99999999999989"/>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4.99999999999989"/>
    <n v="288.74999999999994"/>
    <n v="0.35"/>
  </r>
  <r>
    <x v="0"/>
    <n v="1185732"/>
    <x v="224"/>
    <x v="3"/>
    <x v="30"/>
    <s v="Columbus"/>
    <x v="5"/>
    <n v="0.54999999999999993"/>
    <n v="2750"/>
    <n v="1512.4999999999998"/>
    <n v="604.99999999999989"/>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4.9999999999998"/>
    <n v="770"/>
    <n v="0.4"/>
  </r>
  <r>
    <x v="0"/>
    <n v="1185732"/>
    <x v="226"/>
    <x v="3"/>
    <x v="30"/>
    <s v="Columbus"/>
    <x v="0"/>
    <n v="0.65"/>
    <n v="5250"/>
    <n v="3412.5"/>
    <n v="1365"/>
    <n v="0.4"/>
  </r>
  <r>
    <x v="0"/>
    <n v="1185732"/>
    <x v="226"/>
    <x v="3"/>
    <x v="30"/>
    <s v="Columbus"/>
    <x v="1"/>
    <n v="0.55000000000000004"/>
    <n v="3250"/>
    <n v="1787.5000000000002"/>
    <n v="625.625"/>
    <n v="0.35"/>
  </r>
  <r>
    <x v="0"/>
    <n v="1185732"/>
    <x v="226"/>
    <x v="3"/>
    <x v="30"/>
    <s v="Columbus"/>
    <x v="2"/>
    <n v="0.55000000000000004"/>
    <n v="2750"/>
    <n v="1512.5000000000002"/>
    <n v="605.00000000000011"/>
    <n v="0.4"/>
  </r>
  <r>
    <x v="0"/>
    <n v="1185732"/>
    <x v="226"/>
    <x v="3"/>
    <x v="30"/>
    <s v="Columbus"/>
    <x v="3"/>
    <n v="0.5"/>
    <n v="2250"/>
    <n v="1125"/>
    <n v="450"/>
    <n v="0.4"/>
  </r>
  <r>
    <x v="0"/>
    <n v="1185732"/>
    <x v="226"/>
    <x v="3"/>
    <x v="30"/>
    <s v="Columbus"/>
    <x v="4"/>
    <n v="0.6"/>
    <n v="2250"/>
    <n v="1350"/>
    <n v="472.49999999999994"/>
    <n v="0.35"/>
  </r>
  <r>
    <x v="0"/>
    <n v="1185732"/>
    <x v="226"/>
    <x v="3"/>
    <x v="30"/>
    <s v="Columbus"/>
    <x v="5"/>
    <n v="0.64999999999999991"/>
    <n v="3250"/>
    <n v="2112.4999999999995"/>
    <n v="844.99999999999989"/>
    <n v="0.4"/>
  </r>
  <r>
    <x v="0"/>
    <n v="1185732"/>
    <x v="24"/>
    <x v="4"/>
    <x v="31"/>
    <s v="Louisville"/>
    <x v="0"/>
    <n v="0.30000000000000004"/>
    <n v="7250"/>
    <n v="2175.0000000000005"/>
    <n v="870.00000000000023"/>
    <n v="0.4"/>
  </r>
  <r>
    <x v="0"/>
    <n v="1185732"/>
    <x v="24"/>
    <x v="4"/>
    <x v="31"/>
    <s v="Louisville"/>
    <x v="1"/>
    <n v="0.30000000000000004"/>
    <n v="5250"/>
    <n v="1575.0000000000002"/>
    <n v="551.25"/>
    <n v="0.35"/>
  </r>
  <r>
    <x v="0"/>
    <n v="1185732"/>
    <x v="24"/>
    <x v="4"/>
    <x v="31"/>
    <s v="Louisville"/>
    <x v="2"/>
    <n v="0.20000000000000007"/>
    <n v="5250"/>
    <n v="1050.0000000000005"/>
    <n v="420.00000000000023"/>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0000000000002"/>
    <n v="787.50000000000011"/>
    <n v="0.5"/>
  </r>
  <r>
    <x v="0"/>
    <n v="1185732"/>
    <x v="167"/>
    <x v="4"/>
    <x v="31"/>
    <s v="Louisville"/>
    <x v="0"/>
    <n v="0.30000000000000004"/>
    <n v="7750"/>
    <n v="2325.0000000000005"/>
    <n v="930.00000000000023"/>
    <n v="0.4"/>
  </r>
  <r>
    <x v="0"/>
    <n v="1185732"/>
    <x v="167"/>
    <x v="4"/>
    <x v="31"/>
    <s v="Louisville"/>
    <x v="1"/>
    <n v="0.30000000000000004"/>
    <n v="4250"/>
    <n v="1275.0000000000002"/>
    <n v="446.25000000000006"/>
    <n v="0.35"/>
  </r>
  <r>
    <x v="0"/>
    <n v="1185732"/>
    <x v="167"/>
    <x v="4"/>
    <x v="31"/>
    <s v="Louisville"/>
    <x v="2"/>
    <n v="0.20000000000000007"/>
    <n v="4750"/>
    <n v="950.00000000000034"/>
    <n v="380.00000000000017"/>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0000000000011"/>
    <n v="255.00000000000006"/>
    <n v="0.4"/>
  </r>
  <r>
    <x v="0"/>
    <n v="1185732"/>
    <x v="104"/>
    <x v="4"/>
    <x v="31"/>
    <s v="Louisville"/>
    <x v="3"/>
    <n v="0.19999999999999996"/>
    <n v="2750"/>
    <n v="549.99999999999989"/>
    <n v="219.99999999999997"/>
    <n v="0.4"/>
  </r>
  <r>
    <x v="0"/>
    <n v="1185732"/>
    <x v="104"/>
    <x v="4"/>
    <x v="31"/>
    <s v="Louisville"/>
    <x v="4"/>
    <n v="0.35000000000000009"/>
    <n v="3250"/>
    <n v="1137.5000000000002"/>
    <n v="398.12500000000006"/>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0000000000011"/>
    <n v="225.00000000000006"/>
    <n v="0.4"/>
  </r>
  <r>
    <x v="0"/>
    <n v="1185732"/>
    <x v="105"/>
    <x v="4"/>
    <x v="31"/>
    <s v="Louisville"/>
    <x v="3"/>
    <n v="0.19999999999999996"/>
    <n v="3000"/>
    <n v="599.99999999999989"/>
    <n v="239.99999999999997"/>
    <n v="0.4"/>
  </r>
  <r>
    <x v="0"/>
    <n v="1185732"/>
    <x v="105"/>
    <x v="4"/>
    <x v="31"/>
    <s v="Louisville"/>
    <x v="4"/>
    <n v="0.4"/>
    <n v="3250"/>
    <n v="1300"/>
    <n v="454.99999999999994"/>
    <n v="0.35"/>
  </r>
  <r>
    <x v="0"/>
    <n v="1185732"/>
    <x v="105"/>
    <x v="4"/>
    <x v="31"/>
    <s v="Louisville"/>
    <x v="5"/>
    <n v="0.30000000000000004"/>
    <n v="4750"/>
    <n v="1425.0000000000002"/>
    <n v="712.50000000000011"/>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000000000002"/>
    <n v="595.00000000000011"/>
    <n v="0.4"/>
  </r>
  <r>
    <x v="0"/>
    <n v="1185732"/>
    <x v="40"/>
    <x v="4"/>
    <x v="31"/>
    <s v="Louisville"/>
    <x v="3"/>
    <n v="0.35000000000000003"/>
    <n v="3750"/>
    <n v="1312.5000000000002"/>
    <n v="525.00000000000011"/>
    <n v="0.4"/>
  </r>
  <r>
    <x v="0"/>
    <n v="1185732"/>
    <x v="40"/>
    <x v="4"/>
    <x v="31"/>
    <s v="Louisville"/>
    <x v="4"/>
    <n v="0.44999999999999996"/>
    <n v="4000"/>
    <n v="1799.9999999999998"/>
    <n v="629.99999999999989"/>
    <n v="0.35"/>
  </r>
  <r>
    <x v="0"/>
    <n v="1185732"/>
    <x v="40"/>
    <x v="4"/>
    <x v="31"/>
    <s v="Louisville"/>
    <x v="5"/>
    <n v="0.49999999999999994"/>
    <n v="5000"/>
    <n v="2499.9999999999995"/>
    <n v="1249.9999999999998"/>
    <n v="0.5"/>
  </r>
  <r>
    <x v="0"/>
    <n v="1185732"/>
    <x v="169"/>
    <x v="4"/>
    <x v="31"/>
    <s v="Louisville"/>
    <x v="0"/>
    <n v="0.44999999999999996"/>
    <n v="7500"/>
    <n v="3374.999999999999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4.99999999999989"/>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0000000000005"/>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0000000000005"/>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000000000005"/>
    <n v="1718.7500000000002"/>
    <n v="0.5"/>
  </r>
  <r>
    <x v="0"/>
    <n v="1185732"/>
    <x v="44"/>
    <x v="4"/>
    <x v="31"/>
    <s v="Louisville"/>
    <x v="0"/>
    <n v="0.5"/>
    <n v="7250"/>
    <n v="3625"/>
    <n v="1450"/>
    <n v="0.4"/>
  </r>
  <r>
    <x v="0"/>
    <n v="1185732"/>
    <x v="44"/>
    <x v="4"/>
    <x v="31"/>
    <s v="Louisville"/>
    <x v="1"/>
    <n v="0.45000000000000012"/>
    <n v="5250"/>
    <n v="2362.5000000000005"/>
    <n v="826.87500000000011"/>
    <n v="0.35"/>
  </r>
  <r>
    <x v="0"/>
    <n v="1185732"/>
    <x v="44"/>
    <x v="4"/>
    <x v="31"/>
    <s v="Louisville"/>
    <x v="2"/>
    <n v="0.20000000000000007"/>
    <n v="4250"/>
    <n v="850.00000000000023"/>
    <n v="340.00000000000011"/>
    <n v="0.4"/>
  </r>
  <r>
    <x v="0"/>
    <n v="1185732"/>
    <x v="44"/>
    <x v="4"/>
    <x v="31"/>
    <s v="Louisville"/>
    <x v="3"/>
    <n v="0.20000000000000007"/>
    <n v="4000"/>
    <n v="800.00000000000023"/>
    <n v="320.00000000000011"/>
    <n v="0.4"/>
  </r>
  <r>
    <x v="0"/>
    <n v="1185732"/>
    <x v="44"/>
    <x v="4"/>
    <x v="31"/>
    <s v="Louisville"/>
    <x v="4"/>
    <n v="0.30000000000000004"/>
    <n v="4000"/>
    <n v="1200.0000000000002"/>
    <n v="420.00000000000006"/>
    <n v="0.35"/>
  </r>
  <r>
    <x v="0"/>
    <n v="1185732"/>
    <x v="44"/>
    <x v="4"/>
    <x v="31"/>
    <s v="Louisville"/>
    <x v="5"/>
    <n v="0.35000000000000009"/>
    <n v="5000"/>
    <n v="1750.0000000000005"/>
    <n v="875.00000000000023"/>
    <n v="0.5"/>
  </r>
  <r>
    <x v="0"/>
    <n v="1185732"/>
    <x v="171"/>
    <x v="4"/>
    <x v="31"/>
    <s v="Louisville"/>
    <x v="0"/>
    <n v="0.35000000000000009"/>
    <n v="6750"/>
    <n v="2362.5000000000005"/>
    <n v="945.00000000000023"/>
    <n v="0.4"/>
  </r>
  <r>
    <x v="0"/>
    <n v="1185732"/>
    <x v="171"/>
    <x v="4"/>
    <x v="31"/>
    <s v="Louisville"/>
    <x v="1"/>
    <n v="0.25000000000000011"/>
    <n v="5000"/>
    <n v="1250.0000000000005"/>
    <n v="437.50000000000011"/>
    <n v="0.35"/>
  </r>
  <r>
    <x v="0"/>
    <n v="1185732"/>
    <x v="171"/>
    <x v="4"/>
    <x v="31"/>
    <s v="Louisville"/>
    <x v="2"/>
    <n v="0.25000000000000011"/>
    <n v="3750"/>
    <n v="937.50000000000045"/>
    <n v="375.00000000000023"/>
    <n v="0.4"/>
  </r>
  <r>
    <x v="0"/>
    <n v="1185732"/>
    <x v="171"/>
    <x v="4"/>
    <x v="31"/>
    <s v="Louisville"/>
    <x v="3"/>
    <n v="0.25000000000000011"/>
    <n v="3500"/>
    <n v="875.00000000000034"/>
    <n v="350.00000000000017"/>
    <n v="0.4"/>
  </r>
  <r>
    <x v="0"/>
    <n v="1185732"/>
    <x v="171"/>
    <x v="4"/>
    <x v="31"/>
    <s v="Louisville"/>
    <x v="4"/>
    <n v="0.35000000000000009"/>
    <n v="3500"/>
    <n v="1225.0000000000002"/>
    <n v="428.75000000000006"/>
    <n v="0.35"/>
  </r>
  <r>
    <x v="0"/>
    <n v="1185732"/>
    <x v="171"/>
    <x v="4"/>
    <x v="31"/>
    <s v="Louisville"/>
    <x v="5"/>
    <n v="0.35000000000000003"/>
    <n v="4750"/>
    <n v="1662.5000000000002"/>
    <n v="831.25000000000011"/>
    <n v="0.5"/>
  </r>
  <r>
    <x v="0"/>
    <n v="1185732"/>
    <x v="112"/>
    <x v="4"/>
    <x v="31"/>
    <s v="Louisville"/>
    <x v="0"/>
    <n v="0.3000000000000001"/>
    <n v="6250"/>
    <n v="1875.0000000000007"/>
    <n v="750.00000000000034"/>
    <n v="0.4"/>
  </r>
  <r>
    <x v="0"/>
    <n v="1185732"/>
    <x v="112"/>
    <x v="4"/>
    <x v="31"/>
    <s v="Louisville"/>
    <x v="1"/>
    <n v="0.20000000000000012"/>
    <n v="4500"/>
    <n v="900.00000000000057"/>
    <n v="315.00000000000017"/>
    <n v="0.35"/>
  </r>
  <r>
    <x v="0"/>
    <n v="1185732"/>
    <x v="112"/>
    <x v="4"/>
    <x v="31"/>
    <s v="Louisville"/>
    <x v="2"/>
    <n v="0.30000000000000016"/>
    <n v="3950"/>
    <n v="1185.0000000000007"/>
    <n v="474.00000000000028"/>
    <n v="0.4"/>
  </r>
  <r>
    <x v="0"/>
    <n v="1185732"/>
    <x v="112"/>
    <x v="4"/>
    <x v="31"/>
    <s v="Louisville"/>
    <x v="3"/>
    <n v="0.6000000000000002"/>
    <n v="4500"/>
    <n v="2700.0000000000009"/>
    <n v="1080.0000000000005"/>
    <n v="0.4"/>
  </r>
  <r>
    <x v="0"/>
    <n v="1185732"/>
    <x v="112"/>
    <x v="4"/>
    <x v="31"/>
    <s v="Louisville"/>
    <x v="4"/>
    <n v="0.75000000000000011"/>
    <n v="4250"/>
    <n v="3187.5000000000005"/>
    <n v="1115.625"/>
    <n v="0.35"/>
  </r>
  <r>
    <x v="0"/>
    <n v="1185732"/>
    <x v="112"/>
    <x v="4"/>
    <x v="31"/>
    <s v="Louisville"/>
    <x v="5"/>
    <n v="0.75"/>
    <n v="5250"/>
    <n v="3937.5"/>
    <n v="1968.75"/>
    <n v="0.5"/>
  </r>
  <r>
    <x v="0"/>
    <n v="1185732"/>
    <x v="113"/>
    <x v="4"/>
    <x v="31"/>
    <s v="Louisville"/>
    <x v="0"/>
    <n v="0.70000000000000007"/>
    <n v="7750"/>
    <n v="5425.0000000000009"/>
    <n v="2170.0000000000005"/>
    <n v="0.4"/>
  </r>
  <r>
    <x v="0"/>
    <n v="1185732"/>
    <x v="113"/>
    <x v="4"/>
    <x v="31"/>
    <s v="Louisville"/>
    <x v="1"/>
    <n v="0.60000000000000009"/>
    <n v="5750"/>
    <n v="3450.0000000000005"/>
    <n v="1207.5"/>
    <n v="0.35"/>
  </r>
  <r>
    <x v="0"/>
    <n v="1185732"/>
    <x v="113"/>
    <x v="4"/>
    <x v="31"/>
    <s v="Louisville"/>
    <x v="2"/>
    <n v="0.60000000000000009"/>
    <n v="5250"/>
    <n v="3150.0000000000005"/>
    <n v="1260.0000000000002"/>
    <n v="0.4"/>
  </r>
  <r>
    <x v="0"/>
    <n v="1185732"/>
    <x v="113"/>
    <x v="4"/>
    <x v="31"/>
    <s v="Louisville"/>
    <x v="3"/>
    <n v="0.60000000000000009"/>
    <n v="4750"/>
    <n v="2850.0000000000005"/>
    <n v="1140.0000000000002"/>
    <n v="0.4"/>
  </r>
  <r>
    <x v="0"/>
    <n v="1185732"/>
    <x v="113"/>
    <x v="4"/>
    <x v="31"/>
    <s v="Louisville"/>
    <x v="4"/>
    <n v="0.70000000000000007"/>
    <n v="4750"/>
    <n v="3325.0000000000005"/>
    <n v="1163.75"/>
    <n v="0.35"/>
  </r>
  <r>
    <x v="0"/>
    <n v="1185732"/>
    <x v="113"/>
    <x v="4"/>
    <x v="31"/>
    <s v="Louisville"/>
    <x v="5"/>
    <n v="0.75"/>
    <n v="5750"/>
    <n v="4312.5"/>
    <n v="2156.25"/>
    <n v="0.5"/>
  </r>
  <r>
    <x v="1"/>
    <n v="1197831"/>
    <x v="180"/>
    <x v="1"/>
    <x v="32"/>
    <s v="Jackson"/>
    <x v="0"/>
    <n v="0.25000000000000006"/>
    <n v="6500"/>
    <n v="1625.0000000000005"/>
    <n v="650.00000000000023"/>
    <n v="0.4"/>
  </r>
  <r>
    <x v="1"/>
    <n v="1197831"/>
    <x v="180"/>
    <x v="1"/>
    <x v="32"/>
    <s v="Jackson"/>
    <x v="1"/>
    <n v="0.25000000000000006"/>
    <n v="4500"/>
    <n v="1125.0000000000002"/>
    <n v="393.75000000000006"/>
    <n v="0.35"/>
  </r>
  <r>
    <x v="1"/>
    <n v="1197831"/>
    <x v="180"/>
    <x v="1"/>
    <x v="32"/>
    <s v="Jackson"/>
    <x v="2"/>
    <n v="0.15000000000000008"/>
    <n v="4500"/>
    <n v="675.00000000000034"/>
    <n v="270.00000000000017"/>
    <n v="0.4"/>
  </r>
  <r>
    <x v="1"/>
    <n v="1197831"/>
    <x v="180"/>
    <x v="1"/>
    <x v="32"/>
    <s v="Jackson"/>
    <x v="3"/>
    <n v="0.2"/>
    <n v="3000"/>
    <n v="600"/>
    <n v="240"/>
    <n v="0.4"/>
  </r>
  <r>
    <x v="1"/>
    <n v="1197831"/>
    <x v="180"/>
    <x v="1"/>
    <x v="32"/>
    <s v="Jackson"/>
    <x v="4"/>
    <n v="0.35000000000000003"/>
    <n v="3500"/>
    <n v="1225.0000000000002"/>
    <n v="428.75000000000006"/>
    <n v="0.35"/>
  </r>
  <r>
    <x v="1"/>
    <n v="1197831"/>
    <x v="180"/>
    <x v="1"/>
    <x v="32"/>
    <s v="Jackson"/>
    <x v="5"/>
    <n v="0.25000000000000006"/>
    <n v="4500"/>
    <n v="1125.0000000000002"/>
    <n v="450.00000000000011"/>
    <n v="0.4"/>
  </r>
  <r>
    <x v="1"/>
    <n v="1197831"/>
    <x v="227"/>
    <x v="1"/>
    <x v="32"/>
    <s v="Jackson"/>
    <x v="0"/>
    <n v="0.25000000000000006"/>
    <n v="7000"/>
    <n v="1750.0000000000005"/>
    <n v="700.00000000000023"/>
    <n v="0.4"/>
  </r>
  <r>
    <x v="1"/>
    <n v="1197831"/>
    <x v="227"/>
    <x v="1"/>
    <x v="32"/>
    <s v="Jackson"/>
    <x v="1"/>
    <n v="0.25000000000000006"/>
    <n v="3500"/>
    <n v="875.00000000000023"/>
    <n v="306.25000000000006"/>
    <n v="0.35"/>
  </r>
  <r>
    <x v="1"/>
    <n v="1197831"/>
    <x v="227"/>
    <x v="1"/>
    <x v="32"/>
    <s v="Jackson"/>
    <x v="2"/>
    <n v="0.15000000000000008"/>
    <n v="4000"/>
    <n v="600.00000000000034"/>
    <n v="240.00000000000014"/>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49999999999997"/>
    <n v="0.35"/>
  </r>
  <r>
    <x v="1"/>
    <n v="1197831"/>
    <x v="26"/>
    <x v="1"/>
    <x v="32"/>
    <s v="Jackson"/>
    <x v="2"/>
    <n v="0.10000000000000002"/>
    <n v="3500"/>
    <n v="350.00000000000006"/>
    <n v="140.00000000000003"/>
    <n v="0.4"/>
  </r>
  <r>
    <x v="1"/>
    <n v="1197831"/>
    <x v="26"/>
    <x v="1"/>
    <x v="32"/>
    <s v="Jackson"/>
    <x v="3"/>
    <n v="0.19999999999999996"/>
    <n v="2000"/>
    <n v="399.99999999999989"/>
    <n v="159.99999999999997"/>
    <n v="0.4"/>
  </r>
  <r>
    <x v="1"/>
    <n v="1197831"/>
    <x v="26"/>
    <x v="1"/>
    <x v="32"/>
    <s v="Jackson"/>
    <x v="4"/>
    <n v="0.35000000000000009"/>
    <n v="2500"/>
    <n v="875.00000000000023"/>
    <n v="306.25000000000006"/>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00000000000006"/>
    <n v="180.00000000000003"/>
    <n v="0.4"/>
  </r>
  <r>
    <x v="1"/>
    <n v="1197831"/>
    <x v="27"/>
    <x v="1"/>
    <x v="32"/>
    <s v="Jackson"/>
    <x v="3"/>
    <n v="0.19999999999999996"/>
    <n v="2250"/>
    <n v="449.99999999999989"/>
    <n v="179.99999999999997"/>
    <n v="0.4"/>
  </r>
  <r>
    <x v="1"/>
    <n v="1197831"/>
    <x v="27"/>
    <x v="1"/>
    <x v="32"/>
    <s v="Jackson"/>
    <x v="4"/>
    <n v="0.4"/>
    <n v="2500"/>
    <n v="1000"/>
    <n v="350"/>
    <n v="0.35"/>
  </r>
  <r>
    <x v="1"/>
    <n v="1197831"/>
    <x v="27"/>
    <x v="1"/>
    <x v="32"/>
    <s v="Jackson"/>
    <x v="5"/>
    <n v="0.30000000000000004"/>
    <n v="4000"/>
    <n v="1200.0000000000002"/>
    <n v="480.00000000000011"/>
    <n v="0.4"/>
  </r>
  <r>
    <x v="1"/>
    <n v="1197831"/>
    <x v="168"/>
    <x v="1"/>
    <x v="32"/>
    <s v="Jackson"/>
    <x v="0"/>
    <n v="0.4"/>
    <n v="6700"/>
    <n v="2680"/>
    <n v="1072"/>
    <n v="0.4"/>
  </r>
  <r>
    <x v="1"/>
    <n v="1197831"/>
    <x v="168"/>
    <x v="1"/>
    <x v="32"/>
    <s v="Jackson"/>
    <x v="1"/>
    <n v="0.4"/>
    <n v="3750"/>
    <n v="1500"/>
    <n v="525"/>
    <n v="0.35"/>
  </r>
  <r>
    <x v="1"/>
    <n v="1197831"/>
    <x v="168"/>
    <x v="1"/>
    <x v="32"/>
    <s v="Jackson"/>
    <x v="2"/>
    <n v="0.35000000000000003"/>
    <n v="3500"/>
    <n v="1225.0000000000002"/>
    <n v="490.00000000000011"/>
    <n v="0.4"/>
  </r>
  <r>
    <x v="1"/>
    <n v="1197831"/>
    <x v="168"/>
    <x v="1"/>
    <x v="32"/>
    <s v="Jackson"/>
    <x v="3"/>
    <n v="0.35000000000000003"/>
    <n v="3000"/>
    <n v="1050"/>
    <n v="420"/>
    <n v="0.4"/>
  </r>
  <r>
    <x v="1"/>
    <n v="1197831"/>
    <x v="168"/>
    <x v="1"/>
    <x v="32"/>
    <s v="Jackson"/>
    <x v="4"/>
    <n v="0.44999999999999996"/>
    <n v="3250"/>
    <n v="1462.4999999999998"/>
    <n v="511.87499999999989"/>
    <n v="0.35"/>
  </r>
  <r>
    <x v="1"/>
    <n v="1197831"/>
    <x v="168"/>
    <x v="1"/>
    <x v="32"/>
    <s v="Jackson"/>
    <x v="5"/>
    <n v="0.44999999999999996"/>
    <n v="4250"/>
    <n v="1912.4999999999998"/>
    <n v="765"/>
    <n v="0.4"/>
  </r>
  <r>
    <x v="1"/>
    <n v="1197831"/>
    <x v="228"/>
    <x v="1"/>
    <x v="32"/>
    <s v="Jackson"/>
    <x v="0"/>
    <n v="0.39999999999999997"/>
    <n v="6750"/>
    <n v="2700"/>
    <n v="1080"/>
    <n v="0.4"/>
  </r>
  <r>
    <x v="1"/>
    <n v="1197831"/>
    <x v="228"/>
    <x v="1"/>
    <x v="32"/>
    <s v="Jackson"/>
    <x v="1"/>
    <n v="0.35000000000000003"/>
    <n v="4250"/>
    <n v="1487.5000000000002"/>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4999999999995"/>
    <n v="721.87499999999977"/>
    <n v="0.35"/>
  </r>
  <r>
    <x v="1"/>
    <n v="1197831"/>
    <x v="228"/>
    <x v="1"/>
    <x v="32"/>
    <s v="Jackson"/>
    <x v="5"/>
    <n v="0.6"/>
    <n v="5500"/>
    <n v="3300"/>
    <n v="1320"/>
    <n v="0.4"/>
  </r>
  <r>
    <x v="1"/>
    <n v="1197831"/>
    <x v="30"/>
    <x v="1"/>
    <x v="32"/>
    <s v="Jackson"/>
    <x v="0"/>
    <n v="0.54999999999999993"/>
    <n v="7750"/>
    <n v="4262.4999999999991"/>
    <n v="1704.9999999999998"/>
    <n v="0.4"/>
  </r>
  <r>
    <x v="1"/>
    <n v="1197831"/>
    <x v="30"/>
    <x v="1"/>
    <x v="32"/>
    <s v="Jackson"/>
    <x v="1"/>
    <n v="0.5"/>
    <n v="5250"/>
    <n v="2625"/>
    <n v="918.74999999999989"/>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000000000005"/>
    <n v="1010.6250000000001"/>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0000000000005"/>
    <n v="1210.0000000000002"/>
    <n v="0.4"/>
  </r>
  <r>
    <x v="1"/>
    <n v="1197831"/>
    <x v="170"/>
    <x v="1"/>
    <x v="32"/>
    <s v="Jackson"/>
    <x v="0"/>
    <n v="0.5"/>
    <n v="6500"/>
    <n v="3250"/>
    <n v="1300"/>
    <n v="0.4"/>
  </r>
  <r>
    <x v="1"/>
    <n v="1197831"/>
    <x v="170"/>
    <x v="1"/>
    <x v="32"/>
    <s v="Jackson"/>
    <x v="1"/>
    <n v="0.40000000000000013"/>
    <n v="4500"/>
    <n v="1800.0000000000007"/>
    <n v="630.00000000000023"/>
    <n v="0.35"/>
  </r>
  <r>
    <x v="1"/>
    <n v="1197831"/>
    <x v="170"/>
    <x v="1"/>
    <x v="32"/>
    <s v="Jackson"/>
    <x v="2"/>
    <n v="0.15000000000000008"/>
    <n v="3500"/>
    <n v="525.00000000000023"/>
    <n v="210.00000000000011"/>
    <n v="0.4"/>
  </r>
  <r>
    <x v="1"/>
    <n v="1197831"/>
    <x v="170"/>
    <x v="1"/>
    <x v="32"/>
    <s v="Jackson"/>
    <x v="3"/>
    <n v="0.15000000000000008"/>
    <n v="3250"/>
    <n v="487.50000000000023"/>
    <n v="195.00000000000011"/>
    <n v="0.4"/>
  </r>
  <r>
    <x v="1"/>
    <n v="1197831"/>
    <x v="170"/>
    <x v="1"/>
    <x v="32"/>
    <s v="Jackson"/>
    <x v="4"/>
    <n v="0.25000000000000006"/>
    <n v="3250"/>
    <n v="812.50000000000023"/>
    <n v="284.37500000000006"/>
    <n v="0.35"/>
  </r>
  <r>
    <x v="1"/>
    <n v="1197831"/>
    <x v="170"/>
    <x v="1"/>
    <x v="32"/>
    <s v="Jackson"/>
    <x v="5"/>
    <n v="0.3000000000000001"/>
    <n v="4250"/>
    <n v="1275.0000000000005"/>
    <n v="510.00000000000023"/>
    <n v="0.4"/>
  </r>
  <r>
    <x v="1"/>
    <n v="1197831"/>
    <x v="229"/>
    <x v="1"/>
    <x v="32"/>
    <s v="Jackson"/>
    <x v="0"/>
    <n v="0.3000000000000001"/>
    <n v="6000"/>
    <n v="1800.0000000000007"/>
    <n v="720.00000000000034"/>
    <n v="0.4"/>
  </r>
  <r>
    <x v="1"/>
    <n v="1197831"/>
    <x v="229"/>
    <x v="1"/>
    <x v="32"/>
    <s v="Jackson"/>
    <x v="1"/>
    <n v="0.20000000000000012"/>
    <n v="4250"/>
    <n v="850.00000000000057"/>
    <n v="297.50000000000017"/>
    <n v="0.35"/>
  </r>
  <r>
    <x v="1"/>
    <n v="1197831"/>
    <x v="229"/>
    <x v="1"/>
    <x v="32"/>
    <s v="Jackson"/>
    <x v="2"/>
    <n v="0.20000000000000012"/>
    <n v="3000"/>
    <n v="600.00000000000034"/>
    <n v="240.00000000000014"/>
    <n v="0.4"/>
  </r>
  <r>
    <x v="1"/>
    <n v="1197831"/>
    <x v="229"/>
    <x v="1"/>
    <x v="32"/>
    <s v="Jackson"/>
    <x v="3"/>
    <n v="0.20000000000000012"/>
    <n v="2750"/>
    <n v="550.00000000000034"/>
    <n v="220.00000000000014"/>
    <n v="0.4"/>
  </r>
  <r>
    <x v="1"/>
    <n v="1197831"/>
    <x v="229"/>
    <x v="1"/>
    <x v="32"/>
    <s v="Jackson"/>
    <x v="4"/>
    <n v="0.3000000000000001"/>
    <n v="2750"/>
    <n v="825.00000000000023"/>
    <n v="288.75000000000006"/>
    <n v="0.35"/>
  </r>
  <r>
    <x v="1"/>
    <n v="1197831"/>
    <x v="229"/>
    <x v="1"/>
    <x v="32"/>
    <s v="Jackson"/>
    <x v="5"/>
    <n v="0.30000000000000004"/>
    <n v="4000"/>
    <n v="1200.0000000000002"/>
    <n v="480.00000000000011"/>
    <n v="0.4"/>
  </r>
  <r>
    <x v="1"/>
    <n v="1197831"/>
    <x v="34"/>
    <x v="1"/>
    <x v="32"/>
    <s v="Jackson"/>
    <x v="0"/>
    <n v="0.25000000000000011"/>
    <n v="5500"/>
    <n v="1375.0000000000007"/>
    <n v="550.00000000000034"/>
    <n v="0.4"/>
  </r>
  <r>
    <x v="1"/>
    <n v="1197831"/>
    <x v="34"/>
    <x v="1"/>
    <x v="32"/>
    <s v="Jackson"/>
    <x v="1"/>
    <n v="0.15000000000000013"/>
    <n v="3750"/>
    <n v="562.50000000000045"/>
    <n v="196.87500000000014"/>
    <n v="0.35"/>
  </r>
  <r>
    <x v="1"/>
    <n v="1197831"/>
    <x v="34"/>
    <x v="1"/>
    <x v="32"/>
    <s v="Jackson"/>
    <x v="2"/>
    <n v="0.25000000000000017"/>
    <n v="3200"/>
    <n v="800.00000000000057"/>
    <n v="320.00000000000023"/>
    <n v="0.4"/>
  </r>
  <r>
    <x v="1"/>
    <n v="1197831"/>
    <x v="34"/>
    <x v="1"/>
    <x v="32"/>
    <s v="Jackson"/>
    <x v="3"/>
    <n v="0.55000000000000016"/>
    <n v="3750"/>
    <n v="2062.5000000000005"/>
    <n v="825.00000000000023"/>
    <n v="0.4"/>
  </r>
  <r>
    <x v="1"/>
    <n v="1197831"/>
    <x v="34"/>
    <x v="1"/>
    <x v="32"/>
    <s v="Jackson"/>
    <x v="4"/>
    <n v="0.75000000000000011"/>
    <n v="3500"/>
    <n v="2625.0000000000005"/>
    <n v="918.75000000000011"/>
    <n v="0.35"/>
  </r>
  <r>
    <x v="1"/>
    <n v="1197831"/>
    <x v="34"/>
    <x v="1"/>
    <x v="32"/>
    <s v="Jackson"/>
    <x v="5"/>
    <n v="0.75"/>
    <n v="4500"/>
    <n v="3375"/>
    <n v="1350"/>
    <n v="0.4"/>
  </r>
  <r>
    <x v="1"/>
    <n v="1197831"/>
    <x v="35"/>
    <x v="1"/>
    <x v="32"/>
    <s v="Jackson"/>
    <x v="0"/>
    <n v="0.70000000000000007"/>
    <n v="7000"/>
    <n v="4900.0000000000009"/>
    <n v="1960.0000000000005"/>
    <n v="0.4"/>
  </r>
  <r>
    <x v="1"/>
    <n v="1197831"/>
    <x v="35"/>
    <x v="1"/>
    <x v="32"/>
    <s v="Jackson"/>
    <x v="1"/>
    <n v="0.60000000000000009"/>
    <n v="5000"/>
    <n v="3000.0000000000005"/>
    <n v="1050"/>
    <n v="0.35"/>
  </r>
  <r>
    <x v="1"/>
    <n v="1197831"/>
    <x v="35"/>
    <x v="1"/>
    <x v="32"/>
    <s v="Jackson"/>
    <x v="2"/>
    <n v="0.60000000000000009"/>
    <n v="4500"/>
    <n v="2700.0000000000005"/>
    <n v="1080.0000000000002"/>
    <n v="0.4"/>
  </r>
  <r>
    <x v="1"/>
    <n v="1197831"/>
    <x v="35"/>
    <x v="1"/>
    <x v="32"/>
    <s v="Jackson"/>
    <x v="3"/>
    <n v="0.60000000000000009"/>
    <n v="4000"/>
    <n v="2400.0000000000005"/>
    <n v="960.00000000000023"/>
    <n v="0.4"/>
  </r>
  <r>
    <x v="1"/>
    <n v="1197831"/>
    <x v="35"/>
    <x v="1"/>
    <x v="32"/>
    <s v="Jackson"/>
    <x v="4"/>
    <n v="0.70000000000000007"/>
    <n v="4000"/>
    <n v="2800.0000000000005"/>
    <n v="980.00000000000011"/>
    <n v="0.35"/>
  </r>
  <r>
    <x v="1"/>
    <n v="1197831"/>
    <x v="35"/>
    <x v="1"/>
    <x v="32"/>
    <s v="Jackson"/>
    <x v="5"/>
    <n v="0.75"/>
    <n v="5000"/>
    <n v="3750"/>
    <n v="1500"/>
    <n v="0.4"/>
  </r>
  <r>
    <x v="1"/>
    <n v="1197831"/>
    <x v="180"/>
    <x v="1"/>
    <x v="33"/>
    <s v="Little Rock"/>
    <x v="0"/>
    <n v="0.25000000000000006"/>
    <n v="5750"/>
    <n v="1437.5000000000002"/>
    <n v="575.00000000000011"/>
    <n v="0.4"/>
  </r>
  <r>
    <x v="1"/>
    <n v="1197831"/>
    <x v="180"/>
    <x v="1"/>
    <x v="33"/>
    <s v="Little Rock"/>
    <x v="1"/>
    <n v="0.25000000000000006"/>
    <n v="3750"/>
    <n v="937.50000000000023"/>
    <n v="328.12500000000006"/>
    <n v="0.35"/>
  </r>
  <r>
    <x v="1"/>
    <n v="1197831"/>
    <x v="180"/>
    <x v="1"/>
    <x v="33"/>
    <s v="Little Rock"/>
    <x v="2"/>
    <n v="0.15000000000000008"/>
    <n v="3750"/>
    <n v="562.50000000000034"/>
    <n v="225.00000000000014"/>
    <n v="0.4"/>
  </r>
  <r>
    <x v="1"/>
    <n v="1197831"/>
    <x v="180"/>
    <x v="1"/>
    <x v="33"/>
    <s v="Little Rock"/>
    <x v="3"/>
    <n v="0.2"/>
    <n v="2250"/>
    <n v="450"/>
    <n v="180"/>
    <n v="0.4"/>
  </r>
  <r>
    <x v="1"/>
    <n v="1197831"/>
    <x v="180"/>
    <x v="1"/>
    <x v="33"/>
    <s v="Little Rock"/>
    <x v="4"/>
    <n v="0.35000000000000003"/>
    <n v="2750"/>
    <n v="962.50000000000011"/>
    <n v="336.875"/>
    <n v="0.35"/>
  </r>
  <r>
    <x v="1"/>
    <n v="1197831"/>
    <x v="180"/>
    <x v="1"/>
    <x v="33"/>
    <s v="Little Rock"/>
    <x v="5"/>
    <n v="0.25000000000000006"/>
    <n v="3750"/>
    <n v="937.50000000000023"/>
    <n v="375.00000000000011"/>
    <n v="0.4"/>
  </r>
  <r>
    <x v="1"/>
    <n v="1197831"/>
    <x v="227"/>
    <x v="1"/>
    <x v="33"/>
    <s v="Little Rock"/>
    <x v="0"/>
    <n v="0.25000000000000006"/>
    <n v="6250"/>
    <n v="1562.5000000000005"/>
    <n v="625.00000000000023"/>
    <n v="0.4"/>
  </r>
  <r>
    <x v="1"/>
    <n v="1197831"/>
    <x v="227"/>
    <x v="1"/>
    <x v="33"/>
    <s v="Little Rock"/>
    <x v="1"/>
    <n v="0.25000000000000006"/>
    <n v="2750"/>
    <n v="687.50000000000011"/>
    <n v="240.62500000000003"/>
    <n v="0.35"/>
  </r>
  <r>
    <x v="1"/>
    <n v="1197831"/>
    <x v="227"/>
    <x v="1"/>
    <x v="33"/>
    <s v="Little Rock"/>
    <x v="2"/>
    <n v="0.15000000000000008"/>
    <n v="3250"/>
    <n v="487.50000000000023"/>
    <n v="195.00000000000011"/>
    <n v="0.4"/>
  </r>
  <r>
    <x v="1"/>
    <n v="1197831"/>
    <x v="227"/>
    <x v="1"/>
    <x v="33"/>
    <s v="Little Rock"/>
    <x v="3"/>
    <n v="0.2"/>
    <n v="1750"/>
    <n v="350"/>
    <n v="140"/>
    <n v="0.4"/>
  </r>
  <r>
    <x v="1"/>
    <n v="1197831"/>
    <x v="227"/>
    <x v="1"/>
    <x v="33"/>
    <s v="Little Rock"/>
    <x v="4"/>
    <n v="0.35000000000000003"/>
    <n v="2500"/>
    <n v="875.00000000000011"/>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00000000000006"/>
    <n v="110.00000000000003"/>
    <n v="0.4"/>
  </r>
  <r>
    <x v="1"/>
    <n v="1197831"/>
    <x v="26"/>
    <x v="1"/>
    <x v="33"/>
    <s v="Little Rock"/>
    <x v="3"/>
    <n v="0.19999999999999996"/>
    <n v="1250"/>
    <n v="249.99999999999994"/>
    <n v="99.999999999999986"/>
    <n v="0.4"/>
  </r>
  <r>
    <x v="1"/>
    <n v="1197831"/>
    <x v="26"/>
    <x v="1"/>
    <x v="33"/>
    <s v="Little Rock"/>
    <x v="4"/>
    <n v="0.35000000000000009"/>
    <n v="1750"/>
    <n v="612.50000000000011"/>
    <n v="214.37500000000003"/>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0000000000006"/>
    <n v="135.00000000000003"/>
    <n v="0.4"/>
  </r>
  <r>
    <x v="1"/>
    <n v="1197831"/>
    <x v="27"/>
    <x v="1"/>
    <x v="33"/>
    <s v="Little Rock"/>
    <x v="3"/>
    <n v="0.19999999999999996"/>
    <n v="1500"/>
    <n v="299.99999999999994"/>
    <n v="119.99999999999999"/>
    <n v="0.4"/>
  </r>
  <r>
    <x v="1"/>
    <n v="1197831"/>
    <x v="27"/>
    <x v="1"/>
    <x v="33"/>
    <s v="Little Rock"/>
    <x v="4"/>
    <n v="0.4"/>
    <n v="1750"/>
    <n v="700"/>
    <n v="244.99999999999997"/>
    <n v="0.35"/>
  </r>
  <r>
    <x v="1"/>
    <n v="1197831"/>
    <x v="27"/>
    <x v="1"/>
    <x v="33"/>
    <s v="Little Rock"/>
    <x v="5"/>
    <n v="0.30000000000000004"/>
    <n v="3250"/>
    <n v="975.00000000000011"/>
    <n v="390.00000000000006"/>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0000000000011"/>
    <n v="385.00000000000006"/>
    <n v="0.4"/>
  </r>
  <r>
    <x v="1"/>
    <n v="1197831"/>
    <x v="168"/>
    <x v="1"/>
    <x v="33"/>
    <s v="Little Rock"/>
    <x v="3"/>
    <n v="0.35000000000000003"/>
    <n v="2250"/>
    <n v="787.50000000000011"/>
    <n v="315.00000000000006"/>
    <n v="0.4"/>
  </r>
  <r>
    <x v="1"/>
    <n v="1197831"/>
    <x v="168"/>
    <x v="1"/>
    <x v="33"/>
    <s v="Little Rock"/>
    <x v="4"/>
    <n v="0.44999999999999996"/>
    <n v="2500"/>
    <n v="1125"/>
    <n v="393.75"/>
    <n v="0.35"/>
  </r>
  <r>
    <x v="1"/>
    <n v="1197831"/>
    <x v="168"/>
    <x v="1"/>
    <x v="33"/>
    <s v="Little Rock"/>
    <x v="5"/>
    <n v="0.44999999999999996"/>
    <n v="3500"/>
    <n v="1574.9999999999998"/>
    <n v="630"/>
    <n v="0.4"/>
  </r>
  <r>
    <x v="1"/>
    <n v="1197831"/>
    <x v="228"/>
    <x v="1"/>
    <x v="33"/>
    <s v="Little Rock"/>
    <x v="0"/>
    <n v="0.39999999999999997"/>
    <n v="6000"/>
    <n v="2400"/>
    <n v="960"/>
    <n v="0.4"/>
  </r>
  <r>
    <x v="1"/>
    <n v="1197831"/>
    <x v="228"/>
    <x v="1"/>
    <x v="33"/>
    <s v="Little Rock"/>
    <x v="1"/>
    <n v="0.35000000000000003"/>
    <n v="3500"/>
    <n v="1225.0000000000002"/>
    <n v="428.75000000000006"/>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49.9999999999998"/>
    <n v="577.49999999999989"/>
    <n v="0.35"/>
  </r>
  <r>
    <x v="1"/>
    <n v="1197831"/>
    <x v="228"/>
    <x v="1"/>
    <x v="33"/>
    <s v="Little Rock"/>
    <x v="5"/>
    <n v="0.6"/>
    <n v="4750"/>
    <n v="2850"/>
    <n v="1140"/>
    <n v="0.4"/>
  </r>
  <r>
    <x v="1"/>
    <n v="1197831"/>
    <x v="30"/>
    <x v="1"/>
    <x v="33"/>
    <s v="Little Rock"/>
    <x v="0"/>
    <n v="0.54999999999999993"/>
    <n v="7000"/>
    <n v="3849.9999999999995"/>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0000000000005"/>
    <n v="525.00000000000011"/>
    <n v="0.35"/>
  </r>
  <r>
    <x v="1"/>
    <n v="1197831"/>
    <x v="170"/>
    <x v="1"/>
    <x v="33"/>
    <s v="Little Rock"/>
    <x v="2"/>
    <n v="0.15000000000000008"/>
    <n v="2750"/>
    <n v="412.50000000000023"/>
    <n v="165.00000000000011"/>
    <n v="0.4"/>
  </r>
  <r>
    <x v="1"/>
    <n v="1197831"/>
    <x v="170"/>
    <x v="1"/>
    <x v="33"/>
    <s v="Little Rock"/>
    <x v="3"/>
    <n v="0.15000000000000008"/>
    <n v="2500"/>
    <n v="375.00000000000017"/>
    <n v="150.00000000000009"/>
    <n v="0.4"/>
  </r>
  <r>
    <x v="1"/>
    <n v="1197831"/>
    <x v="170"/>
    <x v="1"/>
    <x v="33"/>
    <s v="Little Rock"/>
    <x v="4"/>
    <n v="0.25000000000000006"/>
    <n v="2500"/>
    <n v="625.00000000000011"/>
    <n v="218.75000000000003"/>
    <n v="0.35"/>
  </r>
  <r>
    <x v="1"/>
    <n v="1197831"/>
    <x v="170"/>
    <x v="1"/>
    <x v="33"/>
    <s v="Little Rock"/>
    <x v="5"/>
    <n v="0.3000000000000001"/>
    <n v="3500"/>
    <n v="1050.0000000000005"/>
    <n v="420.00000000000023"/>
    <n v="0.4"/>
  </r>
  <r>
    <x v="1"/>
    <n v="1197831"/>
    <x v="229"/>
    <x v="1"/>
    <x v="33"/>
    <s v="Little Rock"/>
    <x v="0"/>
    <n v="0.3000000000000001"/>
    <n v="5250"/>
    <n v="1575.0000000000005"/>
    <n v="630.00000000000023"/>
    <n v="0.4"/>
  </r>
  <r>
    <x v="1"/>
    <n v="1197831"/>
    <x v="229"/>
    <x v="1"/>
    <x v="33"/>
    <s v="Little Rock"/>
    <x v="1"/>
    <n v="0.20000000000000012"/>
    <n v="3500"/>
    <n v="700.00000000000045"/>
    <n v="245.00000000000014"/>
    <n v="0.35"/>
  </r>
  <r>
    <x v="1"/>
    <n v="1197831"/>
    <x v="229"/>
    <x v="1"/>
    <x v="33"/>
    <s v="Little Rock"/>
    <x v="2"/>
    <n v="0.20000000000000012"/>
    <n v="2250"/>
    <n v="450.00000000000028"/>
    <n v="180.00000000000011"/>
    <n v="0.4"/>
  </r>
  <r>
    <x v="1"/>
    <n v="1197831"/>
    <x v="229"/>
    <x v="1"/>
    <x v="33"/>
    <s v="Little Rock"/>
    <x v="3"/>
    <n v="0.20000000000000012"/>
    <n v="2000"/>
    <n v="400.00000000000023"/>
    <n v="160.00000000000011"/>
    <n v="0.4"/>
  </r>
  <r>
    <x v="1"/>
    <n v="1197831"/>
    <x v="229"/>
    <x v="1"/>
    <x v="33"/>
    <s v="Little Rock"/>
    <x v="4"/>
    <n v="0.3000000000000001"/>
    <n v="2000"/>
    <n v="600.00000000000023"/>
    <n v="210.00000000000006"/>
    <n v="0.35"/>
  </r>
  <r>
    <x v="1"/>
    <n v="1197831"/>
    <x v="229"/>
    <x v="1"/>
    <x v="33"/>
    <s v="Little Rock"/>
    <x v="5"/>
    <n v="0.30000000000000004"/>
    <n v="3250"/>
    <n v="975.00000000000011"/>
    <n v="390.00000000000006"/>
    <n v="0.4"/>
  </r>
  <r>
    <x v="1"/>
    <n v="1197831"/>
    <x v="34"/>
    <x v="1"/>
    <x v="33"/>
    <s v="Little Rock"/>
    <x v="0"/>
    <n v="0.25000000000000011"/>
    <n v="4750"/>
    <n v="1187.5000000000005"/>
    <n v="475.00000000000023"/>
    <n v="0.4"/>
  </r>
  <r>
    <x v="1"/>
    <n v="1197831"/>
    <x v="34"/>
    <x v="1"/>
    <x v="33"/>
    <s v="Little Rock"/>
    <x v="1"/>
    <n v="0.15000000000000013"/>
    <n v="3000"/>
    <n v="450.0000000000004"/>
    <n v="157.50000000000014"/>
    <n v="0.35"/>
  </r>
  <r>
    <x v="1"/>
    <n v="1197831"/>
    <x v="34"/>
    <x v="1"/>
    <x v="33"/>
    <s v="Little Rock"/>
    <x v="2"/>
    <n v="0.25000000000000017"/>
    <n v="2450"/>
    <n v="612.50000000000045"/>
    <n v="245.0000000000002"/>
    <n v="0.4"/>
  </r>
  <r>
    <x v="1"/>
    <n v="1197831"/>
    <x v="34"/>
    <x v="1"/>
    <x v="33"/>
    <s v="Little Rock"/>
    <x v="3"/>
    <n v="0.55000000000000016"/>
    <n v="3000"/>
    <n v="1650.0000000000005"/>
    <n v="660.00000000000023"/>
    <n v="0.4"/>
  </r>
  <r>
    <x v="1"/>
    <n v="1197831"/>
    <x v="34"/>
    <x v="1"/>
    <x v="33"/>
    <s v="Little Rock"/>
    <x v="4"/>
    <n v="0.75000000000000011"/>
    <n v="2750"/>
    <n v="2062.5000000000005"/>
    <n v="721.87500000000011"/>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0000000000005"/>
    <n v="892.50000000000011"/>
    <n v="0.35"/>
  </r>
  <r>
    <x v="1"/>
    <n v="1197831"/>
    <x v="35"/>
    <x v="1"/>
    <x v="33"/>
    <s v="Little Rock"/>
    <x v="2"/>
    <n v="0.60000000000000009"/>
    <n v="3750"/>
    <n v="2250.0000000000005"/>
    <n v="900.00000000000023"/>
    <n v="0.4"/>
  </r>
  <r>
    <x v="1"/>
    <n v="1197831"/>
    <x v="35"/>
    <x v="1"/>
    <x v="33"/>
    <s v="Little Rock"/>
    <x v="3"/>
    <n v="0.60000000000000009"/>
    <n v="3250"/>
    <n v="1950.0000000000002"/>
    <n v="780.00000000000011"/>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0000000000002"/>
    <n v="481.25000000000006"/>
    <n v="0.35"/>
  </r>
  <r>
    <x v="1"/>
    <n v="1197831"/>
    <x v="230"/>
    <x v="1"/>
    <x v="34"/>
    <s v="Oklahoma City"/>
    <x v="1"/>
    <n v="0.25000000000000006"/>
    <n v="3500"/>
    <n v="875.00000000000023"/>
    <n v="306.25000000000006"/>
    <n v="0.35"/>
  </r>
  <r>
    <x v="1"/>
    <n v="1197831"/>
    <x v="230"/>
    <x v="1"/>
    <x v="34"/>
    <s v="Oklahoma City"/>
    <x v="2"/>
    <n v="0.15000000000000008"/>
    <n v="3500"/>
    <n v="525.00000000000023"/>
    <n v="183.75000000000006"/>
    <n v="0.35"/>
  </r>
  <r>
    <x v="1"/>
    <n v="1197831"/>
    <x v="230"/>
    <x v="1"/>
    <x v="34"/>
    <s v="Oklahoma City"/>
    <x v="3"/>
    <n v="0.2"/>
    <n v="2000"/>
    <n v="400"/>
    <n v="140"/>
    <n v="0.35"/>
  </r>
  <r>
    <x v="1"/>
    <n v="1197831"/>
    <x v="230"/>
    <x v="1"/>
    <x v="34"/>
    <s v="Oklahoma City"/>
    <x v="4"/>
    <n v="0.35000000000000003"/>
    <n v="2500"/>
    <n v="875.00000000000011"/>
    <n v="306.25"/>
    <n v="0.35"/>
  </r>
  <r>
    <x v="1"/>
    <n v="1197831"/>
    <x v="230"/>
    <x v="1"/>
    <x v="34"/>
    <s v="Oklahoma City"/>
    <x v="5"/>
    <n v="0.25000000000000006"/>
    <n v="3500"/>
    <n v="875.00000000000023"/>
    <n v="306.25000000000006"/>
    <n v="0.35"/>
  </r>
  <r>
    <x v="1"/>
    <n v="1197831"/>
    <x v="231"/>
    <x v="1"/>
    <x v="34"/>
    <s v="Oklahoma City"/>
    <x v="0"/>
    <n v="0.25000000000000006"/>
    <n v="6000"/>
    <n v="1500.0000000000002"/>
    <n v="525"/>
    <n v="0.35"/>
  </r>
  <r>
    <x v="1"/>
    <n v="1197831"/>
    <x v="231"/>
    <x v="1"/>
    <x v="34"/>
    <s v="Oklahoma City"/>
    <x v="1"/>
    <n v="0.25000000000000006"/>
    <n v="2500"/>
    <n v="625.00000000000011"/>
    <n v="218.75000000000003"/>
    <n v="0.35"/>
  </r>
  <r>
    <x v="1"/>
    <n v="1197831"/>
    <x v="231"/>
    <x v="1"/>
    <x v="34"/>
    <s v="Oklahoma City"/>
    <x v="2"/>
    <n v="0.15000000000000008"/>
    <n v="3000"/>
    <n v="450.00000000000023"/>
    <n v="157.50000000000006"/>
    <n v="0.35"/>
  </r>
  <r>
    <x v="1"/>
    <n v="1197831"/>
    <x v="231"/>
    <x v="1"/>
    <x v="34"/>
    <s v="Oklahoma City"/>
    <x v="3"/>
    <n v="0.2"/>
    <n v="1500"/>
    <n v="300"/>
    <n v="105"/>
    <n v="0.35"/>
  </r>
  <r>
    <x v="1"/>
    <n v="1197831"/>
    <x v="231"/>
    <x v="1"/>
    <x v="34"/>
    <s v="Oklahoma City"/>
    <x v="4"/>
    <n v="0.35000000000000003"/>
    <n v="2250"/>
    <n v="787.50000000000011"/>
    <n v="275.625"/>
    <n v="0.35"/>
  </r>
  <r>
    <x v="1"/>
    <n v="1197831"/>
    <x v="231"/>
    <x v="1"/>
    <x v="34"/>
    <s v="Oklahoma City"/>
    <x v="5"/>
    <n v="0.2"/>
    <n v="3250"/>
    <n v="650"/>
    <n v="227.49999999999997"/>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00000000000006"/>
    <n v="87.500000000000014"/>
    <n v="0.35"/>
  </r>
  <r>
    <x v="1"/>
    <n v="1197831"/>
    <x v="92"/>
    <x v="1"/>
    <x v="34"/>
    <s v="Oklahoma City"/>
    <x v="3"/>
    <n v="0.19999999999999996"/>
    <n v="1000"/>
    <n v="199.99999999999994"/>
    <n v="69.999999999999972"/>
    <n v="0.35"/>
  </r>
  <r>
    <x v="1"/>
    <n v="1197831"/>
    <x v="92"/>
    <x v="1"/>
    <x v="34"/>
    <s v="Oklahoma City"/>
    <x v="4"/>
    <n v="0.35000000000000009"/>
    <n v="1500"/>
    <n v="525.00000000000011"/>
    <n v="183.75000000000003"/>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00000000000006"/>
    <n v="105.00000000000001"/>
    <n v="0.35"/>
  </r>
  <r>
    <x v="1"/>
    <n v="1197831"/>
    <x v="93"/>
    <x v="1"/>
    <x v="34"/>
    <s v="Oklahoma City"/>
    <x v="3"/>
    <n v="0.19999999999999996"/>
    <n v="1250"/>
    <n v="249.99999999999994"/>
    <n v="87.499999999999972"/>
    <n v="0.35"/>
  </r>
  <r>
    <x v="1"/>
    <n v="1197831"/>
    <x v="93"/>
    <x v="1"/>
    <x v="34"/>
    <s v="Oklahoma City"/>
    <x v="4"/>
    <n v="0.4"/>
    <n v="1500"/>
    <n v="600"/>
    <n v="210"/>
    <n v="0.35"/>
  </r>
  <r>
    <x v="1"/>
    <n v="1197831"/>
    <x v="93"/>
    <x v="1"/>
    <x v="34"/>
    <s v="Oklahoma City"/>
    <x v="5"/>
    <n v="0.30000000000000004"/>
    <n v="3000"/>
    <n v="900.00000000000011"/>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00000000000011"/>
    <n v="306.25"/>
    <n v="0.35"/>
  </r>
  <r>
    <x v="1"/>
    <n v="1197831"/>
    <x v="120"/>
    <x v="1"/>
    <x v="34"/>
    <s v="Oklahoma City"/>
    <x v="3"/>
    <n v="0.35000000000000003"/>
    <n v="2000"/>
    <n v="700.00000000000011"/>
    <n v="245.00000000000003"/>
    <n v="0.35"/>
  </r>
  <r>
    <x v="1"/>
    <n v="1197831"/>
    <x v="120"/>
    <x v="1"/>
    <x v="34"/>
    <s v="Oklahoma City"/>
    <x v="4"/>
    <n v="0.44999999999999996"/>
    <n v="2250"/>
    <n v="1012.4999999999999"/>
    <n v="354.37499999999994"/>
    <n v="0.35"/>
  </r>
  <r>
    <x v="1"/>
    <n v="1197831"/>
    <x v="120"/>
    <x v="1"/>
    <x v="34"/>
    <s v="Oklahoma City"/>
    <x v="5"/>
    <n v="0.44999999999999996"/>
    <n v="3250"/>
    <n v="1462.4999999999998"/>
    <n v="511.87499999999989"/>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4999999999998"/>
    <n v="529.37499999999989"/>
    <n v="0.35"/>
  </r>
  <r>
    <x v="1"/>
    <n v="1197831"/>
    <x v="232"/>
    <x v="1"/>
    <x v="34"/>
    <s v="Oklahoma City"/>
    <x v="5"/>
    <n v="0.6"/>
    <n v="4500"/>
    <n v="2700"/>
    <n v="944.99999999999989"/>
    <n v="0.35"/>
  </r>
  <r>
    <x v="1"/>
    <n v="1197831"/>
    <x v="96"/>
    <x v="1"/>
    <x v="34"/>
    <s v="Oklahoma City"/>
    <x v="0"/>
    <n v="0.54999999999999993"/>
    <n v="6750"/>
    <n v="3712.4999999999995"/>
    <n v="1299.3749999999998"/>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49999999999994"/>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4999999999994"/>
    <n v="0.35"/>
  </r>
  <r>
    <x v="1"/>
    <n v="1197831"/>
    <x v="97"/>
    <x v="1"/>
    <x v="34"/>
    <s v="Oklahoma City"/>
    <x v="5"/>
    <n v="0.55000000000000004"/>
    <n v="4500"/>
    <n v="2475"/>
    <n v="866.25"/>
    <n v="0.35"/>
  </r>
  <r>
    <x v="1"/>
    <n v="1197831"/>
    <x v="122"/>
    <x v="1"/>
    <x v="34"/>
    <s v="Oklahoma City"/>
    <x v="0"/>
    <n v="0.5"/>
    <n v="5500"/>
    <n v="2750"/>
    <n v="962.49999999999989"/>
    <n v="0.35"/>
  </r>
  <r>
    <x v="1"/>
    <n v="1197831"/>
    <x v="122"/>
    <x v="1"/>
    <x v="34"/>
    <s v="Oklahoma City"/>
    <x v="1"/>
    <n v="0.40000000000000013"/>
    <n v="3500"/>
    <n v="1400.0000000000005"/>
    <n v="490.00000000000011"/>
    <n v="0.35"/>
  </r>
  <r>
    <x v="1"/>
    <n v="1197831"/>
    <x v="122"/>
    <x v="1"/>
    <x v="34"/>
    <s v="Oklahoma City"/>
    <x v="2"/>
    <n v="0.15000000000000008"/>
    <n v="2500"/>
    <n v="375.00000000000017"/>
    <n v="131.25000000000006"/>
    <n v="0.35"/>
  </r>
  <r>
    <x v="1"/>
    <n v="1197831"/>
    <x v="122"/>
    <x v="1"/>
    <x v="34"/>
    <s v="Oklahoma City"/>
    <x v="3"/>
    <n v="0.15000000000000008"/>
    <n v="2250"/>
    <n v="337.50000000000017"/>
    <n v="118.12500000000006"/>
    <n v="0.35"/>
  </r>
  <r>
    <x v="1"/>
    <n v="1197831"/>
    <x v="122"/>
    <x v="1"/>
    <x v="34"/>
    <s v="Oklahoma City"/>
    <x v="4"/>
    <n v="0.25000000000000006"/>
    <n v="2250"/>
    <n v="562.50000000000011"/>
    <n v="196.87500000000003"/>
    <n v="0.35"/>
  </r>
  <r>
    <x v="1"/>
    <n v="1197831"/>
    <x v="122"/>
    <x v="1"/>
    <x v="34"/>
    <s v="Oklahoma City"/>
    <x v="5"/>
    <n v="0.3000000000000001"/>
    <n v="3250"/>
    <n v="975.00000000000034"/>
    <n v="341.25000000000011"/>
    <n v="0.35"/>
  </r>
  <r>
    <x v="1"/>
    <n v="1197831"/>
    <x v="233"/>
    <x v="1"/>
    <x v="34"/>
    <s v="Oklahoma City"/>
    <x v="0"/>
    <n v="0.3000000000000001"/>
    <n v="5000"/>
    <n v="1500.0000000000005"/>
    <n v="525.00000000000011"/>
    <n v="0.35"/>
  </r>
  <r>
    <x v="1"/>
    <n v="1197831"/>
    <x v="233"/>
    <x v="1"/>
    <x v="34"/>
    <s v="Oklahoma City"/>
    <x v="1"/>
    <n v="0.20000000000000012"/>
    <n v="3250"/>
    <n v="650.00000000000034"/>
    <n v="227.50000000000011"/>
    <n v="0.35"/>
  </r>
  <r>
    <x v="1"/>
    <n v="1197831"/>
    <x v="233"/>
    <x v="1"/>
    <x v="34"/>
    <s v="Oklahoma City"/>
    <x v="2"/>
    <n v="0.20000000000000012"/>
    <n v="2000"/>
    <n v="400.00000000000023"/>
    <n v="140.00000000000006"/>
    <n v="0.35"/>
  </r>
  <r>
    <x v="1"/>
    <n v="1197831"/>
    <x v="233"/>
    <x v="1"/>
    <x v="34"/>
    <s v="Oklahoma City"/>
    <x v="3"/>
    <n v="0.20000000000000012"/>
    <n v="1750"/>
    <n v="350.00000000000023"/>
    <n v="122.50000000000007"/>
    <n v="0.35"/>
  </r>
  <r>
    <x v="1"/>
    <n v="1197831"/>
    <x v="233"/>
    <x v="1"/>
    <x v="34"/>
    <s v="Oklahoma City"/>
    <x v="4"/>
    <n v="0.3000000000000001"/>
    <n v="1750"/>
    <n v="525.00000000000023"/>
    <n v="183.75000000000006"/>
    <n v="0.35"/>
  </r>
  <r>
    <x v="1"/>
    <n v="1197831"/>
    <x v="233"/>
    <x v="1"/>
    <x v="34"/>
    <s v="Oklahoma City"/>
    <x v="5"/>
    <n v="0.30000000000000004"/>
    <n v="3000"/>
    <n v="900.00000000000011"/>
    <n v="315"/>
    <n v="0.35"/>
  </r>
  <r>
    <x v="1"/>
    <n v="1197831"/>
    <x v="100"/>
    <x v="1"/>
    <x v="34"/>
    <s v="Oklahoma City"/>
    <x v="0"/>
    <n v="0.25000000000000011"/>
    <n v="4500"/>
    <n v="1125.0000000000005"/>
    <n v="393.75000000000011"/>
    <n v="0.35"/>
  </r>
  <r>
    <x v="1"/>
    <n v="1197831"/>
    <x v="100"/>
    <x v="1"/>
    <x v="34"/>
    <s v="Oklahoma City"/>
    <x v="1"/>
    <n v="0.15000000000000013"/>
    <n v="2750"/>
    <n v="412.50000000000034"/>
    <n v="144.37500000000011"/>
    <n v="0.35"/>
  </r>
  <r>
    <x v="1"/>
    <n v="1197831"/>
    <x v="100"/>
    <x v="1"/>
    <x v="34"/>
    <s v="Oklahoma City"/>
    <x v="2"/>
    <n v="0.25000000000000017"/>
    <n v="2200"/>
    <n v="550.00000000000034"/>
    <n v="192.50000000000011"/>
    <n v="0.35"/>
  </r>
  <r>
    <x v="1"/>
    <n v="1197831"/>
    <x v="100"/>
    <x v="1"/>
    <x v="34"/>
    <s v="Oklahoma City"/>
    <x v="3"/>
    <n v="0.55000000000000016"/>
    <n v="2750"/>
    <n v="1512.5000000000005"/>
    <n v="529.37500000000011"/>
    <n v="0.35"/>
  </r>
  <r>
    <x v="1"/>
    <n v="1197831"/>
    <x v="100"/>
    <x v="1"/>
    <x v="34"/>
    <s v="Oklahoma City"/>
    <x v="4"/>
    <n v="0.75000000000000011"/>
    <n v="2500"/>
    <n v="1875.0000000000002"/>
    <n v="656.25"/>
    <n v="0.35"/>
  </r>
  <r>
    <x v="1"/>
    <n v="1197831"/>
    <x v="100"/>
    <x v="1"/>
    <x v="34"/>
    <s v="Oklahoma City"/>
    <x v="5"/>
    <n v="0.75"/>
    <n v="3500"/>
    <n v="2625"/>
    <n v="918.74999999999989"/>
    <n v="0.35"/>
  </r>
  <r>
    <x v="1"/>
    <n v="1197831"/>
    <x v="101"/>
    <x v="1"/>
    <x v="34"/>
    <s v="Oklahoma City"/>
    <x v="0"/>
    <n v="0.70000000000000007"/>
    <n v="6000"/>
    <n v="4200"/>
    <n v="1470"/>
    <n v="0.35"/>
  </r>
  <r>
    <x v="1"/>
    <n v="1197831"/>
    <x v="101"/>
    <x v="1"/>
    <x v="34"/>
    <s v="Oklahoma City"/>
    <x v="1"/>
    <n v="0.60000000000000009"/>
    <n v="4000"/>
    <n v="2400.0000000000005"/>
    <n v="840.00000000000011"/>
    <n v="0.35"/>
  </r>
  <r>
    <x v="1"/>
    <n v="1197831"/>
    <x v="101"/>
    <x v="1"/>
    <x v="34"/>
    <s v="Oklahoma City"/>
    <x v="2"/>
    <n v="0.60000000000000009"/>
    <n v="3500"/>
    <n v="2100.0000000000005"/>
    <n v="735.00000000000011"/>
    <n v="0.35"/>
  </r>
  <r>
    <x v="1"/>
    <n v="1197831"/>
    <x v="101"/>
    <x v="1"/>
    <x v="34"/>
    <s v="Oklahoma City"/>
    <x v="3"/>
    <n v="0.60000000000000009"/>
    <n v="3000"/>
    <n v="1800.0000000000002"/>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00000000000011"/>
    <n v="247.50000000000003"/>
    <n v="0.3"/>
  </r>
  <r>
    <x v="0"/>
    <n v="1185732"/>
    <x v="78"/>
    <x v="3"/>
    <x v="35"/>
    <s v="Wichita"/>
    <x v="3"/>
    <n v="0.35000000000000003"/>
    <n v="1250"/>
    <n v="437.50000000000006"/>
    <n v="131.25"/>
    <n v="0.3"/>
  </r>
  <r>
    <x v="0"/>
    <n v="1185732"/>
    <x v="78"/>
    <x v="3"/>
    <x v="35"/>
    <s v="Wichita"/>
    <x v="4"/>
    <n v="0.49999999999999994"/>
    <n v="1750"/>
    <n v="874.99999999999989"/>
    <n v="306.24999999999994"/>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00000000000011"/>
    <n v="202.50000000000003"/>
    <n v="0.3"/>
  </r>
  <r>
    <x v="0"/>
    <n v="1185732"/>
    <x v="1"/>
    <x v="3"/>
    <x v="35"/>
    <s v="Wichita"/>
    <x v="3"/>
    <n v="0.35000000000000003"/>
    <n v="1000"/>
    <n v="350.00000000000006"/>
    <n v="105.00000000000001"/>
    <n v="0.3"/>
  </r>
  <r>
    <x v="0"/>
    <n v="1185732"/>
    <x v="1"/>
    <x v="3"/>
    <x v="35"/>
    <s v="Wichita"/>
    <x v="4"/>
    <n v="0.49999999999999994"/>
    <n v="1750"/>
    <n v="874.99999999999989"/>
    <n v="306.24999999999994"/>
    <n v="0.35"/>
  </r>
  <r>
    <x v="0"/>
    <n v="1185732"/>
    <x v="1"/>
    <x v="3"/>
    <x v="35"/>
    <s v="Wichita"/>
    <x v="5"/>
    <n v="0.35"/>
    <n v="2750"/>
    <n v="962.49999999999989"/>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00000000000011"/>
    <n v="202.50000000000003"/>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00000000000006"/>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49999999999989"/>
    <n v="240.62499999999994"/>
    <n v="0.35"/>
  </r>
  <r>
    <x v="0"/>
    <n v="1185732"/>
    <x v="236"/>
    <x v="3"/>
    <x v="35"/>
    <s v="Wichita"/>
    <x v="5"/>
    <n v="0.6"/>
    <n v="2500"/>
    <n v="1500"/>
    <n v="600"/>
    <n v="0.4"/>
  </r>
  <r>
    <x v="0"/>
    <n v="1185732"/>
    <x v="5"/>
    <x v="3"/>
    <x v="35"/>
    <s v="Wichita"/>
    <x v="0"/>
    <n v="0.45"/>
    <n v="5000"/>
    <n v="2250"/>
    <n v="787.5"/>
    <n v="0.35"/>
  </r>
  <r>
    <x v="0"/>
    <n v="1185732"/>
    <x v="5"/>
    <x v="3"/>
    <x v="35"/>
    <s v="Wichita"/>
    <x v="1"/>
    <n v="0.40000000000000008"/>
    <n v="2500"/>
    <n v="1000.0000000000002"/>
    <n v="300.00000000000006"/>
    <n v="0.3"/>
  </r>
  <r>
    <x v="0"/>
    <n v="1185732"/>
    <x v="5"/>
    <x v="3"/>
    <x v="35"/>
    <s v="Wichita"/>
    <x v="2"/>
    <n v="0.35000000000000003"/>
    <n v="2000"/>
    <n v="700.00000000000011"/>
    <n v="210.00000000000003"/>
    <n v="0.3"/>
  </r>
  <r>
    <x v="0"/>
    <n v="1185732"/>
    <x v="5"/>
    <x v="3"/>
    <x v="35"/>
    <s v="Wichita"/>
    <x v="3"/>
    <n v="0.35000000000000003"/>
    <n v="1750"/>
    <n v="612.50000000000011"/>
    <n v="183.75000000000003"/>
    <n v="0.3"/>
  </r>
  <r>
    <x v="0"/>
    <n v="1185732"/>
    <x v="5"/>
    <x v="3"/>
    <x v="35"/>
    <s v="Wichita"/>
    <x v="4"/>
    <n v="0.45"/>
    <n v="1750"/>
    <n v="787.5"/>
    <n v="275.625"/>
    <n v="0.35"/>
  </r>
  <r>
    <x v="0"/>
    <n v="1185732"/>
    <x v="5"/>
    <x v="3"/>
    <x v="35"/>
    <s v="Wichita"/>
    <x v="5"/>
    <n v="0.55000000000000004"/>
    <n v="3250"/>
    <n v="1787.5000000000002"/>
    <n v="715.00000000000011"/>
    <n v="0.4"/>
  </r>
  <r>
    <x v="0"/>
    <n v="1185732"/>
    <x v="237"/>
    <x v="3"/>
    <x v="35"/>
    <s v="Wichita"/>
    <x v="0"/>
    <n v="0.5"/>
    <n v="5500"/>
    <n v="2750"/>
    <n v="962.49999999999989"/>
    <n v="0.35"/>
  </r>
  <r>
    <x v="0"/>
    <n v="1185732"/>
    <x v="237"/>
    <x v="3"/>
    <x v="35"/>
    <s v="Wichita"/>
    <x v="1"/>
    <n v="0.45000000000000007"/>
    <n v="3000"/>
    <n v="1350.0000000000002"/>
    <n v="405.00000000000006"/>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4999999999989"/>
    <n v="0.35"/>
  </r>
  <r>
    <x v="0"/>
    <n v="1185732"/>
    <x v="238"/>
    <x v="3"/>
    <x v="35"/>
    <s v="Wichita"/>
    <x v="1"/>
    <n v="0.45000000000000007"/>
    <n v="3000"/>
    <n v="1350.0000000000002"/>
    <n v="405.00000000000006"/>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0000000000002"/>
    <n v="770.00000000000011"/>
    <n v="0.4"/>
  </r>
  <r>
    <x v="0"/>
    <n v="1185732"/>
    <x v="239"/>
    <x v="3"/>
    <x v="35"/>
    <s v="Wichita"/>
    <x v="0"/>
    <n v="0.45"/>
    <n v="4750"/>
    <n v="2137.5"/>
    <n v="748.125"/>
    <n v="0.35"/>
  </r>
  <r>
    <x v="0"/>
    <n v="1185732"/>
    <x v="239"/>
    <x v="3"/>
    <x v="35"/>
    <s v="Wichita"/>
    <x v="1"/>
    <n v="0.40000000000000008"/>
    <n v="2750"/>
    <n v="1100.0000000000002"/>
    <n v="330.00000000000006"/>
    <n v="0.3"/>
  </r>
  <r>
    <x v="0"/>
    <n v="1185732"/>
    <x v="239"/>
    <x v="3"/>
    <x v="35"/>
    <s v="Wichita"/>
    <x v="2"/>
    <n v="0.35000000000000003"/>
    <n v="1750"/>
    <n v="612.50000000000011"/>
    <n v="183.75000000000003"/>
    <n v="0.3"/>
  </r>
  <r>
    <x v="0"/>
    <n v="1185732"/>
    <x v="239"/>
    <x v="3"/>
    <x v="35"/>
    <s v="Wichita"/>
    <x v="3"/>
    <n v="0.35000000000000003"/>
    <n v="1500"/>
    <n v="525"/>
    <n v="157.5"/>
    <n v="0.3"/>
  </r>
  <r>
    <x v="0"/>
    <n v="1185732"/>
    <x v="239"/>
    <x v="3"/>
    <x v="35"/>
    <s v="Wichita"/>
    <x v="4"/>
    <n v="0.45"/>
    <n v="1500"/>
    <n v="675"/>
    <n v="236.24999999999997"/>
    <n v="0.35"/>
  </r>
  <r>
    <x v="0"/>
    <n v="1185732"/>
    <x v="239"/>
    <x v="3"/>
    <x v="35"/>
    <s v="Wichita"/>
    <x v="5"/>
    <n v="0.5"/>
    <n v="2250"/>
    <n v="1125"/>
    <n v="450"/>
    <n v="0.4"/>
  </r>
  <r>
    <x v="0"/>
    <n v="1185732"/>
    <x v="9"/>
    <x v="3"/>
    <x v="35"/>
    <s v="Wichita"/>
    <x v="0"/>
    <n v="0.54999999999999993"/>
    <n v="4000"/>
    <n v="2199.9999999999995"/>
    <n v="769.99999999999977"/>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49999999999989"/>
    <n v="240.62499999999994"/>
    <n v="0.35"/>
  </r>
  <r>
    <x v="0"/>
    <n v="1185732"/>
    <x v="9"/>
    <x v="3"/>
    <x v="35"/>
    <s v="Wichita"/>
    <x v="5"/>
    <n v="0.59999999999999987"/>
    <n v="2500"/>
    <n v="1499.9999999999998"/>
    <n v="599.99999999999989"/>
    <n v="0.4"/>
  </r>
  <r>
    <x v="0"/>
    <n v="1185732"/>
    <x v="240"/>
    <x v="3"/>
    <x v="35"/>
    <s v="Wichita"/>
    <x v="0"/>
    <n v="0.54999999999999993"/>
    <n v="4000"/>
    <n v="2199.9999999999995"/>
    <n v="769.99999999999977"/>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4.9999999999998"/>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49.9999999999998"/>
    <n v="780"/>
    <n v="0.4"/>
  </r>
  <r>
    <x v="0"/>
    <n v="1185732"/>
    <x v="204"/>
    <x v="3"/>
    <x v="36"/>
    <s v="Sioux Falls"/>
    <x v="0"/>
    <n v="0.35000000000000003"/>
    <n v="4750"/>
    <n v="1662.5000000000002"/>
    <n v="581.875"/>
    <n v="0.35"/>
  </r>
  <r>
    <x v="0"/>
    <n v="1185732"/>
    <x v="204"/>
    <x v="3"/>
    <x v="36"/>
    <s v="Sioux Falls"/>
    <x v="1"/>
    <n v="0.35000000000000003"/>
    <n v="2750"/>
    <n v="962.50000000000011"/>
    <n v="288.75"/>
    <n v="0.3"/>
  </r>
  <r>
    <x v="0"/>
    <n v="1185732"/>
    <x v="204"/>
    <x v="3"/>
    <x v="36"/>
    <s v="Sioux Falls"/>
    <x v="2"/>
    <n v="0.25000000000000006"/>
    <n v="2750"/>
    <n v="687.50000000000011"/>
    <n v="206.25000000000003"/>
    <n v="0.3"/>
  </r>
  <r>
    <x v="0"/>
    <n v="1185732"/>
    <x v="204"/>
    <x v="3"/>
    <x v="36"/>
    <s v="Sioux Falls"/>
    <x v="3"/>
    <n v="0.30000000000000004"/>
    <n v="1250"/>
    <n v="375.00000000000006"/>
    <n v="112.50000000000001"/>
    <n v="0.3"/>
  </r>
  <r>
    <x v="0"/>
    <n v="1185732"/>
    <x v="204"/>
    <x v="3"/>
    <x v="36"/>
    <s v="Sioux Falls"/>
    <x v="4"/>
    <n v="0.44999999999999996"/>
    <n v="1750"/>
    <n v="787.49999999999989"/>
    <n v="275.62499999999994"/>
    <n v="0.35"/>
  </r>
  <r>
    <x v="0"/>
    <n v="1185732"/>
    <x v="204"/>
    <x v="3"/>
    <x v="36"/>
    <s v="Sioux Falls"/>
    <x v="5"/>
    <n v="0.35000000000000003"/>
    <n v="2750"/>
    <n v="962.50000000000011"/>
    <n v="385.00000000000006"/>
    <n v="0.4"/>
  </r>
  <r>
    <x v="0"/>
    <n v="1185732"/>
    <x v="242"/>
    <x v="3"/>
    <x v="36"/>
    <s v="Sioux Falls"/>
    <x v="0"/>
    <n v="0.35000000000000003"/>
    <n v="5250"/>
    <n v="1837.5000000000002"/>
    <n v="643.125"/>
    <n v="0.35"/>
  </r>
  <r>
    <x v="0"/>
    <n v="1185732"/>
    <x v="242"/>
    <x v="3"/>
    <x v="36"/>
    <s v="Sioux Falls"/>
    <x v="1"/>
    <n v="0.35000000000000003"/>
    <n v="1750"/>
    <n v="612.50000000000011"/>
    <n v="183.75000000000003"/>
    <n v="0.3"/>
  </r>
  <r>
    <x v="0"/>
    <n v="1185732"/>
    <x v="242"/>
    <x v="3"/>
    <x v="36"/>
    <s v="Sioux Falls"/>
    <x v="2"/>
    <n v="0.25000000000000006"/>
    <n v="2250"/>
    <n v="562.50000000000011"/>
    <n v="168.75000000000003"/>
    <n v="0.3"/>
  </r>
  <r>
    <x v="0"/>
    <n v="1185732"/>
    <x v="242"/>
    <x v="3"/>
    <x v="36"/>
    <s v="Sioux Falls"/>
    <x v="3"/>
    <n v="0.30000000000000004"/>
    <n v="1000"/>
    <n v="300.00000000000006"/>
    <n v="90.000000000000014"/>
    <n v="0.3"/>
  </r>
  <r>
    <x v="0"/>
    <n v="1185732"/>
    <x v="242"/>
    <x v="3"/>
    <x v="36"/>
    <s v="Sioux Falls"/>
    <x v="4"/>
    <n v="0.44999999999999996"/>
    <n v="1750"/>
    <n v="787.49999999999989"/>
    <n v="275.62499999999994"/>
    <n v="0.35"/>
  </r>
  <r>
    <x v="0"/>
    <n v="1185732"/>
    <x v="242"/>
    <x v="3"/>
    <x v="36"/>
    <s v="Sioux Falls"/>
    <x v="5"/>
    <n v="0.24999999999999997"/>
    <n v="2750"/>
    <n v="687.49999999999989"/>
    <n v="274.99999999999994"/>
    <n v="0.4"/>
  </r>
  <r>
    <x v="0"/>
    <n v="1185732"/>
    <x v="80"/>
    <x v="3"/>
    <x v="36"/>
    <s v="Sioux Falls"/>
    <x v="0"/>
    <n v="0.30000000000000004"/>
    <n v="4950"/>
    <n v="1485.0000000000002"/>
    <n v="519.75"/>
    <n v="0.35"/>
  </r>
  <r>
    <x v="0"/>
    <n v="1185732"/>
    <x v="80"/>
    <x v="3"/>
    <x v="36"/>
    <s v="Sioux Falls"/>
    <x v="1"/>
    <n v="0.30000000000000004"/>
    <n v="2000"/>
    <n v="600.00000000000011"/>
    <n v="180.00000000000003"/>
    <n v="0.3"/>
  </r>
  <r>
    <x v="0"/>
    <n v="1185732"/>
    <x v="80"/>
    <x v="3"/>
    <x v="36"/>
    <s v="Sioux Falls"/>
    <x v="2"/>
    <n v="0.20000000000000004"/>
    <n v="2250"/>
    <n v="450.00000000000011"/>
    <n v="135.00000000000003"/>
    <n v="0.3"/>
  </r>
  <r>
    <x v="0"/>
    <n v="1185732"/>
    <x v="80"/>
    <x v="3"/>
    <x v="36"/>
    <s v="Sioux Falls"/>
    <x v="3"/>
    <n v="0.24999999999999997"/>
    <n v="750"/>
    <n v="187.49999999999997"/>
    <n v="56.249999999999993"/>
    <n v="0.3"/>
  </r>
  <r>
    <x v="0"/>
    <n v="1185732"/>
    <x v="80"/>
    <x v="3"/>
    <x v="36"/>
    <s v="Sioux Falls"/>
    <x v="4"/>
    <n v="0.4"/>
    <n v="1250"/>
    <n v="500"/>
    <n v="175"/>
    <n v="0.35"/>
  </r>
  <r>
    <x v="0"/>
    <n v="1185732"/>
    <x v="80"/>
    <x v="3"/>
    <x v="36"/>
    <s v="Sioux Falls"/>
    <x v="5"/>
    <n v="0.30000000000000004"/>
    <n v="2250"/>
    <n v="675.00000000000011"/>
    <n v="270.00000000000006"/>
    <n v="0.4"/>
  </r>
  <r>
    <x v="0"/>
    <n v="1185732"/>
    <x v="81"/>
    <x v="3"/>
    <x v="36"/>
    <s v="Sioux Falls"/>
    <x v="0"/>
    <n v="0.30000000000000004"/>
    <n v="4500"/>
    <n v="1350.0000000000002"/>
    <n v="472.50000000000006"/>
    <n v="0.35"/>
  </r>
  <r>
    <x v="0"/>
    <n v="1185732"/>
    <x v="81"/>
    <x v="3"/>
    <x v="36"/>
    <s v="Sioux Falls"/>
    <x v="1"/>
    <n v="0.30000000000000004"/>
    <n v="1500"/>
    <n v="450.00000000000006"/>
    <n v="135"/>
    <n v="0.3"/>
  </r>
  <r>
    <x v="0"/>
    <n v="1185732"/>
    <x v="81"/>
    <x v="3"/>
    <x v="36"/>
    <s v="Sioux Falls"/>
    <x v="2"/>
    <n v="0.20000000000000004"/>
    <n v="1500"/>
    <n v="300.00000000000006"/>
    <n v="90.000000000000014"/>
    <n v="0.3"/>
  </r>
  <r>
    <x v="0"/>
    <n v="1185732"/>
    <x v="81"/>
    <x v="3"/>
    <x v="36"/>
    <s v="Sioux Falls"/>
    <x v="3"/>
    <n v="0.24999999999999997"/>
    <n v="750"/>
    <n v="187.49999999999997"/>
    <n v="56.249999999999993"/>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4.99999999999989"/>
    <n v="218.74999999999994"/>
    <n v="0.35"/>
  </r>
  <r>
    <x v="0"/>
    <n v="1185732"/>
    <x v="4"/>
    <x v="3"/>
    <x v="36"/>
    <s v="Sioux Falls"/>
    <x v="5"/>
    <n v="0.54999999999999993"/>
    <n v="2500"/>
    <n v="1374.9999999999998"/>
    <n v="549.99999999999989"/>
    <n v="0.4"/>
  </r>
  <r>
    <x v="0"/>
    <n v="1185732"/>
    <x v="243"/>
    <x v="3"/>
    <x v="36"/>
    <s v="Sioux Falls"/>
    <x v="0"/>
    <n v="0.4"/>
    <n v="5000"/>
    <n v="2000"/>
    <n v="700"/>
    <n v="0.35"/>
  </r>
  <r>
    <x v="0"/>
    <n v="1185732"/>
    <x v="243"/>
    <x v="3"/>
    <x v="36"/>
    <s v="Sioux Falls"/>
    <x v="1"/>
    <n v="0.35000000000000009"/>
    <n v="2500"/>
    <n v="875.00000000000023"/>
    <n v="262.50000000000006"/>
    <n v="0.3"/>
  </r>
  <r>
    <x v="0"/>
    <n v="1185732"/>
    <x v="243"/>
    <x v="3"/>
    <x v="36"/>
    <s v="Sioux Falls"/>
    <x v="2"/>
    <n v="0.30000000000000004"/>
    <n v="2000"/>
    <n v="600.00000000000011"/>
    <n v="180.00000000000003"/>
    <n v="0.3"/>
  </r>
  <r>
    <x v="0"/>
    <n v="1185732"/>
    <x v="243"/>
    <x v="3"/>
    <x v="36"/>
    <s v="Sioux Falls"/>
    <x v="3"/>
    <n v="0.30000000000000004"/>
    <n v="1750"/>
    <n v="525.00000000000011"/>
    <n v="157.50000000000003"/>
    <n v="0.3"/>
  </r>
  <r>
    <x v="0"/>
    <n v="1185732"/>
    <x v="243"/>
    <x v="3"/>
    <x v="36"/>
    <s v="Sioux Falls"/>
    <x v="4"/>
    <n v="0.4"/>
    <n v="1750"/>
    <n v="700"/>
    <n v="244.99999999999997"/>
    <n v="0.35"/>
  </r>
  <r>
    <x v="0"/>
    <n v="1185732"/>
    <x v="243"/>
    <x v="3"/>
    <x v="36"/>
    <s v="Sioux Falls"/>
    <x v="5"/>
    <n v="0.55000000000000004"/>
    <n v="3250"/>
    <n v="1787.5000000000002"/>
    <n v="715.00000000000011"/>
    <n v="0.4"/>
  </r>
  <r>
    <x v="0"/>
    <n v="1185732"/>
    <x v="84"/>
    <x v="3"/>
    <x v="36"/>
    <s v="Sioux Falls"/>
    <x v="0"/>
    <n v="0.5"/>
    <n v="5500"/>
    <n v="2750"/>
    <n v="962.49999999999989"/>
    <n v="0.35"/>
  </r>
  <r>
    <x v="0"/>
    <n v="1185732"/>
    <x v="84"/>
    <x v="3"/>
    <x v="36"/>
    <s v="Sioux Falls"/>
    <x v="1"/>
    <n v="0.45000000000000007"/>
    <n v="3000"/>
    <n v="1350.0000000000002"/>
    <n v="405.00000000000006"/>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4999999999989"/>
    <n v="0.35"/>
  </r>
  <r>
    <x v="0"/>
    <n v="1185732"/>
    <x v="85"/>
    <x v="3"/>
    <x v="36"/>
    <s v="Sioux Falls"/>
    <x v="1"/>
    <n v="0.45000000000000007"/>
    <n v="3000"/>
    <n v="1350.0000000000002"/>
    <n v="405.00000000000006"/>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0000000000002"/>
    <n v="770.00000000000011"/>
    <n v="0.4"/>
  </r>
  <r>
    <x v="0"/>
    <n v="1185732"/>
    <x v="8"/>
    <x v="3"/>
    <x v="36"/>
    <s v="Sioux Falls"/>
    <x v="0"/>
    <n v="0.4"/>
    <n v="4750"/>
    <n v="1900"/>
    <n v="665"/>
    <n v="0.35"/>
  </r>
  <r>
    <x v="0"/>
    <n v="1185732"/>
    <x v="8"/>
    <x v="3"/>
    <x v="36"/>
    <s v="Sioux Falls"/>
    <x v="1"/>
    <n v="0.35000000000000009"/>
    <n v="2750"/>
    <n v="962.50000000000023"/>
    <n v="288.75000000000006"/>
    <n v="0.3"/>
  </r>
  <r>
    <x v="0"/>
    <n v="1185732"/>
    <x v="8"/>
    <x v="3"/>
    <x v="36"/>
    <s v="Sioux Falls"/>
    <x v="2"/>
    <n v="0.30000000000000004"/>
    <n v="1750"/>
    <n v="525.00000000000011"/>
    <n v="157.50000000000003"/>
    <n v="0.3"/>
  </r>
  <r>
    <x v="0"/>
    <n v="1185732"/>
    <x v="8"/>
    <x v="3"/>
    <x v="36"/>
    <s v="Sioux Falls"/>
    <x v="3"/>
    <n v="0.30000000000000004"/>
    <n v="1500"/>
    <n v="450.00000000000006"/>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1999.9999999999998"/>
    <n v="699.99999999999989"/>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4.99999999999989"/>
    <n v="218.74999999999994"/>
    <n v="0.35"/>
  </r>
  <r>
    <x v="0"/>
    <n v="1185732"/>
    <x v="244"/>
    <x v="3"/>
    <x v="36"/>
    <s v="Sioux Falls"/>
    <x v="5"/>
    <n v="0.54999999999999982"/>
    <n v="2500"/>
    <n v="1374.9999999999995"/>
    <n v="549.99999999999989"/>
    <n v="0.4"/>
  </r>
  <r>
    <x v="0"/>
    <n v="1185732"/>
    <x v="88"/>
    <x v="3"/>
    <x v="36"/>
    <s v="Sioux Falls"/>
    <x v="0"/>
    <n v="0.49999999999999994"/>
    <n v="4000"/>
    <n v="1999.9999999999998"/>
    <n v="699.99999999999989"/>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4.9999999999998"/>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49.9999999999998"/>
    <n v="780"/>
    <n v="0.4"/>
  </r>
  <r>
    <x v="0"/>
    <n v="1185732"/>
    <x v="212"/>
    <x v="3"/>
    <x v="37"/>
    <s v="Fargo"/>
    <x v="0"/>
    <n v="0.30000000000000004"/>
    <n v="4500"/>
    <n v="1350.0000000000002"/>
    <n v="405.00000000000006"/>
    <n v="0.3"/>
  </r>
  <r>
    <x v="0"/>
    <n v="1185732"/>
    <x v="212"/>
    <x v="3"/>
    <x v="37"/>
    <s v="Fargo"/>
    <x v="1"/>
    <n v="0.30000000000000004"/>
    <n v="2500"/>
    <n v="750.00000000000011"/>
    <n v="262.5"/>
    <n v="0.35"/>
  </r>
  <r>
    <x v="0"/>
    <n v="1185732"/>
    <x v="212"/>
    <x v="3"/>
    <x v="37"/>
    <s v="Fargo"/>
    <x v="2"/>
    <n v="0.20000000000000007"/>
    <n v="2500"/>
    <n v="500.00000000000017"/>
    <n v="150.00000000000006"/>
    <n v="0.3"/>
  </r>
  <r>
    <x v="0"/>
    <n v="1185732"/>
    <x v="212"/>
    <x v="3"/>
    <x v="37"/>
    <s v="Fargo"/>
    <x v="3"/>
    <n v="0.25000000000000006"/>
    <n v="1000"/>
    <n v="250.00000000000006"/>
    <n v="75.000000000000014"/>
    <n v="0.3"/>
  </r>
  <r>
    <x v="0"/>
    <n v="1185732"/>
    <x v="212"/>
    <x v="3"/>
    <x v="37"/>
    <s v="Fargo"/>
    <x v="4"/>
    <n v="0.39999999999999997"/>
    <n v="1500"/>
    <n v="600"/>
    <n v="300"/>
    <n v="0.5"/>
  </r>
  <r>
    <x v="0"/>
    <n v="1185732"/>
    <x v="212"/>
    <x v="3"/>
    <x v="37"/>
    <s v="Fargo"/>
    <x v="5"/>
    <n v="0.30000000000000004"/>
    <n v="2500"/>
    <n v="750.00000000000011"/>
    <n v="300.00000000000006"/>
    <n v="0.4"/>
  </r>
  <r>
    <x v="0"/>
    <n v="1185732"/>
    <x v="245"/>
    <x v="3"/>
    <x v="37"/>
    <s v="Fargo"/>
    <x v="0"/>
    <n v="0.30000000000000004"/>
    <n v="5000"/>
    <n v="1500.0000000000002"/>
    <n v="450.00000000000006"/>
    <n v="0.3"/>
  </r>
  <r>
    <x v="0"/>
    <n v="1185732"/>
    <x v="245"/>
    <x v="3"/>
    <x v="37"/>
    <s v="Fargo"/>
    <x v="1"/>
    <n v="0.30000000000000004"/>
    <n v="1500"/>
    <n v="450.00000000000006"/>
    <n v="157.5"/>
    <n v="0.35"/>
  </r>
  <r>
    <x v="0"/>
    <n v="1185732"/>
    <x v="245"/>
    <x v="3"/>
    <x v="37"/>
    <s v="Fargo"/>
    <x v="2"/>
    <n v="0.20000000000000007"/>
    <n v="2000"/>
    <n v="400.00000000000011"/>
    <n v="120.00000000000003"/>
    <n v="0.3"/>
  </r>
  <r>
    <x v="0"/>
    <n v="1185732"/>
    <x v="245"/>
    <x v="3"/>
    <x v="37"/>
    <s v="Fargo"/>
    <x v="3"/>
    <n v="0.25000000000000006"/>
    <n v="750"/>
    <n v="187.50000000000003"/>
    <n v="56.250000000000007"/>
    <n v="0.3"/>
  </r>
  <r>
    <x v="0"/>
    <n v="1185732"/>
    <x v="245"/>
    <x v="3"/>
    <x v="37"/>
    <s v="Fargo"/>
    <x v="4"/>
    <n v="0.39999999999999997"/>
    <n v="1500"/>
    <n v="600"/>
    <n v="300"/>
    <n v="0.5"/>
  </r>
  <r>
    <x v="0"/>
    <n v="1185732"/>
    <x v="245"/>
    <x v="3"/>
    <x v="37"/>
    <s v="Fargo"/>
    <x v="5"/>
    <n v="0.14999999999999997"/>
    <n v="2500"/>
    <n v="374.99999999999994"/>
    <n v="149.99999999999997"/>
    <n v="0.4"/>
  </r>
  <r>
    <x v="0"/>
    <n v="1185732"/>
    <x v="115"/>
    <x v="3"/>
    <x v="37"/>
    <s v="Fargo"/>
    <x v="0"/>
    <n v="0.20000000000000004"/>
    <n v="4700"/>
    <n v="940.00000000000023"/>
    <n v="282.00000000000006"/>
    <n v="0.3"/>
  </r>
  <r>
    <x v="0"/>
    <n v="1185732"/>
    <x v="115"/>
    <x v="3"/>
    <x v="37"/>
    <s v="Fargo"/>
    <x v="1"/>
    <n v="0.20000000000000004"/>
    <n v="1750"/>
    <n v="350.00000000000006"/>
    <n v="122.50000000000001"/>
    <n v="0.35"/>
  </r>
  <r>
    <x v="0"/>
    <n v="1185732"/>
    <x v="115"/>
    <x v="3"/>
    <x v="37"/>
    <s v="Fargo"/>
    <x v="2"/>
    <n v="0.10000000000000003"/>
    <n v="2250"/>
    <n v="225.00000000000009"/>
    <n v="67.500000000000028"/>
    <n v="0.3"/>
  </r>
  <r>
    <x v="0"/>
    <n v="1185732"/>
    <x v="115"/>
    <x v="3"/>
    <x v="37"/>
    <s v="Fargo"/>
    <x v="3"/>
    <n v="0.14999999999999997"/>
    <n v="1000"/>
    <n v="149.99999999999997"/>
    <n v="44.999999999999993"/>
    <n v="0.3"/>
  </r>
  <r>
    <x v="0"/>
    <n v="1185732"/>
    <x v="115"/>
    <x v="3"/>
    <x v="37"/>
    <s v="Fargo"/>
    <x v="4"/>
    <n v="0.30000000000000004"/>
    <n v="1500"/>
    <n v="450.00000000000006"/>
    <n v="225.00000000000003"/>
    <n v="0.5"/>
  </r>
  <r>
    <x v="0"/>
    <n v="1185732"/>
    <x v="115"/>
    <x v="3"/>
    <x v="37"/>
    <s v="Fargo"/>
    <x v="5"/>
    <n v="0.20000000000000004"/>
    <n v="2500"/>
    <n v="500.00000000000011"/>
    <n v="200.00000000000006"/>
    <n v="0.4"/>
  </r>
  <r>
    <x v="0"/>
    <n v="1185732"/>
    <x v="206"/>
    <x v="3"/>
    <x v="37"/>
    <s v="Fargo"/>
    <x v="0"/>
    <n v="0.20000000000000004"/>
    <n v="4750"/>
    <n v="950.00000000000023"/>
    <n v="285.00000000000006"/>
    <n v="0.3"/>
  </r>
  <r>
    <x v="0"/>
    <n v="1185732"/>
    <x v="206"/>
    <x v="3"/>
    <x v="37"/>
    <s v="Fargo"/>
    <x v="1"/>
    <n v="0.20000000000000004"/>
    <n v="1750"/>
    <n v="350.00000000000006"/>
    <n v="122.50000000000001"/>
    <n v="0.35"/>
  </r>
  <r>
    <x v="0"/>
    <n v="1185732"/>
    <x v="206"/>
    <x v="3"/>
    <x v="37"/>
    <s v="Fargo"/>
    <x v="2"/>
    <n v="0.10000000000000003"/>
    <n v="1750"/>
    <n v="175.00000000000006"/>
    <n v="52.500000000000014"/>
    <n v="0.3"/>
  </r>
  <r>
    <x v="0"/>
    <n v="1185732"/>
    <x v="206"/>
    <x v="3"/>
    <x v="37"/>
    <s v="Fargo"/>
    <x v="3"/>
    <n v="0.14999999999999997"/>
    <n v="1000"/>
    <n v="149.99999999999997"/>
    <n v="44.999999999999993"/>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00000000000011"/>
    <n v="210.00000000000003"/>
    <n v="0.3"/>
  </r>
  <r>
    <x v="0"/>
    <n v="1185732"/>
    <x v="246"/>
    <x v="3"/>
    <x v="37"/>
    <s v="Fargo"/>
    <x v="3"/>
    <n v="0.35000000000000003"/>
    <n v="1250"/>
    <n v="437.50000000000006"/>
    <n v="131.25"/>
    <n v="0.3"/>
  </r>
  <r>
    <x v="0"/>
    <n v="1185732"/>
    <x v="246"/>
    <x v="3"/>
    <x v="37"/>
    <s v="Fargo"/>
    <x v="4"/>
    <n v="0.44999999999999996"/>
    <n v="1500"/>
    <n v="674.99999999999989"/>
    <n v="337.49999999999994"/>
    <n v="0.5"/>
  </r>
  <r>
    <x v="0"/>
    <n v="1185732"/>
    <x v="246"/>
    <x v="3"/>
    <x v="37"/>
    <s v="Fargo"/>
    <x v="5"/>
    <n v="0.49999999999999994"/>
    <n v="2750"/>
    <n v="1374.9999999999998"/>
    <n v="549.99999999999989"/>
    <n v="0.4"/>
  </r>
  <r>
    <x v="0"/>
    <n v="1185732"/>
    <x v="247"/>
    <x v="3"/>
    <x v="37"/>
    <s v="Fargo"/>
    <x v="0"/>
    <n v="0.35000000000000003"/>
    <n v="5250"/>
    <n v="1837.5000000000002"/>
    <n v="551.25"/>
    <n v="0.3"/>
  </r>
  <r>
    <x v="0"/>
    <n v="1185732"/>
    <x v="247"/>
    <x v="3"/>
    <x v="37"/>
    <s v="Fargo"/>
    <x v="1"/>
    <n v="0.3000000000000001"/>
    <n v="2750"/>
    <n v="825.00000000000023"/>
    <n v="288.75000000000006"/>
    <n v="0.35"/>
  </r>
  <r>
    <x v="0"/>
    <n v="1185732"/>
    <x v="247"/>
    <x v="3"/>
    <x v="37"/>
    <s v="Fargo"/>
    <x v="2"/>
    <n v="0.25000000000000006"/>
    <n v="2000"/>
    <n v="500.00000000000011"/>
    <n v="150.00000000000003"/>
    <n v="0.3"/>
  </r>
  <r>
    <x v="0"/>
    <n v="1185732"/>
    <x v="247"/>
    <x v="3"/>
    <x v="37"/>
    <s v="Fargo"/>
    <x v="3"/>
    <n v="0.25000000000000006"/>
    <n v="1750"/>
    <n v="437.50000000000011"/>
    <n v="131.25000000000003"/>
    <n v="0.3"/>
  </r>
  <r>
    <x v="0"/>
    <n v="1185732"/>
    <x v="247"/>
    <x v="3"/>
    <x v="37"/>
    <s v="Fargo"/>
    <x v="4"/>
    <n v="0.35000000000000003"/>
    <n v="1750"/>
    <n v="612.50000000000011"/>
    <n v="306.25000000000006"/>
    <n v="0.5"/>
  </r>
  <r>
    <x v="0"/>
    <n v="1185732"/>
    <x v="247"/>
    <x v="3"/>
    <x v="37"/>
    <s v="Fargo"/>
    <x v="5"/>
    <n v="0.55000000000000004"/>
    <n v="3250"/>
    <n v="1787.5000000000002"/>
    <n v="715.00000000000011"/>
    <n v="0.4"/>
  </r>
  <r>
    <x v="0"/>
    <n v="1185732"/>
    <x v="116"/>
    <x v="3"/>
    <x v="37"/>
    <s v="Fargo"/>
    <x v="0"/>
    <n v="0.5"/>
    <n v="5500"/>
    <n v="2750"/>
    <n v="825"/>
    <n v="0.3"/>
  </r>
  <r>
    <x v="0"/>
    <n v="1185732"/>
    <x v="116"/>
    <x v="3"/>
    <x v="37"/>
    <s v="Fargo"/>
    <x v="1"/>
    <n v="0.45000000000000007"/>
    <n v="3000"/>
    <n v="1350.0000000000002"/>
    <n v="472.50000000000006"/>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0000000000002"/>
    <n v="472.50000000000006"/>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0000000000002"/>
    <n v="770.00000000000011"/>
    <n v="0.4"/>
  </r>
  <r>
    <x v="0"/>
    <n v="1185732"/>
    <x v="248"/>
    <x v="3"/>
    <x v="37"/>
    <s v="Fargo"/>
    <x v="0"/>
    <n v="0.35000000000000003"/>
    <n v="4750"/>
    <n v="1662.5000000000002"/>
    <n v="498.75000000000006"/>
    <n v="0.3"/>
  </r>
  <r>
    <x v="0"/>
    <n v="1185732"/>
    <x v="248"/>
    <x v="3"/>
    <x v="37"/>
    <s v="Fargo"/>
    <x v="1"/>
    <n v="0.3000000000000001"/>
    <n v="2750"/>
    <n v="825.00000000000023"/>
    <n v="288.75000000000006"/>
    <n v="0.35"/>
  </r>
  <r>
    <x v="0"/>
    <n v="1185732"/>
    <x v="248"/>
    <x v="3"/>
    <x v="37"/>
    <s v="Fargo"/>
    <x v="2"/>
    <n v="0.25000000000000006"/>
    <n v="1750"/>
    <n v="437.50000000000011"/>
    <n v="131.25000000000003"/>
    <n v="0.3"/>
  </r>
  <r>
    <x v="0"/>
    <n v="1185732"/>
    <x v="248"/>
    <x v="3"/>
    <x v="37"/>
    <s v="Fargo"/>
    <x v="3"/>
    <n v="0.25000000000000006"/>
    <n v="1500"/>
    <n v="375.00000000000006"/>
    <n v="112.50000000000001"/>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799.9999999999998"/>
    <n v="539.99999999999989"/>
    <n v="0.3"/>
  </r>
  <r>
    <x v="0"/>
    <n v="1185732"/>
    <x v="249"/>
    <x v="3"/>
    <x v="37"/>
    <s v="Fargo"/>
    <x v="1"/>
    <n v="0.35000000000000003"/>
    <n v="2500"/>
    <n v="875.00000000000011"/>
    <n v="306.25"/>
    <n v="0.35"/>
  </r>
  <r>
    <x v="0"/>
    <n v="1185732"/>
    <x v="249"/>
    <x v="3"/>
    <x v="37"/>
    <s v="Fargo"/>
    <x v="2"/>
    <n v="0.35000000000000003"/>
    <n v="1500"/>
    <n v="525"/>
    <n v="157.5"/>
    <n v="0.3"/>
  </r>
  <r>
    <x v="0"/>
    <n v="1185732"/>
    <x v="249"/>
    <x v="3"/>
    <x v="37"/>
    <s v="Fargo"/>
    <x v="3"/>
    <n v="0.35000000000000003"/>
    <n v="1250"/>
    <n v="437.50000000000006"/>
    <n v="131.25"/>
    <n v="0.3"/>
  </r>
  <r>
    <x v="0"/>
    <n v="1185732"/>
    <x v="249"/>
    <x v="3"/>
    <x v="37"/>
    <s v="Fargo"/>
    <x v="4"/>
    <n v="0.44999999999999996"/>
    <n v="1250"/>
    <n v="562.5"/>
    <n v="281.25"/>
    <n v="0.5"/>
  </r>
  <r>
    <x v="0"/>
    <n v="1185732"/>
    <x v="249"/>
    <x v="3"/>
    <x v="37"/>
    <s v="Fargo"/>
    <x v="5"/>
    <n v="0.49999999999999983"/>
    <n v="2500"/>
    <n v="1249.9999999999995"/>
    <n v="499.99999999999983"/>
    <n v="0.4"/>
  </r>
  <r>
    <x v="0"/>
    <n v="1185732"/>
    <x v="210"/>
    <x v="3"/>
    <x v="37"/>
    <s v="Fargo"/>
    <x v="0"/>
    <n v="0.44999999999999996"/>
    <n v="4000"/>
    <n v="1799.9999999999998"/>
    <n v="539.99999999999989"/>
    <n v="0.3"/>
  </r>
  <r>
    <x v="0"/>
    <n v="1185732"/>
    <x v="210"/>
    <x v="3"/>
    <x v="37"/>
    <s v="Fargo"/>
    <x v="1"/>
    <n v="0.35000000000000003"/>
    <n v="2750"/>
    <n v="962.50000000000011"/>
    <n v="336.875"/>
    <n v="0.35"/>
  </r>
  <r>
    <x v="0"/>
    <n v="1185732"/>
    <x v="210"/>
    <x v="3"/>
    <x v="37"/>
    <s v="Fargo"/>
    <x v="2"/>
    <n v="0.35000000000000003"/>
    <n v="2200"/>
    <n v="770.00000000000011"/>
    <n v="231.00000000000003"/>
    <n v="0.3"/>
  </r>
  <r>
    <x v="0"/>
    <n v="1185732"/>
    <x v="210"/>
    <x v="3"/>
    <x v="37"/>
    <s v="Fargo"/>
    <x v="3"/>
    <n v="0.35000000000000003"/>
    <n v="2000"/>
    <n v="700.00000000000011"/>
    <n v="210.00000000000003"/>
    <n v="0.3"/>
  </r>
  <r>
    <x v="0"/>
    <n v="1185732"/>
    <x v="210"/>
    <x v="3"/>
    <x v="37"/>
    <s v="Fargo"/>
    <x v="4"/>
    <n v="0.6"/>
    <n v="1750"/>
    <n v="1050"/>
    <n v="525"/>
    <n v="0.5"/>
  </r>
  <r>
    <x v="0"/>
    <n v="1185732"/>
    <x v="210"/>
    <x v="3"/>
    <x v="37"/>
    <s v="Fargo"/>
    <x v="5"/>
    <n v="0.64999999999999991"/>
    <n v="2750"/>
    <n v="1787.4999999999998"/>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4999999999995"/>
    <n v="844.99999999999989"/>
    <n v="0.4"/>
  </r>
  <r>
    <x v="0"/>
    <n v="1185732"/>
    <x v="66"/>
    <x v="3"/>
    <x v="38"/>
    <s v="Des Moines"/>
    <x v="0"/>
    <n v="0.30000000000000004"/>
    <n v="4500"/>
    <n v="1350.0000000000002"/>
    <n v="405.00000000000006"/>
    <n v="0.3"/>
  </r>
  <r>
    <x v="0"/>
    <n v="1185732"/>
    <x v="66"/>
    <x v="3"/>
    <x v="38"/>
    <s v="Des Moines"/>
    <x v="1"/>
    <n v="0.30000000000000004"/>
    <n v="2500"/>
    <n v="750.00000000000011"/>
    <n v="262.5"/>
    <n v="0.35"/>
  </r>
  <r>
    <x v="0"/>
    <n v="1185732"/>
    <x v="66"/>
    <x v="3"/>
    <x v="38"/>
    <s v="Des Moines"/>
    <x v="2"/>
    <n v="0.20000000000000007"/>
    <n v="2500"/>
    <n v="500.00000000000017"/>
    <n v="150.00000000000006"/>
    <n v="0.3"/>
  </r>
  <r>
    <x v="0"/>
    <n v="1185732"/>
    <x v="66"/>
    <x v="3"/>
    <x v="38"/>
    <s v="Des Moines"/>
    <x v="3"/>
    <n v="0.25000000000000006"/>
    <n v="1000"/>
    <n v="250.00000000000006"/>
    <n v="75.000000000000014"/>
    <n v="0.3"/>
  </r>
  <r>
    <x v="0"/>
    <n v="1185732"/>
    <x v="66"/>
    <x v="3"/>
    <x v="38"/>
    <s v="Des Moines"/>
    <x v="4"/>
    <n v="0.39999999999999997"/>
    <n v="1500"/>
    <n v="600"/>
    <n v="300"/>
    <n v="0.5"/>
  </r>
  <r>
    <x v="0"/>
    <n v="1185732"/>
    <x v="66"/>
    <x v="3"/>
    <x v="38"/>
    <s v="Des Moines"/>
    <x v="5"/>
    <n v="0.30000000000000004"/>
    <n v="2500"/>
    <n v="750.00000000000011"/>
    <n v="300.00000000000006"/>
    <n v="0.4"/>
  </r>
  <r>
    <x v="0"/>
    <n v="1185732"/>
    <x v="67"/>
    <x v="3"/>
    <x v="38"/>
    <s v="Des Moines"/>
    <x v="0"/>
    <n v="0.30000000000000004"/>
    <n v="5000"/>
    <n v="1500.0000000000002"/>
    <n v="450.00000000000006"/>
    <n v="0.3"/>
  </r>
  <r>
    <x v="0"/>
    <n v="1185732"/>
    <x v="67"/>
    <x v="3"/>
    <x v="38"/>
    <s v="Des Moines"/>
    <x v="1"/>
    <n v="0.30000000000000004"/>
    <n v="1500"/>
    <n v="450.00000000000006"/>
    <n v="157.5"/>
    <n v="0.35"/>
  </r>
  <r>
    <x v="0"/>
    <n v="1185732"/>
    <x v="67"/>
    <x v="3"/>
    <x v="38"/>
    <s v="Des Moines"/>
    <x v="2"/>
    <n v="0.20000000000000007"/>
    <n v="2000"/>
    <n v="400.00000000000011"/>
    <n v="120.00000000000003"/>
    <n v="0.3"/>
  </r>
  <r>
    <x v="0"/>
    <n v="1185732"/>
    <x v="67"/>
    <x v="3"/>
    <x v="38"/>
    <s v="Des Moines"/>
    <x v="3"/>
    <n v="0.25000000000000006"/>
    <n v="750"/>
    <n v="187.50000000000003"/>
    <n v="56.250000000000007"/>
    <n v="0.3"/>
  </r>
  <r>
    <x v="0"/>
    <n v="1185732"/>
    <x v="67"/>
    <x v="3"/>
    <x v="38"/>
    <s v="Des Moines"/>
    <x v="4"/>
    <n v="0.39999999999999997"/>
    <n v="1500"/>
    <n v="600"/>
    <n v="300"/>
    <n v="0.5"/>
  </r>
  <r>
    <x v="0"/>
    <n v="1185732"/>
    <x v="67"/>
    <x v="3"/>
    <x v="38"/>
    <s v="Des Moines"/>
    <x v="5"/>
    <n v="0.14999999999999997"/>
    <n v="2500"/>
    <n v="374.99999999999994"/>
    <n v="149.99999999999997"/>
    <n v="0.4"/>
  </r>
  <r>
    <x v="0"/>
    <n v="1185732"/>
    <x v="68"/>
    <x v="3"/>
    <x v="38"/>
    <s v="Des Moines"/>
    <x v="0"/>
    <n v="0.20000000000000004"/>
    <n v="4700"/>
    <n v="940.00000000000023"/>
    <n v="282.00000000000006"/>
    <n v="0.3"/>
  </r>
  <r>
    <x v="0"/>
    <n v="1185732"/>
    <x v="68"/>
    <x v="3"/>
    <x v="38"/>
    <s v="Des Moines"/>
    <x v="1"/>
    <n v="0.20000000000000004"/>
    <n v="1750"/>
    <n v="350.00000000000006"/>
    <n v="122.50000000000001"/>
    <n v="0.35"/>
  </r>
  <r>
    <x v="0"/>
    <n v="1185732"/>
    <x v="68"/>
    <x v="3"/>
    <x v="38"/>
    <s v="Des Moines"/>
    <x v="2"/>
    <n v="0.10000000000000003"/>
    <n v="2250"/>
    <n v="225.00000000000009"/>
    <n v="67.500000000000028"/>
    <n v="0.3"/>
  </r>
  <r>
    <x v="0"/>
    <n v="1185732"/>
    <x v="68"/>
    <x v="3"/>
    <x v="38"/>
    <s v="Des Moines"/>
    <x v="3"/>
    <n v="0.14999999999999997"/>
    <n v="750"/>
    <n v="112.49999999999997"/>
    <n v="33.749999999999993"/>
    <n v="0.3"/>
  </r>
  <r>
    <x v="0"/>
    <n v="1185732"/>
    <x v="68"/>
    <x v="3"/>
    <x v="38"/>
    <s v="Des Moines"/>
    <x v="4"/>
    <n v="0.30000000000000004"/>
    <n v="1250"/>
    <n v="375.00000000000006"/>
    <n v="187.50000000000003"/>
    <n v="0.5"/>
  </r>
  <r>
    <x v="0"/>
    <n v="1185732"/>
    <x v="68"/>
    <x v="3"/>
    <x v="38"/>
    <s v="Des Moines"/>
    <x v="5"/>
    <n v="0.20000000000000004"/>
    <n v="2250"/>
    <n v="450.00000000000011"/>
    <n v="180.00000000000006"/>
    <n v="0.4"/>
  </r>
  <r>
    <x v="0"/>
    <n v="1185732"/>
    <x v="69"/>
    <x v="3"/>
    <x v="38"/>
    <s v="Des Moines"/>
    <x v="0"/>
    <n v="0.20000000000000004"/>
    <n v="4500"/>
    <n v="900.00000000000023"/>
    <n v="270.00000000000006"/>
    <n v="0.3"/>
  </r>
  <r>
    <x v="0"/>
    <n v="1185732"/>
    <x v="69"/>
    <x v="3"/>
    <x v="38"/>
    <s v="Des Moines"/>
    <x v="1"/>
    <n v="0.20000000000000004"/>
    <n v="1500"/>
    <n v="300.00000000000006"/>
    <n v="105.00000000000001"/>
    <n v="0.35"/>
  </r>
  <r>
    <x v="0"/>
    <n v="1185732"/>
    <x v="69"/>
    <x v="3"/>
    <x v="38"/>
    <s v="Des Moines"/>
    <x v="2"/>
    <n v="0.10000000000000003"/>
    <n v="1500"/>
    <n v="150.00000000000006"/>
    <n v="45.000000000000014"/>
    <n v="0.3"/>
  </r>
  <r>
    <x v="0"/>
    <n v="1185732"/>
    <x v="69"/>
    <x v="3"/>
    <x v="38"/>
    <s v="Des Moines"/>
    <x v="3"/>
    <n v="0.14999999999999997"/>
    <n v="750"/>
    <n v="112.49999999999997"/>
    <n v="33.749999999999993"/>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0000000000011"/>
    <n v="183.75000000000003"/>
    <n v="0.3"/>
  </r>
  <r>
    <x v="0"/>
    <n v="1185732"/>
    <x v="70"/>
    <x v="3"/>
    <x v="38"/>
    <s v="Des Moines"/>
    <x v="3"/>
    <n v="0.35000000000000003"/>
    <n v="1500"/>
    <n v="525"/>
    <n v="157.5"/>
    <n v="0.3"/>
  </r>
  <r>
    <x v="0"/>
    <n v="1185732"/>
    <x v="70"/>
    <x v="3"/>
    <x v="38"/>
    <s v="Des Moines"/>
    <x v="4"/>
    <n v="0.44999999999999996"/>
    <n v="1750"/>
    <n v="787.49999999999989"/>
    <n v="393.74999999999994"/>
    <n v="0.5"/>
  </r>
  <r>
    <x v="0"/>
    <n v="1185732"/>
    <x v="70"/>
    <x v="3"/>
    <x v="38"/>
    <s v="Des Moines"/>
    <x v="5"/>
    <n v="0.49999999999999994"/>
    <n v="3000"/>
    <n v="1499.9999999999998"/>
    <n v="599.99999999999989"/>
    <n v="0.4"/>
  </r>
  <r>
    <x v="0"/>
    <n v="1185732"/>
    <x v="71"/>
    <x v="3"/>
    <x v="38"/>
    <s v="Des Moines"/>
    <x v="0"/>
    <n v="0.35000000000000003"/>
    <n v="5500"/>
    <n v="1925.0000000000002"/>
    <n v="577.5"/>
    <n v="0.3"/>
  </r>
  <r>
    <x v="0"/>
    <n v="1185732"/>
    <x v="71"/>
    <x v="3"/>
    <x v="38"/>
    <s v="Des Moines"/>
    <x v="1"/>
    <n v="0.3000000000000001"/>
    <n v="3000"/>
    <n v="900.00000000000034"/>
    <n v="315.00000000000011"/>
    <n v="0.35"/>
  </r>
  <r>
    <x v="0"/>
    <n v="1185732"/>
    <x v="71"/>
    <x v="3"/>
    <x v="38"/>
    <s v="Des Moines"/>
    <x v="2"/>
    <n v="0.25000000000000006"/>
    <n v="2000"/>
    <n v="500.00000000000011"/>
    <n v="150.00000000000003"/>
    <n v="0.3"/>
  </r>
  <r>
    <x v="0"/>
    <n v="1185732"/>
    <x v="71"/>
    <x v="3"/>
    <x v="38"/>
    <s v="Des Moines"/>
    <x v="3"/>
    <n v="0.25000000000000006"/>
    <n v="1750"/>
    <n v="437.50000000000011"/>
    <n v="131.25000000000003"/>
    <n v="0.3"/>
  </r>
  <r>
    <x v="0"/>
    <n v="1185732"/>
    <x v="71"/>
    <x v="3"/>
    <x v="38"/>
    <s v="Des Moines"/>
    <x v="4"/>
    <n v="0.35000000000000003"/>
    <n v="1750"/>
    <n v="612.50000000000011"/>
    <n v="306.25000000000006"/>
    <n v="0.5"/>
  </r>
  <r>
    <x v="0"/>
    <n v="1185732"/>
    <x v="71"/>
    <x v="3"/>
    <x v="38"/>
    <s v="Des Moines"/>
    <x v="5"/>
    <n v="0.55000000000000004"/>
    <n v="3250"/>
    <n v="1787.5000000000002"/>
    <n v="715.00000000000011"/>
    <n v="0.4"/>
  </r>
  <r>
    <x v="0"/>
    <n v="1185732"/>
    <x v="72"/>
    <x v="3"/>
    <x v="38"/>
    <s v="Des Moines"/>
    <x v="0"/>
    <n v="0.5"/>
    <n v="5500"/>
    <n v="2750"/>
    <n v="825"/>
    <n v="0.3"/>
  </r>
  <r>
    <x v="0"/>
    <n v="1185732"/>
    <x v="72"/>
    <x v="3"/>
    <x v="38"/>
    <s v="Des Moines"/>
    <x v="1"/>
    <n v="0.45000000000000007"/>
    <n v="3000"/>
    <n v="1350.0000000000002"/>
    <n v="472.50000000000006"/>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0000000000002"/>
    <n v="472.50000000000006"/>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0000000000002"/>
    <n v="770.00000000000011"/>
    <n v="0.4"/>
  </r>
  <r>
    <x v="0"/>
    <n v="1185732"/>
    <x v="74"/>
    <x v="3"/>
    <x v="38"/>
    <s v="Des Moines"/>
    <x v="0"/>
    <n v="0.35000000000000003"/>
    <n v="4750"/>
    <n v="1662.5000000000002"/>
    <n v="498.75000000000006"/>
    <n v="0.3"/>
  </r>
  <r>
    <x v="0"/>
    <n v="1185732"/>
    <x v="74"/>
    <x v="3"/>
    <x v="38"/>
    <s v="Des Moines"/>
    <x v="1"/>
    <n v="0.3000000000000001"/>
    <n v="2500"/>
    <n v="750.00000000000023"/>
    <n v="262.50000000000006"/>
    <n v="0.35"/>
  </r>
  <r>
    <x v="0"/>
    <n v="1185732"/>
    <x v="74"/>
    <x v="3"/>
    <x v="38"/>
    <s v="Des Moines"/>
    <x v="2"/>
    <n v="0.25000000000000006"/>
    <n v="1500"/>
    <n v="375.00000000000006"/>
    <n v="112.50000000000001"/>
    <n v="0.3"/>
  </r>
  <r>
    <x v="0"/>
    <n v="1185732"/>
    <x v="74"/>
    <x v="3"/>
    <x v="38"/>
    <s v="Des Moines"/>
    <x v="3"/>
    <n v="0.25000000000000006"/>
    <n v="1250"/>
    <n v="312.50000000000006"/>
    <n v="93.750000000000014"/>
    <n v="0.3"/>
  </r>
  <r>
    <x v="0"/>
    <n v="1185732"/>
    <x v="74"/>
    <x v="3"/>
    <x v="38"/>
    <s v="Des Moines"/>
    <x v="4"/>
    <n v="0.35000000000000003"/>
    <n v="1250"/>
    <n v="437.50000000000006"/>
    <n v="218.75000000000003"/>
    <n v="0.5"/>
  </r>
  <r>
    <x v="0"/>
    <n v="1185732"/>
    <x v="74"/>
    <x v="3"/>
    <x v="38"/>
    <s v="Des Moines"/>
    <x v="5"/>
    <n v="0.4"/>
    <n v="2000"/>
    <n v="800"/>
    <n v="320"/>
    <n v="0.4"/>
  </r>
  <r>
    <x v="0"/>
    <n v="1185732"/>
    <x v="75"/>
    <x v="3"/>
    <x v="38"/>
    <s v="Des Moines"/>
    <x v="0"/>
    <n v="0.44999999999999996"/>
    <n v="3750"/>
    <n v="1687.4999999999998"/>
    <n v="506.24999999999989"/>
    <n v="0.3"/>
  </r>
  <r>
    <x v="0"/>
    <n v="1185732"/>
    <x v="75"/>
    <x v="3"/>
    <x v="38"/>
    <s v="Des Moines"/>
    <x v="1"/>
    <n v="0.35000000000000003"/>
    <n v="2250"/>
    <n v="787.50000000000011"/>
    <n v="275.625"/>
    <n v="0.35"/>
  </r>
  <r>
    <x v="0"/>
    <n v="1185732"/>
    <x v="75"/>
    <x v="3"/>
    <x v="38"/>
    <s v="Des Moines"/>
    <x v="2"/>
    <n v="0.35000000000000003"/>
    <n v="1250"/>
    <n v="437.50000000000006"/>
    <n v="131.25"/>
    <n v="0.3"/>
  </r>
  <r>
    <x v="0"/>
    <n v="1185732"/>
    <x v="75"/>
    <x v="3"/>
    <x v="38"/>
    <s v="Des Moines"/>
    <x v="3"/>
    <n v="0.35000000000000003"/>
    <n v="1250"/>
    <n v="437.50000000000006"/>
    <n v="131.25"/>
    <n v="0.3"/>
  </r>
  <r>
    <x v="0"/>
    <n v="1185732"/>
    <x v="75"/>
    <x v="3"/>
    <x v="38"/>
    <s v="Des Moines"/>
    <x v="4"/>
    <n v="0.44999999999999996"/>
    <n v="1250"/>
    <n v="562.5"/>
    <n v="281.25"/>
    <n v="0.5"/>
  </r>
  <r>
    <x v="0"/>
    <n v="1185732"/>
    <x v="75"/>
    <x v="3"/>
    <x v="38"/>
    <s v="Des Moines"/>
    <x v="5"/>
    <n v="0.49999999999999983"/>
    <n v="2500"/>
    <n v="1249.9999999999995"/>
    <n v="499.99999999999983"/>
    <n v="0.4"/>
  </r>
  <r>
    <x v="0"/>
    <n v="1185732"/>
    <x v="76"/>
    <x v="3"/>
    <x v="38"/>
    <s v="Des Moines"/>
    <x v="0"/>
    <n v="0.44999999999999996"/>
    <n v="4000"/>
    <n v="1799.9999999999998"/>
    <n v="539.99999999999989"/>
    <n v="0.3"/>
  </r>
  <r>
    <x v="0"/>
    <n v="1185732"/>
    <x v="76"/>
    <x v="3"/>
    <x v="38"/>
    <s v="Des Moines"/>
    <x v="1"/>
    <n v="0.35000000000000003"/>
    <n v="3000"/>
    <n v="1050"/>
    <n v="367.5"/>
    <n v="0.35"/>
  </r>
  <r>
    <x v="0"/>
    <n v="1185732"/>
    <x v="76"/>
    <x v="3"/>
    <x v="38"/>
    <s v="Des Moines"/>
    <x v="2"/>
    <n v="0.35000000000000003"/>
    <n v="2450"/>
    <n v="857.50000000000011"/>
    <n v="257.25"/>
    <n v="0.3"/>
  </r>
  <r>
    <x v="0"/>
    <n v="1185732"/>
    <x v="76"/>
    <x v="3"/>
    <x v="38"/>
    <s v="Des Moines"/>
    <x v="3"/>
    <n v="0.35000000000000003"/>
    <n v="2250"/>
    <n v="787.50000000000011"/>
    <n v="236.25000000000003"/>
    <n v="0.3"/>
  </r>
  <r>
    <x v="0"/>
    <n v="1185732"/>
    <x v="76"/>
    <x v="3"/>
    <x v="38"/>
    <s v="Des Moines"/>
    <x v="4"/>
    <n v="0.6"/>
    <n v="2000"/>
    <n v="1200"/>
    <n v="600"/>
    <n v="0.5"/>
  </r>
  <r>
    <x v="0"/>
    <n v="1185732"/>
    <x v="76"/>
    <x v="3"/>
    <x v="38"/>
    <s v="Des Moines"/>
    <x v="5"/>
    <n v="0.64999999999999991"/>
    <n v="3000"/>
    <n v="1949.9999999999998"/>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4.9999999999995"/>
    <n v="909.99999999999989"/>
    <n v="0.4"/>
  </r>
  <r>
    <x v="0"/>
    <n v="1185732"/>
    <x v="136"/>
    <x v="3"/>
    <x v="39"/>
    <s v="Milwaukee"/>
    <x v="0"/>
    <n v="0.35000000000000003"/>
    <n v="5000"/>
    <n v="1750.0000000000002"/>
    <n v="700.00000000000011"/>
    <n v="0.4"/>
  </r>
  <r>
    <x v="0"/>
    <n v="1185732"/>
    <x v="136"/>
    <x v="3"/>
    <x v="39"/>
    <s v="Milwaukee"/>
    <x v="1"/>
    <n v="0.35000000000000003"/>
    <n v="3000"/>
    <n v="1050"/>
    <n v="420"/>
    <n v="0.4"/>
  </r>
  <r>
    <x v="0"/>
    <n v="1185732"/>
    <x v="136"/>
    <x v="3"/>
    <x v="39"/>
    <s v="Milwaukee"/>
    <x v="2"/>
    <n v="0.25000000000000006"/>
    <n v="3000"/>
    <n v="750.00000000000011"/>
    <n v="262.5"/>
    <n v="0.35"/>
  </r>
  <r>
    <x v="0"/>
    <n v="1185732"/>
    <x v="136"/>
    <x v="3"/>
    <x v="39"/>
    <s v="Milwaukee"/>
    <x v="3"/>
    <n v="0.30000000000000004"/>
    <n v="1500"/>
    <n v="450.00000000000006"/>
    <n v="157.5"/>
    <n v="0.35"/>
  </r>
  <r>
    <x v="0"/>
    <n v="1185732"/>
    <x v="136"/>
    <x v="3"/>
    <x v="39"/>
    <s v="Milwaukee"/>
    <x v="4"/>
    <n v="0.44999999999999996"/>
    <n v="2000"/>
    <n v="899.99999999999989"/>
    <n v="269.99999999999994"/>
    <n v="0.3"/>
  </r>
  <r>
    <x v="0"/>
    <n v="1185732"/>
    <x v="136"/>
    <x v="3"/>
    <x v="39"/>
    <s v="Milwaukee"/>
    <x v="5"/>
    <n v="0.35000000000000003"/>
    <n v="3000"/>
    <n v="1050"/>
    <n v="420"/>
    <n v="0.4"/>
  </r>
  <r>
    <x v="0"/>
    <n v="1185732"/>
    <x v="79"/>
    <x v="3"/>
    <x v="39"/>
    <s v="Milwaukee"/>
    <x v="0"/>
    <n v="0.35000000000000003"/>
    <n v="5500"/>
    <n v="1925.0000000000002"/>
    <n v="770.00000000000011"/>
    <n v="0.4"/>
  </r>
  <r>
    <x v="0"/>
    <n v="1185732"/>
    <x v="79"/>
    <x v="3"/>
    <x v="39"/>
    <s v="Milwaukee"/>
    <x v="1"/>
    <n v="0.35000000000000003"/>
    <n v="2000"/>
    <n v="700.00000000000011"/>
    <n v="280.00000000000006"/>
    <n v="0.4"/>
  </r>
  <r>
    <x v="0"/>
    <n v="1185732"/>
    <x v="79"/>
    <x v="3"/>
    <x v="39"/>
    <s v="Milwaukee"/>
    <x v="2"/>
    <n v="0.25000000000000006"/>
    <n v="2500"/>
    <n v="625.00000000000011"/>
    <n v="218.75000000000003"/>
    <n v="0.35"/>
  </r>
  <r>
    <x v="0"/>
    <n v="1185732"/>
    <x v="79"/>
    <x v="3"/>
    <x v="39"/>
    <s v="Milwaukee"/>
    <x v="3"/>
    <n v="0.30000000000000004"/>
    <n v="1250"/>
    <n v="375.00000000000006"/>
    <n v="131.25"/>
    <n v="0.35"/>
  </r>
  <r>
    <x v="0"/>
    <n v="1185732"/>
    <x v="79"/>
    <x v="3"/>
    <x v="39"/>
    <s v="Milwaukee"/>
    <x v="4"/>
    <n v="0.44999999999999996"/>
    <n v="2000"/>
    <n v="899.99999999999989"/>
    <n v="269.99999999999994"/>
    <n v="0.3"/>
  </r>
  <r>
    <x v="0"/>
    <n v="1185732"/>
    <x v="79"/>
    <x v="3"/>
    <x v="39"/>
    <s v="Milwaukee"/>
    <x v="5"/>
    <n v="0.19999999999999996"/>
    <n v="3000"/>
    <n v="599.99999999999989"/>
    <n v="239.99999999999997"/>
    <n v="0.4"/>
  </r>
  <r>
    <x v="0"/>
    <n v="1185732"/>
    <x v="137"/>
    <x v="3"/>
    <x v="39"/>
    <s v="Milwaukee"/>
    <x v="0"/>
    <n v="0.25000000000000006"/>
    <n v="5200"/>
    <n v="1300.0000000000002"/>
    <n v="520.00000000000011"/>
    <n v="0.4"/>
  </r>
  <r>
    <x v="0"/>
    <n v="1185732"/>
    <x v="137"/>
    <x v="3"/>
    <x v="39"/>
    <s v="Milwaukee"/>
    <x v="1"/>
    <n v="0.25000000000000006"/>
    <n v="2250"/>
    <n v="562.50000000000011"/>
    <n v="225.00000000000006"/>
    <n v="0.4"/>
  </r>
  <r>
    <x v="0"/>
    <n v="1185732"/>
    <x v="137"/>
    <x v="3"/>
    <x v="39"/>
    <s v="Milwaukee"/>
    <x v="2"/>
    <n v="0.15000000000000002"/>
    <n v="2750"/>
    <n v="412.50000000000006"/>
    <n v="144.375"/>
    <n v="0.35"/>
  </r>
  <r>
    <x v="0"/>
    <n v="1185732"/>
    <x v="137"/>
    <x v="3"/>
    <x v="39"/>
    <s v="Milwaukee"/>
    <x v="3"/>
    <n v="0.19999999999999996"/>
    <n v="1250"/>
    <n v="249.99999999999994"/>
    <n v="87.499999999999972"/>
    <n v="0.35"/>
  </r>
  <r>
    <x v="0"/>
    <n v="1185732"/>
    <x v="137"/>
    <x v="3"/>
    <x v="39"/>
    <s v="Milwaukee"/>
    <x v="4"/>
    <n v="0.35000000000000003"/>
    <n v="1750"/>
    <n v="612.50000000000011"/>
    <n v="183.75000000000003"/>
    <n v="0.3"/>
  </r>
  <r>
    <x v="0"/>
    <n v="1185732"/>
    <x v="137"/>
    <x v="3"/>
    <x v="39"/>
    <s v="Milwaukee"/>
    <x v="5"/>
    <n v="0.25000000000000006"/>
    <n v="2750"/>
    <n v="687.50000000000011"/>
    <n v="275.00000000000006"/>
    <n v="0.4"/>
  </r>
  <r>
    <x v="0"/>
    <n v="1185732"/>
    <x v="138"/>
    <x v="3"/>
    <x v="39"/>
    <s v="Milwaukee"/>
    <x v="0"/>
    <n v="0.25000000000000006"/>
    <n v="5000"/>
    <n v="1250.0000000000002"/>
    <n v="500.00000000000011"/>
    <n v="0.4"/>
  </r>
  <r>
    <x v="0"/>
    <n v="1185732"/>
    <x v="138"/>
    <x v="3"/>
    <x v="39"/>
    <s v="Milwaukee"/>
    <x v="1"/>
    <n v="0.25000000000000006"/>
    <n v="2000"/>
    <n v="500.00000000000011"/>
    <n v="200.00000000000006"/>
    <n v="0.4"/>
  </r>
  <r>
    <x v="0"/>
    <n v="1185732"/>
    <x v="138"/>
    <x v="3"/>
    <x v="39"/>
    <s v="Milwaukee"/>
    <x v="2"/>
    <n v="0.15000000000000002"/>
    <n v="2000"/>
    <n v="300.00000000000006"/>
    <n v="105.00000000000001"/>
    <n v="0.35"/>
  </r>
  <r>
    <x v="0"/>
    <n v="1185732"/>
    <x v="138"/>
    <x v="3"/>
    <x v="39"/>
    <s v="Milwaukee"/>
    <x v="3"/>
    <n v="0.19999999999999996"/>
    <n v="1250"/>
    <n v="249.99999999999994"/>
    <n v="87.499999999999972"/>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0000000000011"/>
    <n v="275.625"/>
    <n v="0.35"/>
  </r>
  <r>
    <x v="0"/>
    <n v="1185732"/>
    <x v="139"/>
    <x v="3"/>
    <x v="39"/>
    <s v="Milwaukee"/>
    <x v="3"/>
    <n v="0.35000000000000003"/>
    <n v="1750"/>
    <n v="612.50000000000011"/>
    <n v="214.37500000000003"/>
    <n v="0.35"/>
  </r>
  <r>
    <x v="0"/>
    <n v="1185732"/>
    <x v="139"/>
    <x v="3"/>
    <x v="39"/>
    <s v="Milwaukee"/>
    <x v="4"/>
    <n v="0.44999999999999996"/>
    <n v="2000"/>
    <n v="899.99999999999989"/>
    <n v="269.99999999999994"/>
    <n v="0.3"/>
  </r>
  <r>
    <x v="0"/>
    <n v="1185732"/>
    <x v="139"/>
    <x v="3"/>
    <x v="39"/>
    <s v="Milwaukee"/>
    <x v="5"/>
    <n v="0.54999999999999993"/>
    <n v="3250"/>
    <n v="1787.4999999999998"/>
    <n v="715"/>
    <n v="0.4"/>
  </r>
  <r>
    <x v="0"/>
    <n v="1185732"/>
    <x v="83"/>
    <x v="3"/>
    <x v="39"/>
    <s v="Milwaukee"/>
    <x v="0"/>
    <n v="0.4"/>
    <n v="5750"/>
    <n v="2300"/>
    <n v="920"/>
    <n v="0.4"/>
  </r>
  <r>
    <x v="0"/>
    <n v="1185732"/>
    <x v="83"/>
    <x v="3"/>
    <x v="39"/>
    <s v="Milwaukee"/>
    <x v="1"/>
    <n v="0.35000000000000009"/>
    <n v="3250"/>
    <n v="1137.5000000000002"/>
    <n v="455.00000000000011"/>
    <n v="0.4"/>
  </r>
  <r>
    <x v="0"/>
    <n v="1185732"/>
    <x v="83"/>
    <x v="3"/>
    <x v="39"/>
    <s v="Milwaukee"/>
    <x v="2"/>
    <n v="0.30000000000000004"/>
    <n v="2000"/>
    <n v="600.00000000000011"/>
    <n v="210.00000000000003"/>
    <n v="0.35"/>
  </r>
  <r>
    <x v="0"/>
    <n v="1185732"/>
    <x v="83"/>
    <x v="3"/>
    <x v="39"/>
    <s v="Milwaukee"/>
    <x v="3"/>
    <n v="0.30000000000000004"/>
    <n v="1750"/>
    <n v="525.00000000000011"/>
    <n v="183.75000000000003"/>
    <n v="0.35"/>
  </r>
  <r>
    <x v="0"/>
    <n v="1185732"/>
    <x v="83"/>
    <x v="3"/>
    <x v="39"/>
    <s v="Milwaukee"/>
    <x v="4"/>
    <n v="0.4"/>
    <n v="1750"/>
    <n v="700"/>
    <n v="210"/>
    <n v="0.3"/>
  </r>
  <r>
    <x v="0"/>
    <n v="1185732"/>
    <x v="83"/>
    <x v="3"/>
    <x v="39"/>
    <s v="Milwaukee"/>
    <x v="5"/>
    <n v="0.60000000000000009"/>
    <n v="3250"/>
    <n v="1950.0000000000002"/>
    <n v="780.00000000000011"/>
    <n v="0.4"/>
  </r>
  <r>
    <x v="0"/>
    <n v="1185732"/>
    <x v="140"/>
    <x v="3"/>
    <x v="39"/>
    <s v="Milwaukee"/>
    <x v="0"/>
    <n v="0.55000000000000004"/>
    <n v="5500"/>
    <n v="3025.0000000000005"/>
    <n v="1210.0000000000002"/>
    <n v="0.4"/>
  </r>
  <r>
    <x v="0"/>
    <n v="1185732"/>
    <x v="140"/>
    <x v="3"/>
    <x v="39"/>
    <s v="Milwaukee"/>
    <x v="1"/>
    <n v="0.50000000000000011"/>
    <n v="3000"/>
    <n v="1500.0000000000002"/>
    <n v="600.00000000000011"/>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0000000000005"/>
    <n v="900.00000000000023"/>
    <n v="0.4"/>
  </r>
  <r>
    <x v="0"/>
    <n v="1185732"/>
    <x v="141"/>
    <x v="3"/>
    <x v="39"/>
    <s v="Milwaukee"/>
    <x v="0"/>
    <n v="0.5"/>
    <n v="5250"/>
    <n v="2625"/>
    <n v="1050"/>
    <n v="0.4"/>
  </r>
  <r>
    <x v="0"/>
    <n v="1185732"/>
    <x v="141"/>
    <x v="3"/>
    <x v="39"/>
    <s v="Milwaukee"/>
    <x v="1"/>
    <n v="0.45000000000000007"/>
    <n v="3000"/>
    <n v="1350.0000000000002"/>
    <n v="540.00000000000011"/>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0000000000002"/>
    <n v="770.00000000000011"/>
    <n v="0.4"/>
  </r>
  <r>
    <x v="0"/>
    <n v="1185732"/>
    <x v="142"/>
    <x v="3"/>
    <x v="39"/>
    <s v="Milwaukee"/>
    <x v="0"/>
    <n v="0.35000000000000003"/>
    <n v="4750"/>
    <n v="1662.5000000000002"/>
    <n v="665.00000000000011"/>
    <n v="0.4"/>
  </r>
  <r>
    <x v="0"/>
    <n v="1185732"/>
    <x v="142"/>
    <x v="3"/>
    <x v="39"/>
    <s v="Milwaukee"/>
    <x v="1"/>
    <n v="0.3000000000000001"/>
    <n v="2750"/>
    <n v="825.00000000000023"/>
    <n v="330.00000000000011"/>
    <n v="0.4"/>
  </r>
  <r>
    <x v="0"/>
    <n v="1185732"/>
    <x v="142"/>
    <x v="3"/>
    <x v="39"/>
    <s v="Milwaukee"/>
    <x v="2"/>
    <n v="0.25000000000000006"/>
    <n v="1750"/>
    <n v="437.50000000000011"/>
    <n v="153.12500000000003"/>
    <n v="0.35"/>
  </r>
  <r>
    <x v="0"/>
    <n v="1185732"/>
    <x v="142"/>
    <x v="3"/>
    <x v="39"/>
    <s v="Milwaukee"/>
    <x v="3"/>
    <n v="0.25000000000000006"/>
    <n v="1500"/>
    <n v="375.00000000000006"/>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799.9999999999998"/>
    <n v="720"/>
    <n v="0.4"/>
  </r>
  <r>
    <x v="0"/>
    <n v="1185732"/>
    <x v="87"/>
    <x v="3"/>
    <x v="39"/>
    <s v="Milwaukee"/>
    <x v="1"/>
    <n v="0.35000000000000003"/>
    <n v="2500"/>
    <n v="875.00000000000011"/>
    <n v="350.00000000000006"/>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4.99999999999989"/>
    <n v="202.49999999999997"/>
    <n v="0.3"/>
  </r>
  <r>
    <x v="0"/>
    <n v="1185732"/>
    <x v="87"/>
    <x v="3"/>
    <x v="39"/>
    <s v="Milwaukee"/>
    <x v="5"/>
    <n v="0.49999999999999983"/>
    <n v="2750"/>
    <n v="1374.9999999999995"/>
    <n v="549.99999999999989"/>
    <n v="0.4"/>
  </r>
  <r>
    <x v="0"/>
    <n v="1185732"/>
    <x v="143"/>
    <x v="3"/>
    <x v="39"/>
    <s v="Milwaukee"/>
    <x v="0"/>
    <n v="0.44999999999999996"/>
    <n v="4250"/>
    <n v="1912.4999999999998"/>
    <n v="765"/>
    <n v="0.4"/>
  </r>
  <r>
    <x v="0"/>
    <n v="1185732"/>
    <x v="143"/>
    <x v="3"/>
    <x v="39"/>
    <s v="Milwaukee"/>
    <x v="1"/>
    <n v="0.35000000000000003"/>
    <n v="3250"/>
    <n v="1137.5"/>
    <n v="455"/>
    <n v="0.4"/>
  </r>
  <r>
    <x v="0"/>
    <n v="1185732"/>
    <x v="143"/>
    <x v="3"/>
    <x v="39"/>
    <s v="Milwaukee"/>
    <x v="2"/>
    <n v="0.35000000000000003"/>
    <n v="2700"/>
    <n v="945.00000000000011"/>
    <n v="330.75"/>
    <n v="0.35"/>
  </r>
  <r>
    <x v="0"/>
    <n v="1185732"/>
    <x v="143"/>
    <x v="3"/>
    <x v="39"/>
    <s v="Milwaukee"/>
    <x v="3"/>
    <n v="0.35000000000000003"/>
    <n v="2750"/>
    <n v="962.50000000000011"/>
    <n v="336.875"/>
    <n v="0.35"/>
  </r>
  <r>
    <x v="0"/>
    <n v="1185732"/>
    <x v="143"/>
    <x v="3"/>
    <x v="39"/>
    <s v="Milwaukee"/>
    <x v="4"/>
    <n v="0.6"/>
    <n v="2500"/>
    <n v="1500"/>
    <n v="450"/>
    <n v="0.3"/>
  </r>
  <r>
    <x v="0"/>
    <n v="1185732"/>
    <x v="143"/>
    <x v="3"/>
    <x v="39"/>
    <s v="Milwaukee"/>
    <x v="5"/>
    <n v="0.64999999999999991"/>
    <n v="3500"/>
    <n v="2274.9999999999995"/>
    <n v="909.99999999999989"/>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599.9999999999995"/>
    <n v="1039.9999999999998"/>
    <n v="0.4"/>
  </r>
  <r>
    <x v="0"/>
    <n v="1185732"/>
    <x v="102"/>
    <x v="3"/>
    <x v="40"/>
    <s v="Indianapolis"/>
    <x v="0"/>
    <n v="0.35000000000000003"/>
    <n v="5000"/>
    <n v="1750.0000000000002"/>
    <n v="700.00000000000011"/>
    <n v="0.4"/>
  </r>
  <r>
    <x v="0"/>
    <n v="1185732"/>
    <x v="102"/>
    <x v="3"/>
    <x v="40"/>
    <s v="Indianapolis"/>
    <x v="1"/>
    <n v="0.35000000000000003"/>
    <n v="3000"/>
    <n v="1050"/>
    <n v="420"/>
    <n v="0.4"/>
  </r>
  <r>
    <x v="0"/>
    <n v="1185732"/>
    <x v="102"/>
    <x v="3"/>
    <x v="40"/>
    <s v="Indianapolis"/>
    <x v="2"/>
    <n v="0.25000000000000006"/>
    <n v="3000"/>
    <n v="750.00000000000011"/>
    <n v="300.00000000000006"/>
    <n v="0.4"/>
  </r>
  <r>
    <x v="0"/>
    <n v="1185732"/>
    <x v="102"/>
    <x v="3"/>
    <x v="40"/>
    <s v="Indianapolis"/>
    <x v="3"/>
    <n v="0.30000000000000004"/>
    <n v="1500"/>
    <n v="450.00000000000006"/>
    <n v="180.00000000000003"/>
    <n v="0.4"/>
  </r>
  <r>
    <x v="0"/>
    <n v="1185732"/>
    <x v="102"/>
    <x v="3"/>
    <x v="40"/>
    <s v="Indianapolis"/>
    <x v="4"/>
    <n v="0.44999999999999996"/>
    <n v="2000"/>
    <n v="899.99999999999989"/>
    <n v="360"/>
    <n v="0.4"/>
  </r>
  <r>
    <x v="0"/>
    <n v="1185732"/>
    <x v="102"/>
    <x v="3"/>
    <x v="40"/>
    <s v="Indianapolis"/>
    <x v="5"/>
    <n v="0.35000000000000003"/>
    <n v="3000"/>
    <n v="1050"/>
    <n v="420"/>
    <n v="0.4"/>
  </r>
  <r>
    <x v="0"/>
    <n v="1185732"/>
    <x v="103"/>
    <x v="3"/>
    <x v="40"/>
    <s v="Indianapolis"/>
    <x v="0"/>
    <n v="0.35000000000000003"/>
    <n v="5500"/>
    <n v="1925.0000000000002"/>
    <n v="770.00000000000011"/>
    <n v="0.4"/>
  </r>
  <r>
    <x v="0"/>
    <n v="1185732"/>
    <x v="103"/>
    <x v="3"/>
    <x v="40"/>
    <s v="Indianapolis"/>
    <x v="1"/>
    <n v="0.4"/>
    <n v="2000"/>
    <n v="800"/>
    <n v="320"/>
    <n v="0.4"/>
  </r>
  <r>
    <x v="0"/>
    <n v="1185732"/>
    <x v="103"/>
    <x v="3"/>
    <x v="40"/>
    <s v="Indianapolis"/>
    <x v="2"/>
    <n v="0.30000000000000004"/>
    <n v="3000"/>
    <n v="900.00000000000011"/>
    <n v="360.00000000000006"/>
    <n v="0.4"/>
  </r>
  <r>
    <x v="0"/>
    <n v="1185732"/>
    <x v="103"/>
    <x v="3"/>
    <x v="40"/>
    <s v="Indianapolis"/>
    <x v="3"/>
    <n v="0.35000000000000003"/>
    <n v="1750"/>
    <n v="612.50000000000011"/>
    <n v="245.00000000000006"/>
    <n v="0.4"/>
  </r>
  <r>
    <x v="0"/>
    <n v="1185732"/>
    <x v="103"/>
    <x v="3"/>
    <x v="40"/>
    <s v="Indianapolis"/>
    <x v="4"/>
    <n v="0.49999999999999994"/>
    <n v="2500"/>
    <n v="1249.9999999999998"/>
    <n v="499.99999999999994"/>
    <n v="0.4"/>
  </r>
  <r>
    <x v="0"/>
    <n v="1185732"/>
    <x v="103"/>
    <x v="3"/>
    <x v="40"/>
    <s v="Indianapolis"/>
    <x v="5"/>
    <n v="0.24999999999999994"/>
    <n v="3500"/>
    <n v="874.99999999999977"/>
    <n v="349.99999999999994"/>
    <n v="0.4"/>
  </r>
  <r>
    <x v="0"/>
    <n v="1185732"/>
    <x v="104"/>
    <x v="3"/>
    <x v="40"/>
    <s v="Indianapolis"/>
    <x v="0"/>
    <n v="0.30000000000000004"/>
    <n v="5700"/>
    <n v="1710.0000000000002"/>
    <n v="684.00000000000011"/>
    <n v="0.4"/>
  </r>
  <r>
    <x v="0"/>
    <n v="1185732"/>
    <x v="104"/>
    <x v="3"/>
    <x v="40"/>
    <s v="Indianapolis"/>
    <x v="1"/>
    <n v="0.30000000000000004"/>
    <n v="2750"/>
    <n v="825.00000000000011"/>
    <n v="330.00000000000006"/>
    <n v="0.4"/>
  </r>
  <r>
    <x v="0"/>
    <n v="1185732"/>
    <x v="104"/>
    <x v="3"/>
    <x v="40"/>
    <s v="Indianapolis"/>
    <x v="2"/>
    <n v="0.2"/>
    <n v="3250"/>
    <n v="650"/>
    <n v="260"/>
    <n v="0.4"/>
  </r>
  <r>
    <x v="0"/>
    <n v="1185732"/>
    <x v="104"/>
    <x v="3"/>
    <x v="40"/>
    <s v="Indianapolis"/>
    <x v="3"/>
    <n v="0.24999999999999994"/>
    <n v="1750"/>
    <n v="437.49999999999989"/>
    <n v="174.99999999999997"/>
    <n v="0.4"/>
  </r>
  <r>
    <x v="0"/>
    <n v="1185732"/>
    <x v="104"/>
    <x v="3"/>
    <x v="40"/>
    <s v="Indianapolis"/>
    <x v="4"/>
    <n v="0.4"/>
    <n v="2250"/>
    <n v="900"/>
    <n v="360"/>
    <n v="0.4"/>
  </r>
  <r>
    <x v="0"/>
    <n v="1185732"/>
    <x v="104"/>
    <x v="3"/>
    <x v="40"/>
    <s v="Indianapolis"/>
    <x v="5"/>
    <n v="0.30000000000000004"/>
    <n v="3250"/>
    <n v="975.00000000000011"/>
    <n v="390.00000000000006"/>
    <n v="0.4"/>
  </r>
  <r>
    <x v="0"/>
    <n v="1185732"/>
    <x v="105"/>
    <x v="3"/>
    <x v="40"/>
    <s v="Indianapolis"/>
    <x v="0"/>
    <n v="0.30000000000000004"/>
    <n v="5500"/>
    <n v="1650.0000000000002"/>
    <n v="660.00000000000011"/>
    <n v="0.4"/>
  </r>
  <r>
    <x v="0"/>
    <n v="1185732"/>
    <x v="105"/>
    <x v="3"/>
    <x v="40"/>
    <s v="Indianapolis"/>
    <x v="1"/>
    <n v="0.30000000000000004"/>
    <n v="2500"/>
    <n v="750.00000000000011"/>
    <n v="300.00000000000006"/>
    <n v="0.4"/>
  </r>
  <r>
    <x v="0"/>
    <n v="1185732"/>
    <x v="105"/>
    <x v="3"/>
    <x v="40"/>
    <s v="Indianapolis"/>
    <x v="2"/>
    <n v="0.2"/>
    <n v="2500"/>
    <n v="500"/>
    <n v="200"/>
    <n v="0.4"/>
  </r>
  <r>
    <x v="0"/>
    <n v="1185732"/>
    <x v="105"/>
    <x v="3"/>
    <x v="40"/>
    <s v="Indianapolis"/>
    <x v="3"/>
    <n v="0.24999999999999994"/>
    <n v="1750"/>
    <n v="437.49999999999989"/>
    <n v="174.99999999999997"/>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0000000000011"/>
    <n v="385.00000000000006"/>
    <n v="0.4"/>
  </r>
  <r>
    <x v="0"/>
    <n v="1185732"/>
    <x v="106"/>
    <x v="3"/>
    <x v="40"/>
    <s v="Indianapolis"/>
    <x v="3"/>
    <n v="0.35000000000000003"/>
    <n v="2000"/>
    <n v="700.00000000000011"/>
    <n v="280.00000000000006"/>
    <n v="0.4"/>
  </r>
  <r>
    <x v="0"/>
    <n v="1185732"/>
    <x v="106"/>
    <x v="3"/>
    <x v="40"/>
    <s v="Indianapolis"/>
    <x v="4"/>
    <n v="0.44999999999999996"/>
    <n v="2250"/>
    <n v="1012.4999999999999"/>
    <n v="405"/>
    <n v="0.4"/>
  </r>
  <r>
    <x v="0"/>
    <n v="1185732"/>
    <x v="106"/>
    <x v="3"/>
    <x v="40"/>
    <s v="Indianapolis"/>
    <x v="5"/>
    <n v="0.54999999999999993"/>
    <n v="3500"/>
    <n v="1924.9999999999998"/>
    <n v="770"/>
    <n v="0.4"/>
  </r>
  <r>
    <x v="0"/>
    <n v="1185732"/>
    <x v="107"/>
    <x v="3"/>
    <x v="40"/>
    <s v="Indianapolis"/>
    <x v="0"/>
    <n v="0.45"/>
    <n v="6000"/>
    <n v="2700"/>
    <n v="1080"/>
    <n v="0.4"/>
  </r>
  <r>
    <x v="0"/>
    <n v="1185732"/>
    <x v="107"/>
    <x v="3"/>
    <x v="40"/>
    <s v="Indianapolis"/>
    <x v="1"/>
    <n v="0.40000000000000008"/>
    <n v="4250"/>
    <n v="1700.0000000000002"/>
    <n v="680.00000000000011"/>
    <n v="0.4"/>
  </r>
  <r>
    <x v="0"/>
    <n v="1185732"/>
    <x v="107"/>
    <x v="3"/>
    <x v="40"/>
    <s v="Indianapolis"/>
    <x v="2"/>
    <n v="0.35000000000000003"/>
    <n v="3000"/>
    <n v="1050"/>
    <n v="420"/>
    <n v="0.4"/>
  </r>
  <r>
    <x v="0"/>
    <n v="1185732"/>
    <x v="107"/>
    <x v="3"/>
    <x v="40"/>
    <s v="Indianapolis"/>
    <x v="3"/>
    <n v="0.35000000000000003"/>
    <n v="2750"/>
    <n v="962.50000000000011"/>
    <n v="385.00000000000006"/>
    <n v="0.4"/>
  </r>
  <r>
    <x v="0"/>
    <n v="1185732"/>
    <x v="107"/>
    <x v="3"/>
    <x v="40"/>
    <s v="Indianapolis"/>
    <x v="4"/>
    <n v="0.45"/>
    <n v="2750"/>
    <n v="1237.5"/>
    <n v="495"/>
    <n v="0.4"/>
  </r>
  <r>
    <x v="0"/>
    <n v="1185732"/>
    <x v="107"/>
    <x v="3"/>
    <x v="40"/>
    <s v="Indianapolis"/>
    <x v="5"/>
    <n v="0.65000000000000013"/>
    <n v="4250"/>
    <n v="2762.5000000000005"/>
    <n v="1105.0000000000002"/>
    <n v="0.4"/>
  </r>
  <r>
    <x v="0"/>
    <n v="1185732"/>
    <x v="108"/>
    <x v="3"/>
    <x v="40"/>
    <s v="Indianapolis"/>
    <x v="0"/>
    <n v="0.60000000000000009"/>
    <n v="6500"/>
    <n v="3900.0000000000005"/>
    <n v="1560.0000000000002"/>
    <n v="0.4"/>
  </r>
  <r>
    <x v="0"/>
    <n v="1185732"/>
    <x v="108"/>
    <x v="3"/>
    <x v="40"/>
    <s v="Indianapolis"/>
    <x v="1"/>
    <n v="0.55000000000000016"/>
    <n v="4000"/>
    <n v="2200.0000000000005"/>
    <n v="880.00000000000023"/>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0000000000002"/>
    <n v="720.00000000000011"/>
    <n v="0.4"/>
  </r>
  <r>
    <x v="0"/>
    <n v="1185732"/>
    <x v="108"/>
    <x v="3"/>
    <x v="40"/>
    <s v="Indianapolis"/>
    <x v="5"/>
    <n v="0.65000000000000013"/>
    <n v="4750"/>
    <n v="3087.5000000000005"/>
    <n v="1235.0000000000002"/>
    <n v="0.4"/>
  </r>
  <r>
    <x v="0"/>
    <n v="1185732"/>
    <x v="109"/>
    <x v="3"/>
    <x v="40"/>
    <s v="Indianapolis"/>
    <x v="0"/>
    <n v="0.5"/>
    <n v="5250"/>
    <n v="2625"/>
    <n v="1050"/>
    <n v="0.4"/>
  </r>
  <r>
    <x v="0"/>
    <n v="1185732"/>
    <x v="109"/>
    <x v="3"/>
    <x v="40"/>
    <s v="Indianapolis"/>
    <x v="1"/>
    <n v="0.45000000000000007"/>
    <n v="3000"/>
    <n v="1350.0000000000002"/>
    <n v="540.00000000000011"/>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0000000000002"/>
    <n v="770.00000000000011"/>
    <n v="0.4"/>
  </r>
  <r>
    <x v="0"/>
    <n v="1185732"/>
    <x v="110"/>
    <x v="3"/>
    <x v="40"/>
    <s v="Indianapolis"/>
    <x v="1"/>
    <n v="0.3000000000000001"/>
    <n v="3500"/>
    <n v="1050.0000000000005"/>
    <n v="420.00000000000023"/>
    <n v="0.4"/>
  </r>
  <r>
    <x v="0"/>
    <n v="1185732"/>
    <x v="110"/>
    <x v="3"/>
    <x v="40"/>
    <s v="Indianapolis"/>
    <x v="2"/>
    <n v="0.25000000000000006"/>
    <n v="2500"/>
    <n v="625.00000000000011"/>
    <n v="250.00000000000006"/>
    <n v="0.4"/>
  </r>
  <r>
    <x v="0"/>
    <n v="1185732"/>
    <x v="110"/>
    <x v="3"/>
    <x v="40"/>
    <s v="Indianapolis"/>
    <x v="3"/>
    <n v="0.25000000000000006"/>
    <n v="2250"/>
    <n v="562.50000000000011"/>
    <n v="225.00000000000006"/>
    <n v="0.4"/>
  </r>
  <r>
    <x v="0"/>
    <n v="1185732"/>
    <x v="110"/>
    <x v="3"/>
    <x v="40"/>
    <s v="Indianapolis"/>
    <x v="4"/>
    <n v="0.35000000000000003"/>
    <n v="2250"/>
    <n v="787.50000000000011"/>
    <n v="315.00000000000006"/>
    <n v="0.4"/>
  </r>
  <r>
    <x v="0"/>
    <n v="1185732"/>
    <x v="110"/>
    <x v="3"/>
    <x v="40"/>
    <s v="Indianapolis"/>
    <x v="5"/>
    <n v="0.4"/>
    <n v="3000"/>
    <n v="1200"/>
    <n v="480"/>
    <n v="0.4"/>
  </r>
  <r>
    <x v="0"/>
    <n v="1185732"/>
    <x v="111"/>
    <x v="3"/>
    <x v="40"/>
    <s v="Indianapolis"/>
    <x v="0"/>
    <n v="0.44999999999999996"/>
    <n v="4250"/>
    <n v="1912.4999999999998"/>
    <n v="765"/>
    <n v="0.4"/>
  </r>
  <r>
    <x v="0"/>
    <n v="1185732"/>
    <x v="111"/>
    <x v="3"/>
    <x v="40"/>
    <s v="Indianapolis"/>
    <x v="1"/>
    <n v="0.35000000000000003"/>
    <n v="2750"/>
    <n v="962.50000000000011"/>
    <n v="385.00000000000006"/>
    <n v="0.4"/>
  </r>
  <r>
    <x v="0"/>
    <n v="1185732"/>
    <x v="111"/>
    <x v="3"/>
    <x v="40"/>
    <s v="Indianapolis"/>
    <x v="2"/>
    <n v="0.35000000000000003"/>
    <n v="1750"/>
    <n v="612.50000000000011"/>
    <n v="245.00000000000006"/>
    <n v="0.4"/>
  </r>
  <r>
    <x v="0"/>
    <n v="1185732"/>
    <x v="111"/>
    <x v="3"/>
    <x v="40"/>
    <s v="Indianapolis"/>
    <x v="3"/>
    <n v="0.35000000000000003"/>
    <n v="1750"/>
    <n v="612.50000000000011"/>
    <n v="245.00000000000006"/>
    <n v="0.4"/>
  </r>
  <r>
    <x v="0"/>
    <n v="1185732"/>
    <x v="111"/>
    <x v="3"/>
    <x v="40"/>
    <s v="Indianapolis"/>
    <x v="4"/>
    <n v="0.44999999999999996"/>
    <n v="1750"/>
    <n v="787.49999999999989"/>
    <n v="315"/>
    <n v="0.4"/>
  </r>
  <r>
    <x v="0"/>
    <n v="1185732"/>
    <x v="111"/>
    <x v="3"/>
    <x v="40"/>
    <s v="Indianapolis"/>
    <x v="5"/>
    <n v="0.49999999999999983"/>
    <n v="3000"/>
    <n v="1499.9999999999995"/>
    <n v="599.99999999999989"/>
    <n v="0.4"/>
  </r>
  <r>
    <x v="0"/>
    <n v="1185732"/>
    <x v="112"/>
    <x v="3"/>
    <x v="40"/>
    <s v="Indianapolis"/>
    <x v="0"/>
    <n v="0.44999999999999996"/>
    <n v="4500"/>
    <n v="2024.9999999999998"/>
    <n v="810"/>
    <n v="0.4"/>
  </r>
  <r>
    <x v="0"/>
    <n v="1185732"/>
    <x v="112"/>
    <x v="3"/>
    <x v="40"/>
    <s v="Indianapolis"/>
    <x v="1"/>
    <n v="0.35000000000000003"/>
    <n v="3500"/>
    <n v="1225.0000000000002"/>
    <n v="490.00000000000011"/>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0000000000002"/>
    <n v="770.00000000000011"/>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000000000002"/>
    <n v="595.00000000000011"/>
    <n v="0.4"/>
  </r>
  <r>
    <x v="0"/>
    <n v="1185732"/>
    <x v="145"/>
    <x v="0"/>
    <x v="41"/>
    <s v="Charleston"/>
    <x v="1"/>
    <n v="0.35000000000000003"/>
    <n v="2250"/>
    <n v="787.50000000000011"/>
    <n v="275.625"/>
    <n v="0.35"/>
  </r>
  <r>
    <x v="0"/>
    <n v="1185732"/>
    <x v="145"/>
    <x v="0"/>
    <x v="41"/>
    <s v="Charleston"/>
    <x v="2"/>
    <n v="0.25000000000000006"/>
    <n v="2250"/>
    <n v="562.50000000000011"/>
    <n v="196.87500000000003"/>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0000000000011"/>
    <n v="236.25000000000003"/>
    <n v="0.3"/>
  </r>
  <r>
    <x v="0"/>
    <n v="1185732"/>
    <x v="216"/>
    <x v="0"/>
    <x v="41"/>
    <s v="Charleston"/>
    <x v="0"/>
    <n v="0.35000000000000003"/>
    <n v="4750"/>
    <n v="1662.5000000000002"/>
    <n v="665.00000000000011"/>
    <n v="0.4"/>
  </r>
  <r>
    <x v="0"/>
    <n v="1185732"/>
    <x v="216"/>
    <x v="0"/>
    <x v="41"/>
    <s v="Charleston"/>
    <x v="1"/>
    <n v="0.35000000000000003"/>
    <n v="1250"/>
    <n v="437.50000000000006"/>
    <n v="153.125"/>
    <n v="0.35"/>
  </r>
  <r>
    <x v="0"/>
    <n v="1185732"/>
    <x v="216"/>
    <x v="0"/>
    <x v="41"/>
    <s v="Charleston"/>
    <x v="2"/>
    <n v="0.25000000000000006"/>
    <n v="1750"/>
    <n v="437.50000000000011"/>
    <n v="153.12500000000003"/>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0000000000011"/>
    <n v="236.25000000000003"/>
    <n v="0.3"/>
  </r>
  <r>
    <x v="0"/>
    <n v="1185732"/>
    <x v="250"/>
    <x v="0"/>
    <x v="41"/>
    <s v="Charleston"/>
    <x v="0"/>
    <n v="0.35000000000000003"/>
    <n v="4450"/>
    <n v="1557.5000000000002"/>
    <n v="623.00000000000011"/>
    <n v="0.4"/>
  </r>
  <r>
    <x v="0"/>
    <n v="1185732"/>
    <x v="250"/>
    <x v="0"/>
    <x v="41"/>
    <s v="Charleston"/>
    <x v="1"/>
    <n v="0.35000000000000003"/>
    <n v="1500"/>
    <n v="525"/>
    <n v="183.75"/>
    <n v="0.35"/>
  </r>
  <r>
    <x v="0"/>
    <n v="1185732"/>
    <x v="250"/>
    <x v="0"/>
    <x v="41"/>
    <s v="Charleston"/>
    <x v="2"/>
    <n v="0.25000000000000006"/>
    <n v="1750"/>
    <n v="437.50000000000011"/>
    <n v="153.12500000000003"/>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0000000000011"/>
    <n v="183.75000000000003"/>
    <n v="0.3"/>
  </r>
  <r>
    <x v="0"/>
    <n v="1185732"/>
    <x v="251"/>
    <x v="0"/>
    <x v="41"/>
    <s v="Charleston"/>
    <x v="0"/>
    <n v="0.35000000000000003"/>
    <n v="4250"/>
    <n v="1487.5000000000002"/>
    <n v="595.00000000000011"/>
    <n v="0.4"/>
  </r>
  <r>
    <x v="0"/>
    <n v="1185732"/>
    <x v="251"/>
    <x v="0"/>
    <x v="41"/>
    <s v="Charleston"/>
    <x v="1"/>
    <n v="0.35000000000000003"/>
    <n v="1250"/>
    <n v="437.50000000000006"/>
    <n v="153.125"/>
    <n v="0.35"/>
  </r>
  <r>
    <x v="0"/>
    <n v="1185732"/>
    <x v="251"/>
    <x v="0"/>
    <x v="41"/>
    <s v="Charleston"/>
    <x v="2"/>
    <n v="0.25000000000000006"/>
    <n v="1250"/>
    <n v="312.50000000000006"/>
    <n v="109.37500000000001"/>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00000000000011"/>
    <n v="210.00000000000003"/>
    <n v="0.3"/>
  </r>
  <r>
    <x v="0"/>
    <n v="1185732"/>
    <x v="252"/>
    <x v="0"/>
    <x v="41"/>
    <s v="Charleston"/>
    <x v="0"/>
    <n v="0.49999999999999994"/>
    <n v="4700"/>
    <n v="2349.9999999999995"/>
    <n v="939.99999999999989"/>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4.99999999999989"/>
    <n v="187.49999999999997"/>
    <n v="0.3"/>
  </r>
  <r>
    <x v="0"/>
    <n v="1185732"/>
    <x v="252"/>
    <x v="0"/>
    <x v="41"/>
    <s v="Charleston"/>
    <x v="5"/>
    <n v="0.54999999999999993"/>
    <n v="2500"/>
    <n v="1374.9999999999998"/>
    <n v="412.49999999999994"/>
    <n v="0.3"/>
  </r>
  <r>
    <x v="0"/>
    <n v="1185732"/>
    <x v="220"/>
    <x v="0"/>
    <x v="41"/>
    <s v="Charleston"/>
    <x v="0"/>
    <n v="0.49999999999999994"/>
    <n v="5000"/>
    <n v="2499.9999999999995"/>
    <n v="999.99999999999989"/>
    <n v="0.4"/>
  </r>
  <r>
    <x v="0"/>
    <n v="1185732"/>
    <x v="220"/>
    <x v="0"/>
    <x v="41"/>
    <s v="Charleston"/>
    <x v="1"/>
    <n v="0.45"/>
    <n v="2500"/>
    <n v="1125"/>
    <n v="393.75"/>
    <n v="0.35"/>
  </r>
  <r>
    <x v="0"/>
    <n v="1185732"/>
    <x v="220"/>
    <x v="0"/>
    <x v="41"/>
    <s v="Charleston"/>
    <x v="2"/>
    <n v="0.4"/>
    <n v="1750"/>
    <n v="700"/>
    <n v="244.99999999999997"/>
    <n v="0.35"/>
  </r>
  <r>
    <x v="0"/>
    <n v="1185732"/>
    <x v="220"/>
    <x v="0"/>
    <x v="41"/>
    <s v="Charleston"/>
    <x v="3"/>
    <n v="0.4"/>
    <n v="1500"/>
    <n v="600"/>
    <n v="210"/>
    <n v="0.35"/>
  </r>
  <r>
    <x v="0"/>
    <n v="1185732"/>
    <x v="220"/>
    <x v="0"/>
    <x v="41"/>
    <s v="Charleston"/>
    <x v="4"/>
    <n v="0.49999999999999994"/>
    <n v="1500"/>
    <n v="749.99999999999989"/>
    <n v="224.99999999999997"/>
    <n v="0.3"/>
  </r>
  <r>
    <x v="0"/>
    <n v="1185732"/>
    <x v="220"/>
    <x v="0"/>
    <x v="41"/>
    <s v="Charleston"/>
    <x v="5"/>
    <n v="0.54999999999999993"/>
    <n v="3000"/>
    <n v="1649.9999999999998"/>
    <n v="494.99999999999989"/>
    <n v="0.3"/>
  </r>
  <r>
    <x v="0"/>
    <n v="1185732"/>
    <x v="253"/>
    <x v="0"/>
    <x v="41"/>
    <s v="Charleston"/>
    <x v="0"/>
    <n v="0.49999999999999994"/>
    <n v="5250"/>
    <n v="2624.9999999999995"/>
    <n v="1049.9999999999998"/>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4.99999999999989"/>
    <n v="262.49999999999994"/>
    <n v="0.3"/>
  </r>
  <r>
    <x v="0"/>
    <n v="1185732"/>
    <x v="253"/>
    <x v="0"/>
    <x v="41"/>
    <s v="Charleston"/>
    <x v="5"/>
    <n v="0.54999999999999993"/>
    <n v="3500"/>
    <n v="1924.9999999999998"/>
    <n v="577.49999999999989"/>
    <n v="0.3"/>
  </r>
  <r>
    <x v="0"/>
    <n v="1185732"/>
    <x v="254"/>
    <x v="0"/>
    <x v="41"/>
    <s v="Charleston"/>
    <x v="0"/>
    <n v="0.49999999999999994"/>
    <n v="5000"/>
    <n v="2499.9999999999995"/>
    <n v="999.99999999999989"/>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4.99999999999989"/>
    <n v="187.49999999999997"/>
    <n v="0.3"/>
  </r>
  <r>
    <x v="0"/>
    <n v="1185732"/>
    <x v="254"/>
    <x v="0"/>
    <x v="41"/>
    <s v="Charleston"/>
    <x v="5"/>
    <n v="0.54999999999999993"/>
    <n v="3000"/>
    <n v="1649.9999999999998"/>
    <n v="494.99999999999989"/>
    <n v="0.3"/>
  </r>
  <r>
    <x v="0"/>
    <n v="1185732"/>
    <x v="255"/>
    <x v="0"/>
    <x v="41"/>
    <s v="Charleston"/>
    <x v="0"/>
    <n v="0.49999999999999994"/>
    <n v="4250"/>
    <n v="2124.9999999999995"/>
    <n v="849.99999999999989"/>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499.99999999999994"/>
    <n v="149.99999999999997"/>
    <n v="0.3"/>
  </r>
  <r>
    <x v="0"/>
    <n v="1185732"/>
    <x v="255"/>
    <x v="0"/>
    <x v="41"/>
    <s v="Charleston"/>
    <x v="5"/>
    <n v="0.54999999999999993"/>
    <n v="2000"/>
    <n v="1099.9999999999998"/>
    <n v="329.99999999999994"/>
    <n v="0.3"/>
  </r>
  <r>
    <x v="0"/>
    <n v="1185732"/>
    <x v="224"/>
    <x v="0"/>
    <x v="41"/>
    <s v="Charleston"/>
    <x v="0"/>
    <n v="0.54999999999999993"/>
    <n v="3750"/>
    <n v="2062.4999999999995"/>
    <n v="824.99999999999989"/>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299.9999999999998"/>
    <n v="389.99999999999994"/>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4999999999998"/>
    <n v="438.74999999999994"/>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4999999999998"/>
    <n v="536.24999999999989"/>
    <n v="0.3"/>
  </r>
  <r>
    <x v="0"/>
    <n v="1185732"/>
    <x v="102"/>
    <x v="0"/>
    <x v="42"/>
    <s v="Baltimore"/>
    <x v="0"/>
    <n v="0.4"/>
    <n v="5250"/>
    <n v="2100"/>
    <n v="735"/>
    <n v="0.35"/>
  </r>
  <r>
    <x v="0"/>
    <n v="1185732"/>
    <x v="102"/>
    <x v="0"/>
    <x v="42"/>
    <s v="Baltimore"/>
    <x v="1"/>
    <n v="0.4"/>
    <n v="3250"/>
    <n v="1300"/>
    <n v="454.99999999999994"/>
    <n v="0.35"/>
  </r>
  <r>
    <x v="0"/>
    <n v="1185732"/>
    <x v="102"/>
    <x v="0"/>
    <x v="42"/>
    <s v="Baltimore"/>
    <x v="2"/>
    <n v="0.30000000000000004"/>
    <n v="3250"/>
    <n v="975.00000000000011"/>
    <n v="390.00000000000006"/>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00000000000011"/>
    <n v="330.00000000000006"/>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00000000000011"/>
    <n v="330.00000000000006"/>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00000000000011"/>
    <n v="270.00000000000006"/>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4.9999999999995"/>
    <n v="1097.2499999999998"/>
    <n v="0.35"/>
  </r>
  <r>
    <x v="0"/>
    <n v="1185732"/>
    <x v="236"/>
    <x v="0"/>
    <x v="42"/>
    <s v="Baltimore"/>
    <x v="1"/>
    <n v="0.5"/>
    <n v="2750"/>
    <n v="1375"/>
    <n v="481.24999999999994"/>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4999999999998"/>
    <n v="453.74999999999994"/>
    <n v="0.3"/>
  </r>
  <r>
    <x v="0"/>
    <n v="1185732"/>
    <x v="236"/>
    <x v="0"/>
    <x v="42"/>
    <s v="Baltimore"/>
    <x v="5"/>
    <n v="0.6"/>
    <n v="4000"/>
    <n v="2400"/>
    <n v="960"/>
    <n v="0.4"/>
  </r>
  <r>
    <x v="0"/>
    <n v="1185732"/>
    <x v="41"/>
    <x v="0"/>
    <x v="42"/>
    <s v="Baltimore"/>
    <x v="0"/>
    <n v="0.54999999999999993"/>
    <n v="6500"/>
    <n v="3574.9999999999995"/>
    <n v="1251.2499999999998"/>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49.9999999999998"/>
    <n v="494.99999999999989"/>
    <n v="0.3"/>
  </r>
  <r>
    <x v="0"/>
    <n v="1185732"/>
    <x v="41"/>
    <x v="0"/>
    <x v="42"/>
    <s v="Baltimore"/>
    <x v="5"/>
    <n v="0.6"/>
    <n v="4500"/>
    <n v="2700"/>
    <n v="1080"/>
    <n v="0.4"/>
  </r>
  <r>
    <x v="0"/>
    <n v="1185732"/>
    <x v="260"/>
    <x v="0"/>
    <x v="42"/>
    <s v="Baltimore"/>
    <x v="0"/>
    <n v="0.54999999999999993"/>
    <n v="6750"/>
    <n v="3712.4999999999995"/>
    <n v="1299.3749999999998"/>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4999999999998"/>
    <n v="536.24999999999989"/>
    <n v="0.3"/>
  </r>
  <r>
    <x v="0"/>
    <n v="1185732"/>
    <x v="260"/>
    <x v="0"/>
    <x v="42"/>
    <s v="Baltimore"/>
    <x v="5"/>
    <n v="0.6"/>
    <n v="5000"/>
    <n v="3000"/>
    <n v="1200"/>
    <n v="0.4"/>
  </r>
  <r>
    <x v="0"/>
    <n v="1185732"/>
    <x v="261"/>
    <x v="0"/>
    <x v="42"/>
    <s v="Baltimore"/>
    <x v="0"/>
    <n v="0.54999999999999993"/>
    <n v="6500"/>
    <n v="3574.9999999999995"/>
    <n v="1251.2499999999998"/>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4999999999998"/>
    <n v="371.24999999999994"/>
    <n v="0.3"/>
  </r>
  <r>
    <x v="0"/>
    <n v="1185732"/>
    <x v="261"/>
    <x v="0"/>
    <x v="42"/>
    <s v="Baltimore"/>
    <x v="5"/>
    <n v="0.6"/>
    <n v="4000"/>
    <n v="2400"/>
    <n v="960"/>
    <n v="0.4"/>
  </r>
  <r>
    <x v="0"/>
    <n v="1185732"/>
    <x v="239"/>
    <x v="0"/>
    <x v="42"/>
    <s v="Baltimore"/>
    <x v="0"/>
    <n v="0.54999999999999993"/>
    <n v="5250"/>
    <n v="2887.4999999999995"/>
    <n v="1010.6249999999998"/>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099.9999999999998"/>
    <n v="329.99999999999994"/>
    <n v="0.3"/>
  </r>
  <r>
    <x v="0"/>
    <n v="1185732"/>
    <x v="239"/>
    <x v="0"/>
    <x v="42"/>
    <s v="Baltimore"/>
    <x v="5"/>
    <n v="0.6"/>
    <n v="3000"/>
    <n v="1800"/>
    <n v="720"/>
    <n v="0.4"/>
  </r>
  <r>
    <x v="0"/>
    <n v="1185732"/>
    <x v="45"/>
    <x v="0"/>
    <x v="42"/>
    <s v="Baltimore"/>
    <x v="0"/>
    <n v="0.6"/>
    <n v="4750"/>
    <n v="2850"/>
    <n v="997.49999999999989"/>
    <n v="0.35"/>
  </r>
  <r>
    <x v="0"/>
    <n v="1185732"/>
    <x v="45"/>
    <x v="0"/>
    <x v="42"/>
    <s v="Baltimore"/>
    <x v="1"/>
    <n v="0.55000000000000004"/>
    <n v="3000"/>
    <n v="1650.0000000000002"/>
    <n v="577.5"/>
    <n v="0.35"/>
  </r>
  <r>
    <x v="0"/>
    <n v="1185732"/>
    <x v="45"/>
    <x v="0"/>
    <x v="42"/>
    <s v="Baltimore"/>
    <x v="2"/>
    <n v="0.55000000000000004"/>
    <n v="2000"/>
    <n v="1100"/>
    <n v="440"/>
    <n v="0.4"/>
  </r>
  <r>
    <x v="0"/>
    <n v="1185732"/>
    <x v="45"/>
    <x v="0"/>
    <x v="42"/>
    <s v="Baltimore"/>
    <x v="3"/>
    <n v="0.55000000000000004"/>
    <n v="1750"/>
    <n v="962.50000000000011"/>
    <n v="385.00000000000006"/>
    <n v="0.4"/>
  </r>
  <r>
    <x v="0"/>
    <n v="1185732"/>
    <x v="45"/>
    <x v="0"/>
    <x v="42"/>
    <s v="Baltimore"/>
    <x v="4"/>
    <n v="0.65"/>
    <n v="1750"/>
    <n v="1137.5"/>
    <n v="341.25"/>
    <n v="0.3"/>
  </r>
  <r>
    <x v="0"/>
    <n v="1185732"/>
    <x v="45"/>
    <x v="0"/>
    <x v="42"/>
    <s v="Baltimore"/>
    <x v="5"/>
    <n v="0.7"/>
    <n v="3000"/>
    <n v="2100"/>
    <n v="840"/>
    <n v="0.4"/>
  </r>
  <r>
    <x v="0"/>
    <n v="1185732"/>
    <x v="262"/>
    <x v="0"/>
    <x v="42"/>
    <s v="Baltimore"/>
    <x v="0"/>
    <n v="0.65"/>
    <n v="4500"/>
    <n v="2925"/>
    <n v="1023.7499999999999"/>
    <n v="0.35"/>
  </r>
  <r>
    <x v="0"/>
    <n v="1185732"/>
    <x v="262"/>
    <x v="0"/>
    <x v="42"/>
    <s v="Baltimore"/>
    <x v="1"/>
    <n v="0.55000000000000004"/>
    <n v="3250"/>
    <n v="1787.5000000000002"/>
    <n v="625.625"/>
    <n v="0.35"/>
  </r>
  <r>
    <x v="0"/>
    <n v="1185732"/>
    <x v="262"/>
    <x v="0"/>
    <x v="42"/>
    <s v="Baltimore"/>
    <x v="2"/>
    <n v="0.55000000000000004"/>
    <n v="3200"/>
    <n v="1760.0000000000002"/>
    <n v="704.00000000000011"/>
    <n v="0.4"/>
  </r>
  <r>
    <x v="0"/>
    <n v="1185732"/>
    <x v="262"/>
    <x v="0"/>
    <x v="42"/>
    <s v="Baltimore"/>
    <x v="3"/>
    <n v="0.55000000000000004"/>
    <n v="3000"/>
    <n v="1650.0000000000002"/>
    <n v="660.00000000000011"/>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000000000002"/>
    <n v="715.00000000000011"/>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000000000002"/>
    <n v="581.875"/>
    <n v="0.35"/>
  </r>
  <r>
    <x v="0"/>
    <n v="1185732"/>
    <x v="136"/>
    <x v="0"/>
    <x v="43"/>
    <s v="Wilmington"/>
    <x v="1"/>
    <n v="0.35000000000000003"/>
    <n v="2750"/>
    <n v="962.50000000000011"/>
    <n v="336.875"/>
    <n v="0.35"/>
  </r>
  <r>
    <x v="0"/>
    <n v="1185732"/>
    <x v="136"/>
    <x v="0"/>
    <x v="43"/>
    <s v="Wilmington"/>
    <x v="2"/>
    <n v="0.25000000000000006"/>
    <n v="2750"/>
    <n v="687.50000000000011"/>
    <n v="275.00000000000006"/>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0000000000011"/>
    <n v="385.00000000000006"/>
    <n v="0.4"/>
  </r>
  <r>
    <x v="0"/>
    <n v="1185732"/>
    <x v="264"/>
    <x v="0"/>
    <x v="43"/>
    <s v="Wilmington"/>
    <x v="0"/>
    <n v="0.35000000000000003"/>
    <n v="5250"/>
    <n v="1837.5000000000002"/>
    <n v="643.125"/>
    <n v="0.35"/>
  </r>
  <r>
    <x v="0"/>
    <n v="1185732"/>
    <x v="264"/>
    <x v="0"/>
    <x v="43"/>
    <s v="Wilmington"/>
    <x v="1"/>
    <n v="0.35000000000000003"/>
    <n v="1750"/>
    <n v="612.50000000000011"/>
    <n v="214.37500000000003"/>
    <n v="0.35"/>
  </r>
  <r>
    <x v="0"/>
    <n v="1185732"/>
    <x v="264"/>
    <x v="0"/>
    <x v="43"/>
    <s v="Wilmington"/>
    <x v="2"/>
    <n v="0.25000000000000006"/>
    <n v="2250"/>
    <n v="562.50000000000011"/>
    <n v="225.00000000000006"/>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0000000000011"/>
    <n v="385.00000000000006"/>
    <n v="0.4"/>
  </r>
  <r>
    <x v="0"/>
    <n v="1185732"/>
    <x v="173"/>
    <x v="0"/>
    <x v="43"/>
    <s v="Wilmington"/>
    <x v="0"/>
    <n v="0.35000000000000003"/>
    <n v="4950"/>
    <n v="1732.5000000000002"/>
    <n v="606.375"/>
    <n v="0.35"/>
  </r>
  <r>
    <x v="0"/>
    <n v="1185732"/>
    <x v="173"/>
    <x v="0"/>
    <x v="43"/>
    <s v="Wilmington"/>
    <x v="1"/>
    <n v="0.35000000000000003"/>
    <n v="2000"/>
    <n v="700.00000000000011"/>
    <n v="245.00000000000003"/>
    <n v="0.35"/>
  </r>
  <r>
    <x v="0"/>
    <n v="1185732"/>
    <x v="173"/>
    <x v="0"/>
    <x v="43"/>
    <s v="Wilmington"/>
    <x v="2"/>
    <n v="0.25000000000000006"/>
    <n v="2250"/>
    <n v="562.50000000000011"/>
    <n v="225.00000000000006"/>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0000000000011"/>
    <n v="315.00000000000006"/>
    <n v="0.4"/>
  </r>
  <r>
    <x v="0"/>
    <n v="1185732"/>
    <x v="265"/>
    <x v="0"/>
    <x v="43"/>
    <s v="Wilmington"/>
    <x v="0"/>
    <n v="0.35000000000000003"/>
    <n v="4750"/>
    <n v="1662.5000000000002"/>
    <n v="581.875"/>
    <n v="0.35"/>
  </r>
  <r>
    <x v="0"/>
    <n v="1185732"/>
    <x v="265"/>
    <x v="0"/>
    <x v="43"/>
    <s v="Wilmington"/>
    <x v="1"/>
    <n v="0.35000000000000003"/>
    <n v="1750"/>
    <n v="612.50000000000011"/>
    <n v="214.37500000000003"/>
    <n v="0.35"/>
  </r>
  <r>
    <x v="0"/>
    <n v="1185732"/>
    <x v="265"/>
    <x v="0"/>
    <x v="43"/>
    <s v="Wilmington"/>
    <x v="2"/>
    <n v="0.25000000000000006"/>
    <n v="1750"/>
    <n v="437.50000000000011"/>
    <n v="175.00000000000006"/>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00000000000011"/>
    <n v="350.00000000000006"/>
    <n v="0.4"/>
  </r>
  <r>
    <x v="0"/>
    <n v="1185732"/>
    <x v="61"/>
    <x v="0"/>
    <x v="43"/>
    <s v="Wilmington"/>
    <x v="0"/>
    <n v="0.49999999999999994"/>
    <n v="5200"/>
    <n v="2599.9999999999995"/>
    <n v="909.99999999999977"/>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4.9999999999998"/>
    <n v="337.49999999999994"/>
    <n v="0.3"/>
  </r>
  <r>
    <x v="0"/>
    <n v="1185732"/>
    <x v="61"/>
    <x v="0"/>
    <x v="43"/>
    <s v="Wilmington"/>
    <x v="5"/>
    <n v="0.54999999999999993"/>
    <n v="3500"/>
    <n v="1924.9999999999998"/>
    <n v="770"/>
    <n v="0.4"/>
  </r>
  <r>
    <x v="0"/>
    <n v="1185732"/>
    <x v="266"/>
    <x v="0"/>
    <x v="43"/>
    <s v="Wilmington"/>
    <x v="0"/>
    <n v="0.49999999999999994"/>
    <n v="6000"/>
    <n v="2999.9999999999995"/>
    <n v="1049.9999999999998"/>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49.9999999999998"/>
    <n v="374.99999999999994"/>
    <n v="0.3"/>
  </r>
  <r>
    <x v="0"/>
    <n v="1185732"/>
    <x v="266"/>
    <x v="0"/>
    <x v="43"/>
    <s v="Wilmington"/>
    <x v="5"/>
    <n v="0.54999999999999993"/>
    <n v="4000"/>
    <n v="2199.9999999999995"/>
    <n v="879.99999999999989"/>
    <n v="0.4"/>
  </r>
  <r>
    <x v="0"/>
    <n v="1185732"/>
    <x v="176"/>
    <x v="0"/>
    <x v="43"/>
    <s v="Wilmington"/>
    <x v="0"/>
    <n v="0.49999999999999994"/>
    <n v="6250"/>
    <n v="3124.9999999999995"/>
    <n v="1093.7499999999998"/>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4.9999999999998"/>
    <n v="412.49999999999994"/>
    <n v="0.3"/>
  </r>
  <r>
    <x v="0"/>
    <n v="1185732"/>
    <x v="176"/>
    <x v="0"/>
    <x v="43"/>
    <s v="Wilmington"/>
    <x v="5"/>
    <n v="0.54999999999999993"/>
    <n v="4500"/>
    <n v="2474.9999999999995"/>
    <n v="989.99999999999989"/>
    <n v="0.4"/>
  </r>
  <r>
    <x v="0"/>
    <n v="1185732"/>
    <x v="117"/>
    <x v="0"/>
    <x v="43"/>
    <s v="Wilmington"/>
    <x v="0"/>
    <n v="0.49999999999999994"/>
    <n v="6000"/>
    <n v="2999.9999999999995"/>
    <n v="1049.9999999999998"/>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4.99999999999989"/>
    <n v="262.49999999999994"/>
    <n v="0.3"/>
  </r>
  <r>
    <x v="0"/>
    <n v="1185732"/>
    <x v="117"/>
    <x v="0"/>
    <x v="43"/>
    <s v="Wilmington"/>
    <x v="5"/>
    <n v="0.54999999999999993"/>
    <n v="3500"/>
    <n v="1924.9999999999998"/>
    <n v="770"/>
    <n v="0.4"/>
  </r>
  <r>
    <x v="0"/>
    <n v="1185732"/>
    <x v="63"/>
    <x v="0"/>
    <x v="43"/>
    <s v="Wilmington"/>
    <x v="0"/>
    <n v="0.49999999999999994"/>
    <n v="4750"/>
    <n v="2374.9999999999995"/>
    <n v="831.24999999999977"/>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49.99999999999989"/>
    <n v="224.99999999999997"/>
    <n v="0.3"/>
  </r>
  <r>
    <x v="0"/>
    <n v="1185732"/>
    <x v="63"/>
    <x v="0"/>
    <x v="43"/>
    <s v="Wilmington"/>
    <x v="5"/>
    <n v="0.54999999999999993"/>
    <n v="2500"/>
    <n v="1374.9999999999998"/>
    <n v="549.99999999999989"/>
    <n v="0.4"/>
  </r>
  <r>
    <x v="0"/>
    <n v="1185732"/>
    <x v="267"/>
    <x v="0"/>
    <x v="43"/>
    <s v="Wilmington"/>
    <x v="0"/>
    <n v="0.54999999999999993"/>
    <n v="4250"/>
    <n v="2337.4999999999995"/>
    <n v="818.12499999999977"/>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4.9999999999998"/>
    <n v="650"/>
    <n v="0.4"/>
  </r>
  <r>
    <x v="0"/>
    <n v="1185732"/>
    <x v="268"/>
    <x v="0"/>
    <x v="43"/>
    <s v="Wilmington"/>
    <x v="0"/>
    <n v="0.6"/>
    <n v="4000"/>
    <n v="2400"/>
    <n v="840"/>
    <n v="0.35"/>
  </r>
  <r>
    <x v="0"/>
    <n v="1185732"/>
    <x v="268"/>
    <x v="0"/>
    <x v="43"/>
    <s v="Wilmington"/>
    <x v="1"/>
    <n v="0.5"/>
    <n v="2750"/>
    <n v="1375"/>
    <n v="481.24999999999994"/>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4999999999995"/>
    <n v="844.99999999999989"/>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4999999999995"/>
    <n v="974.99999999999989"/>
    <n v="0.4"/>
  </r>
  <r>
    <x v="0"/>
    <n v="1185732"/>
    <x v="48"/>
    <x v="0"/>
    <x v="44"/>
    <s v="Newark"/>
    <x v="0"/>
    <n v="0.4"/>
    <n v="5000"/>
    <n v="2000"/>
    <n v="800"/>
    <n v="0.4"/>
  </r>
  <r>
    <x v="0"/>
    <n v="1185732"/>
    <x v="48"/>
    <x v="0"/>
    <x v="44"/>
    <s v="Newark"/>
    <x v="1"/>
    <n v="0.4"/>
    <n v="3000"/>
    <n v="1200"/>
    <n v="480"/>
    <n v="0.4"/>
  </r>
  <r>
    <x v="0"/>
    <n v="1185732"/>
    <x v="48"/>
    <x v="0"/>
    <x v="44"/>
    <s v="Newark"/>
    <x v="2"/>
    <n v="0.30000000000000004"/>
    <n v="3000"/>
    <n v="900.00000000000011"/>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00000000000011"/>
    <n v="225.00000000000003"/>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00000000000011"/>
    <n v="225.00000000000003"/>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00000000000011"/>
    <n v="180.00000000000003"/>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4999999999995"/>
    <n v="1198.9999999999998"/>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4.9999999999998"/>
    <n v="412.49999999999994"/>
    <n v="0.3"/>
  </r>
  <r>
    <x v="0"/>
    <n v="1185732"/>
    <x v="51"/>
    <x v="0"/>
    <x v="44"/>
    <s v="Newark"/>
    <x v="5"/>
    <n v="0.6"/>
    <n v="3750"/>
    <n v="2250"/>
    <n v="787.5"/>
    <n v="0.35"/>
  </r>
  <r>
    <x v="0"/>
    <n v="1185732"/>
    <x v="52"/>
    <x v="0"/>
    <x v="44"/>
    <s v="Newark"/>
    <x v="0"/>
    <n v="0.54999999999999993"/>
    <n v="6250"/>
    <n v="3437.499999999999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4999999999998"/>
    <n v="453.74999999999994"/>
    <n v="0.3"/>
  </r>
  <r>
    <x v="0"/>
    <n v="1185732"/>
    <x v="52"/>
    <x v="0"/>
    <x v="44"/>
    <s v="Newark"/>
    <x v="5"/>
    <n v="0.6"/>
    <n v="4250"/>
    <n v="2550"/>
    <n v="892.5"/>
    <n v="0.35"/>
  </r>
  <r>
    <x v="0"/>
    <n v="1185732"/>
    <x v="18"/>
    <x v="0"/>
    <x v="44"/>
    <s v="Newark"/>
    <x v="0"/>
    <n v="0.54999999999999993"/>
    <n v="6500"/>
    <n v="3574.999999999999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49.9999999999998"/>
    <n v="494.99999999999989"/>
    <n v="0.3"/>
  </r>
  <r>
    <x v="0"/>
    <n v="1185732"/>
    <x v="18"/>
    <x v="0"/>
    <x v="44"/>
    <s v="Newark"/>
    <x v="5"/>
    <n v="0.6"/>
    <n v="4750"/>
    <n v="2850"/>
    <n v="997.49999999999989"/>
    <n v="0.35"/>
  </r>
  <r>
    <x v="0"/>
    <n v="1185732"/>
    <x v="53"/>
    <x v="0"/>
    <x v="44"/>
    <s v="Newark"/>
    <x v="0"/>
    <n v="0.54999999999999993"/>
    <n v="6250"/>
    <n v="3437.499999999999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099.9999999999998"/>
    <n v="329.99999999999994"/>
    <n v="0.3"/>
  </r>
  <r>
    <x v="0"/>
    <n v="1185732"/>
    <x v="53"/>
    <x v="0"/>
    <x v="44"/>
    <s v="Newark"/>
    <x v="5"/>
    <n v="0.6"/>
    <n v="3750"/>
    <n v="2250"/>
    <n v="787.5"/>
    <n v="0.35"/>
  </r>
  <r>
    <x v="0"/>
    <n v="1185732"/>
    <x v="54"/>
    <x v="0"/>
    <x v="44"/>
    <s v="Newark"/>
    <x v="0"/>
    <n v="0.54999999999999993"/>
    <n v="5000"/>
    <n v="2749.9999999999995"/>
    <n v="1099.9999999999998"/>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49999999999989"/>
    <n v="288.74999999999994"/>
    <n v="0.3"/>
  </r>
  <r>
    <x v="0"/>
    <n v="1185732"/>
    <x v="54"/>
    <x v="0"/>
    <x v="44"/>
    <s v="Newark"/>
    <x v="5"/>
    <n v="0.6"/>
    <n v="2750"/>
    <n v="1650"/>
    <n v="577.5"/>
    <n v="0.35"/>
  </r>
  <r>
    <x v="0"/>
    <n v="1185732"/>
    <x v="55"/>
    <x v="0"/>
    <x v="44"/>
    <s v="Newark"/>
    <x v="0"/>
    <n v="0.6"/>
    <n v="4500"/>
    <n v="2700"/>
    <n v="1080"/>
    <n v="0.4"/>
  </r>
  <r>
    <x v="0"/>
    <n v="1185732"/>
    <x v="55"/>
    <x v="0"/>
    <x v="44"/>
    <s v="Newark"/>
    <x v="1"/>
    <n v="0.55000000000000004"/>
    <n v="2750"/>
    <n v="1512.5000000000002"/>
    <n v="605.00000000000011"/>
    <n v="0.4"/>
  </r>
  <r>
    <x v="0"/>
    <n v="1185732"/>
    <x v="55"/>
    <x v="0"/>
    <x v="44"/>
    <s v="Newark"/>
    <x v="2"/>
    <n v="0.55000000000000004"/>
    <n v="1750"/>
    <n v="962.50000000000011"/>
    <n v="288.75"/>
    <n v="0.3"/>
  </r>
  <r>
    <x v="0"/>
    <n v="1185732"/>
    <x v="55"/>
    <x v="0"/>
    <x v="44"/>
    <s v="Newark"/>
    <x v="3"/>
    <n v="0.55000000000000004"/>
    <n v="1500"/>
    <n v="825.00000000000011"/>
    <n v="247.50000000000003"/>
    <n v="0.3"/>
  </r>
  <r>
    <x v="0"/>
    <n v="1185732"/>
    <x v="55"/>
    <x v="0"/>
    <x v="44"/>
    <s v="Newark"/>
    <x v="4"/>
    <n v="0.65"/>
    <n v="1500"/>
    <n v="975"/>
    <n v="292.5"/>
    <n v="0.3"/>
  </r>
  <r>
    <x v="0"/>
    <n v="1185732"/>
    <x v="55"/>
    <x v="0"/>
    <x v="44"/>
    <s v="Newark"/>
    <x v="5"/>
    <n v="0.7"/>
    <n v="2750"/>
    <n v="1924.9999999999998"/>
    <n v="673.74999999999989"/>
    <n v="0.35"/>
  </r>
  <r>
    <x v="0"/>
    <n v="1185732"/>
    <x v="56"/>
    <x v="0"/>
    <x v="44"/>
    <s v="Newark"/>
    <x v="0"/>
    <n v="0.65"/>
    <n v="4250"/>
    <n v="2762.5"/>
    <n v="1105"/>
    <n v="0.4"/>
  </r>
  <r>
    <x v="0"/>
    <n v="1185732"/>
    <x v="56"/>
    <x v="0"/>
    <x v="44"/>
    <s v="Newark"/>
    <x v="1"/>
    <n v="0.55000000000000004"/>
    <n v="3000"/>
    <n v="1650.0000000000002"/>
    <n v="660.00000000000011"/>
    <n v="0.4"/>
  </r>
  <r>
    <x v="0"/>
    <n v="1185732"/>
    <x v="56"/>
    <x v="0"/>
    <x v="44"/>
    <s v="Newark"/>
    <x v="2"/>
    <n v="0.55000000000000004"/>
    <n v="2950"/>
    <n v="1622.5000000000002"/>
    <n v="486.75000000000006"/>
    <n v="0.3"/>
  </r>
  <r>
    <x v="0"/>
    <n v="1185732"/>
    <x v="56"/>
    <x v="0"/>
    <x v="44"/>
    <s v="Newark"/>
    <x v="3"/>
    <n v="0.55000000000000004"/>
    <n v="2750"/>
    <n v="1512.5000000000002"/>
    <n v="453.75000000000006"/>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0000000000002"/>
    <n v="577.5"/>
    <n v="0.3"/>
  </r>
  <r>
    <x v="0"/>
    <n v="1185732"/>
    <x v="57"/>
    <x v="0"/>
    <x v="44"/>
    <s v="Newark"/>
    <x v="3"/>
    <n v="0.55000000000000004"/>
    <n v="3000"/>
    <n v="1650.0000000000002"/>
    <n v="495.00000000000006"/>
    <n v="0.3"/>
  </r>
  <r>
    <x v="0"/>
    <n v="1185732"/>
    <x v="57"/>
    <x v="0"/>
    <x v="44"/>
    <s v="Newark"/>
    <x v="4"/>
    <n v="0.65"/>
    <n v="3000"/>
    <n v="1950"/>
    <n v="585"/>
    <n v="0.3"/>
  </r>
  <r>
    <x v="0"/>
    <n v="1185732"/>
    <x v="57"/>
    <x v="0"/>
    <x v="44"/>
    <s v="Newark"/>
    <x v="5"/>
    <n v="0.7"/>
    <n v="4000"/>
    <n v="2800"/>
    <n v="979.99999999999989"/>
    <n v="0.35"/>
  </r>
  <r>
    <x v="0"/>
    <n v="1185732"/>
    <x v="136"/>
    <x v="0"/>
    <x v="45"/>
    <s v="Hartford"/>
    <x v="0"/>
    <n v="0.35000000000000003"/>
    <n v="4250"/>
    <n v="1487.5000000000002"/>
    <n v="520.625"/>
    <n v="0.35"/>
  </r>
  <r>
    <x v="0"/>
    <n v="1185732"/>
    <x v="136"/>
    <x v="0"/>
    <x v="45"/>
    <s v="Hartford"/>
    <x v="1"/>
    <n v="0.35000000000000003"/>
    <n v="2250"/>
    <n v="787.50000000000011"/>
    <n v="275.625"/>
    <n v="0.35"/>
  </r>
  <r>
    <x v="0"/>
    <n v="1185732"/>
    <x v="136"/>
    <x v="0"/>
    <x v="45"/>
    <s v="Hartford"/>
    <x v="2"/>
    <n v="0.25000000000000006"/>
    <n v="2250"/>
    <n v="562.50000000000011"/>
    <n v="225.00000000000006"/>
    <n v="0.4"/>
  </r>
  <r>
    <x v="0"/>
    <n v="1185732"/>
    <x v="136"/>
    <x v="0"/>
    <x v="45"/>
    <s v="Hartford"/>
    <x v="3"/>
    <n v="0.3"/>
    <n v="750"/>
    <n v="225"/>
    <n v="90"/>
    <n v="0.4"/>
  </r>
  <r>
    <x v="0"/>
    <n v="1185732"/>
    <x v="136"/>
    <x v="0"/>
    <x v="45"/>
    <s v="Hartford"/>
    <x v="4"/>
    <n v="0.45"/>
    <n v="1250"/>
    <n v="562.5"/>
    <n v="168.75"/>
    <n v="0.3"/>
  </r>
  <r>
    <x v="0"/>
    <n v="1185732"/>
    <x v="136"/>
    <x v="0"/>
    <x v="45"/>
    <s v="Hartford"/>
    <x v="5"/>
    <n v="0.35000000000000003"/>
    <n v="2250"/>
    <n v="787.50000000000011"/>
    <n v="315.00000000000006"/>
    <n v="0.4"/>
  </r>
  <r>
    <x v="0"/>
    <n v="1185732"/>
    <x v="264"/>
    <x v="0"/>
    <x v="45"/>
    <s v="Hartford"/>
    <x v="0"/>
    <n v="0.35000000000000003"/>
    <n v="4750"/>
    <n v="1662.5000000000002"/>
    <n v="581.875"/>
    <n v="0.35"/>
  </r>
  <r>
    <x v="0"/>
    <n v="1185732"/>
    <x v="264"/>
    <x v="0"/>
    <x v="45"/>
    <s v="Hartford"/>
    <x v="1"/>
    <n v="0.35000000000000003"/>
    <n v="1250"/>
    <n v="437.50000000000006"/>
    <n v="153.125"/>
    <n v="0.35"/>
  </r>
  <r>
    <x v="0"/>
    <n v="1185732"/>
    <x v="264"/>
    <x v="0"/>
    <x v="45"/>
    <s v="Hartford"/>
    <x v="2"/>
    <n v="0.25000000000000006"/>
    <n v="1750"/>
    <n v="437.50000000000011"/>
    <n v="175.00000000000006"/>
    <n v="0.4"/>
  </r>
  <r>
    <x v="0"/>
    <n v="1185732"/>
    <x v="264"/>
    <x v="0"/>
    <x v="45"/>
    <s v="Hartford"/>
    <x v="3"/>
    <n v="0.3"/>
    <n v="500"/>
    <n v="150"/>
    <n v="60"/>
    <n v="0.4"/>
  </r>
  <r>
    <x v="0"/>
    <n v="1185732"/>
    <x v="264"/>
    <x v="0"/>
    <x v="45"/>
    <s v="Hartford"/>
    <x v="4"/>
    <n v="0.45"/>
    <n v="1250"/>
    <n v="562.5"/>
    <n v="168.75"/>
    <n v="0.3"/>
  </r>
  <r>
    <x v="0"/>
    <n v="1185732"/>
    <x v="264"/>
    <x v="0"/>
    <x v="45"/>
    <s v="Hartford"/>
    <x v="5"/>
    <n v="0.35000000000000003"/>
    <n v="2250"/>
    <n v="787.50000000000011"/>
    <n v="315.00000000000006"/>
    <n v="0.4"/>
  </r>
  <r>
    <x v="0"/>
    <n v="1185732"/>
    <x v="173"/>
    <x v="0"/>
    <x v="45"/>
    <s v="Hartford"/>
    <x v="0"/>
    <n v="0.35000000000000003"/>
    <n v="4450"/>
    <n v="1557.5000000000002"/>
    <n v="545.125"/>
    <n v="0.35"/>
  </r>
  <r>
    <x v="0"/>
    <n v="1185732"/>
    <x v="173"/>
    <x v="0"/>
    <x v="45"/>
    <s v="Hartford"/>
    <x v="1"/>
    <n v="0.35000000000000003"/>
    <n v="1500"/>
    <n v="525"/>
    <n v="183.75"/>
    <n v="0.35"/>
  </r>
  <r>
    <x v="0"/>
    <n v="1185732"/>
    <x v="173"/>
    <x v="0"/>
    <x v="45"/>
    <s v="Hartford"/>
    <x v="2"/>
    <n v="0.25000000000000006"/>
    <n v="1750"/>
    <n v="437.50000000000011"/>
    <n v="175.00000000000006"/>
    <n v="0.4"/>
  </r>
  <r>
    <x v="0"/>
    <n v="1185732"/>
    <x v="173"/>
    <x v="0"/>
    <x v="45"/>
    <s v="Hartford"/>
    <x v="3"/>
    <n v="0.3"/>
    <n v="250"/>
    <n v="75"/>
    <n v="30"/>
    <n v="0.4"/>
  </r>
  <r>
    <x v="0"/>
    <n v="1185732"/>
    <x v="173"/>
    <x v="0"/>
    <x v="45"/>
    <s v="Hartford"/>
    <x v="4"/>
    <n v="0.45"/>
    <n v="750"/>
    <n v="337.5"/>
    <n v="101.25"/>
    <n v="0.3"/>
  </r>
  <r>
    <x v="0"/>
    <n v="1185732"/>
    <x v="173"/>
    <x v="0"/>
    <x v="45"/>
    <s v="Hartford"/>
    <x v="5"/>
    <n v="0.35000000000000003"/>
    <n v="1750"/>
    <n v="612.50000000000011"/>
    <n v="245.00000000000006"/>
    <n v="0.4"/>
  </r>
  <r>
    <x v="0"/>
    <n v="1185732"/>
    <x v="265"/>
    <x v="0"/>
    <x v="45"/>
    <s v="Hartford"/>
    <x v="0"/>
    <n v="0.35000000000000003"/>
    <n v="4250"/>
    <n v="1487.5000000000002"/>
    <n v="520.625"/>
    <n v="0.35"/>
  </r>
  <r>
    <x v="0"/>
    <n v="1185732"/>
    <x v="265"/>
    <x v="0"/>
    <x v="45"/>
    <s v="Hartford"/>
    <x v="1"/>
    <n v="0.35000000000000003"/>
    <n v="1250"/>
    <n v="437.50000000000006"/>
    <n v="153.125"/>
    <n v="0.35"/>
  </r>
  <r>
    <x v="0"/>
    <n v="1185732"/>
    <x v="265"/>
    <x v="0"/>
    <x v="45"/>
    <s v="Hartford"/>
    <x v="2"/>
    <n v="0.25000000000000006"/>
    <n v="1250"/>
    <n v="312.50000000000006"/>
    <n v="125.00000000000003"/>
    <n v="0.4"/>
  </r>
  <r>
    <x v="0"/>
    <n v="1185732"/>
    <x v="265"/>
    <x v="0"/>
    <x v="45"/>
    <s v="Hartford"/>
    <x v="3"/>
    <n v="0.3"/>
    <n v="500"/>
    <n v="150"/>
    <n v="60"/>
    <n v="0.4"/>
  </r>
  <r>
    <x v="0"/>
    <n v="1185732"/>
    <x v="265"/>
    <x v="0"/>
    <x v="45"/>
    <s v="Hartford"/>
    <x v="4"/>
    <n v="0.45"/>
    <n v="500"/>
    <n v="225"/>
    <n v="67.5"/>
    <n v="0.3"/>
  </r>
  <r>
    <x v="0"/>
    <n v="1185732"/>
    <x v="265"/>
    <x v="0"/>
    <x v="45"/>
    <s v="Hartford"/>
    <x v="5"/>
    <n v="0.35000000000000003"/>
    <n v="2000"/>
    <n v="700.00000000000011"/>
    <n v="280.00000000000006"/>
    <n v="0.4"/>
  </r>
  <r>
    <x v="0"/>
    <n v="1185732"/>
    <x v="61"/>
    <x v="0"/>
    <x v="45"/>
    <s v="Hartford"/>
    <x v="0"/>
    <n v="0.49999999999999994"/>
    <n v="4700"/>
    <n v="2349.9999999999995"/>
    <n v="822.49999999999977"/>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4.99999999999989"/>
    <n v="262.49999999999994"/>
    <n v="0.3"/>
  </r>
  <r>
    <x v="0"/>
    <n v="1185732"/>
    <x v="61"/>
    <x v="0"/>
    <x v="45"/>
    <s v="Hartford"/>
    <x v="5"/>
    <n v="0.54999999999999993"/>
    <n v="3000"/>
    <n v="1649.9999999999998"/>
    <n v="660"/>
    <n v="0.4"/>
  </r>
  <r>
    <x v="0"/>
    <n v="1185732"/>
    <x v="266"/>
    <x v="0"/>
    <x v="45"/>
    <s v="Hartford"/>
    <x v="0"/>
    <n v="0.49999999999999994"/>
    <n v="5500"/>
    <n v="2749.9999999999995"/>
    <n v="962.49999999999977"/>
    <n v="0.35"/>
  </r>
  <r>
    <x v="0"/>
    <n v="1185732"/>
    <x v="266"/>
    <x v="0"/>
    <x v="45"/>
    <s v="Hartford"/>
    <x v="1"/>
    <n v="0.45"/>
    <n v="3000"/>
    <n v="1350"/>
    <n v="472.49999999999994"/>
    <n v="0.35"/>
  </r>
  <r>
    <x v="0"/>
    <n v="1185732"/>
    <x v="266"/>
    <x v="0"/>
    <x v="45"/>
    <s v="Hartford"/>
    <x v="2"/>
    <n v="0.4"/>
    <n v="2250"/>
    <n v="900"/>
    <n v="360"/>
    <n v="0.4"/>
  </r>
  <r>
    <x v="0"/>
    <n v="1185732"/>
    <x v="266"/>
    <x v="0"/>
    <x v="45"/>
    <s v="Hartford"/>
    <x v="3"/>
    <n v="0.4"/>
    <n v="2000"/>
    <n v="800"/>
    <n v="320"/>
    <n v="0.4"/>
  </r>
  <r>
    <x v="0"/>
    <n v="1185732"/>
    <x v="266"/>
    <x v="0"/>
    <x v="45"/>
    <s v="Hartford"/>
    <x v="4"/>
    <n v="0.49999999999999994"/>
    <n v="2000"/>
    <n v="999.99999999999989"/>
    <n v="299.99999999999994"/>
    <n v="0.3"/>
  </r>
  <r>
    <x v="0"/>
    <n v="1185732"/>
    <x v="266"/>
    <x v="0"/>
    <x v="45"/>
    <s v="Hartford"/>
    <x v="5"/>
    <n v="0.54999999999999993"/>
    <n v="3500"/>
    <n v="1924.9999999999998"/>
    <n v="770"/>
    <n v="0.4"/>
  </r>
  <r>
    <x v="0"/>
    <n v="1185732"/>
    <x v="176"/>
    <x v="0"/>
    <x v="45"/>
    <s v="Hartford"/>
    <x v="0"/>
    <n v="0.49999999999999994"/>
    <n v="5750"/>
    <n v="2874.9999999999995"/>
    <n v="1006.2499999999998"/>
    <n v="0.35"/>
  </r>
  <r>
    <x v="0"/>
    <n v="1185732"/>
    <x v="176"/>
    <x v="0"/>
    <x v="45"/>
    <s v="Hartford"/>
    <x v="1"/>
    <n v="0.45"/>
    <n v="3250"/>
    <n v="1462.5"/>
    <n v="511.87499999999994"/>
    <n v="0.35"/>
  </r>
  <r>
    <x v="0"/>
    <n v="1185732"/>
    <x v="176"/>
    <x v="0"/>
    <x v="45"/>
    <s v="Hartford"/>
    <x v="2"/>
    <n v="0.4"/>
    <n v="2500"/>
    <n v="1000"/>
    <n v="400"/>
    <n v="0.4"/>
  </r>
  <r>
    <x v="0"/>
    <n v="1185732"/>
    <x v="176"/>
    <x v="0"/>
    <x v="45"/>
    <s v="Hartford"/>
    <x v="3"/>
    <n v="0.4"/>
    <n v="2000"/>
    <n v="800"/>
    <n v="320"/>
    <n v="0.4"/>
  </r>
  <r>
    <x v="0"/>
    <n v="1185732"/>
    <x v="176"/>
    <x v="0"/>
    <x v="45"/>
    <s v="Hartford"/>
    <x v="4"/>
    <n v="0.49999999999999994"/>
    <n v="2250"/>
    <n v="1124.9999999999998"/>
    <n v="337.49999999999994"/>
    <n v="0.3"/>
  </r>
  <r>
    <x v="0"/>
    <n v="1185732"/>
    <x v="176"/>
    <x v="0"/>
    <x v="45"/>
    <s v="Hartford"/>
    <x v="5"/>
    <n v="0.54999999999999993"/>
    <n v="4000"/>
    <n v="2199.9999999999995"/>
    <n v="879.99999999999989"/>
    <n v="0.4"/>
  </r>
  <r>
    <x v="0"/>
    <n v="1185732"/>
    <x v="117"/>
    <x v="0"/>
    <x v="45"/>
    <s v="Hartford"/>
    <x v="0"/>
    <n v="0.49999999999999994"/>
    <n v="5500"/>
    <n v="2749.9999999999995"/>
    <n v="962.49999999999977"/>
    <n v="0.35"/>
  </r>
  <r>
    <x v="0"/>
    <n v="1185732"/>
    <x v="117"/>
    <x v="0"/>
    <x v="45"/>
    <s v="Hartford"/>
    <x v="1"/>
    <n v="0.45"/>
    <n v="3250"/>
    <n v="1462.5"/>
    <n v="511.87499999999994"/>
    <n v="0.35"/>
  </r>
  <r>
    <x v="0"/>
    <n v="1185732"/>
    <x v="117"/>
    <x v="0"/>
    <x v="45"/>
    <s v="Hartford"/>
    <x v="2"/>
    <n v="0.4"/>
    <n v="2500"/>
    <n v="1000"/>
    <n v="400"/>
    <n v="0.4"/>
  </r>
  <r>
    <x v="0"/>
    <n v="1185732"/>
    <x v="117"/>
    <x v="0"/>
    <x v="45"/>
    <s v="Hartford"/>
    <x v="3"/>
    <n v="0.4"/>
    <n v="1500"/>
    <n v="600"/>
    <n v="240"/>
    <n v="0.4"/>
  </r>
  <r>
    <x v="0"/>
    <n v="1185732"/>
    <x v="117"/>
    <x v="0"/>
    <x v="45"/>
    <s v="Hartford"/>
    <x v="4"/>
    <n v="0.49999999999999994"/>
    <n v="1250"/>
    <n v="624.99999999999989"/>
    <n v="187.49999999999997"/>
    <n v="0.3"/>
  </r>
  <r>
    <x v="0"/>
    <n v="1185732"/>
    <x v="117"/>
    <x v="0"/>
    <x v="45"/>
    <s v="Hartford"/>
    <x v="5"/>
    <n v="0.54999999999999993"/>
    <n v="3000"/>
    <n v="1649.9999999999998"/>
    <n v="660"/>
    <n v="0.4"/>
  </r>
  <r>
    <x v="0"/>
    <n v="1185732"/>
    <x v="63"/>
    <x v="0"/>
    <x v="45"/>
    <s v="Hartford"/>
    <x v="0"/>
    <n v="0.49999999999999994"/>
    <n v="4250"/>
    <n v="2124.9999999999995"/>
    <n v="743.74999999999977"/>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499.99999999999994"/>
    <n v="149.99999999999997"/>
    <n v="0.3"/>
  </r>
  <r>
    <x v="0"/>
    <n v="1185732"/>
    <x v="63"/>
    <x v="0"/>
    <x v="45"/>
    <s v="Hartford"/>
    <x v="5"/>
    <n v="0.54999999999999993"/>
    <n v="2000"/>
    <n v="1099.9999999999998"/>
    <n v="439.99999999999994"/>
    <n v="0.4"/>
  </r>
  <r>
    <x v="0"/>
    <n v="1185732"/>
    <x v="267"/>
    <x v="0"/>
    <x v="45"/>
    <s v="Hartford"/>
    <x v="0"/>
    <n v="0.54999999999999993"/>
    <n v="3750"/>
    <n v="2062.4999999999995"/>
    <n v="721.87499999999977"/>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299.9999999999998"/>
    <n v="519.99999999999989"/>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4999999999998"/>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4999999999995"/>
    <n v="844.99999999999989"/>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00000000000011"/>
    <n v="187.50000000000003"/>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00000000000011"/>
    <n v="150.00000000000003"/>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00000000000011"/>
    <n v="150.00000000000003"/>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00000000000006"/>
    <n v="112.50000000000001"/>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4999999999995"/>
    <n v="816.74999999999989"/>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099.9999999999998"/>
    <n v="274.99999999999994"/>
    <n v="0.25"/>
  </r>
  <r>
    <x v="0"/>
    <n v="1185732"/>
    <x v="236"/>
    <x v="0"/>
    <x v="46"/>
    <s v="Providence"/>
    <x v="5"/>
    <n v="0.6"/>
    <n v="3250"/>
    <n v="1950"/>
    <n v="585"/>
    <n v="0.3"/>
  </r>
  <r>
    <x v="0"/>
    <n v="1185732"/>
    <x v="41"/>
    <x v="0"/>
    <x v="46"/>
    <s v="Providence"/>
    <x v="0"/>
    <n v="0.54999999999999993"/>
    <n v="5750"/>
    <n v="3162.4999999999995"/>
    <n v="948.74999999999977"/>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4999999999998"/>
    <n v="309.37499999999994"/>
    <n v="0.25"/>
  </r>
  <r>
    <x v="0"/>
    <n v="1185732"/>
    <x v="41"/>
    <x v="0"/>
    <x v="46"/>
    <s v="Providence"/>
    <x v="5"/>
    <n v="0.6"/>
    <n v="3750"/>
    <n v="2250"/>
    <n v="675"/>
    <n v="0.3"/>
  </r>
  <r>
    <x v="0"/>
    <n v="1185732"/>
    <x v="260"/>
    <x v="0"/>
    <x v="46"/>
    <s v="Providence"/>
    <x v="0"/>
    <n v="0.54999999999999993"/>
    <n v="6000"/>
    <n v="3299.9999999999995"/>
    <n v="989.99999999999977"/>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4.9999999999998"/>
    <n v="343.74999999999994"/>
    <n v="0.25"/>
  </r>
  <r>
    <x v="0"/>
    <n v="1185732"/>
    <x v="260"/>
    <x v="0"/>
    <x v="46"/>
    <s v="Providence"/>
    <x v="5"/>
    <n v="0.6"/>
    <n v="4250"/>
    <n v="2550"/>
    <n v="765"/>
    <n v="0.3"/>
  </r>
  <r>
    <x v="0"/>
    <n v="1185732"/>
    <x v="261"/>
    <x v="0"/>
    <x v="46"/>
    <s v="Providence"/>
    <x v="0"/>
    <n v="0.54999999999999993"/>
    <n v="5750"/>
    <n v="3162.4999999999995"/>
    <n v="948.74999999999977"/>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4.99999999999989"/>
    <n v="206.24999999999997"/>
    <n v="0.25"/>
  </r>
  <r>
    <x v="0"/>
    <n v="1185732"/>
    <x v="261"/>
    <x v="0"/>
    <x v="46"/>
    <s v="Providence"/>
    <x v="5"/>
    <n v="0.6"/>
    <n v="3250"/>
    <n v="1950"/>
    <n v="585"/>
    <n v="0.3"/>
  </r>
  <r>
    <x v="0"/>
    <n v="1185732"/>
    <x v="239"/>
    <x v="0"/>
    <x v="46"/>
    <s v="Providence"/>
    <x v="0"/>
    <n v="0.54999999999999993"/>
    <n v="4500"/>
    <n v="2474.9999999999995"/>
    <n v="742.49999999999989"/>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49999999999989"/>
    <n v="171.87499999999997"/>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0000000000002"/>
    <n v="495.00000000000006"/>
    <n v="0.3"/>
  </r>
  <r>
    <x v="0"/>
    <n v="1185732"/>
    <x v="262"/>
    <x v="0"/>
    <x v="46"/>
    <s v="Providence"/>
    <x v="2"/>
    <n v="0.55000000000000004"/>
    <n v="2950"/>
    <n v="1622.5000000000002"/>
    <n v="405.62500000000006"/>
    <n v="0.25"/>
  </r>
  <r>
    <x v="0"/>
    <n v="1185732"/>
    <x v="262"/>
    <x v="0"/>
    <x v="46"/>
    <s v="Providence"/>
    <x v="3"/>
    <n v="0.55000000000000004"/>
    <n v="2750"/>
    <n v="1512.5000000000002"/>
    <n v="378.12500000000006"/>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0000000000002"/>
    <n v="481.25000000000006"/>
    <n v="0.25"/>
  </r>
  <r>
    <x v="0"/>
    <n v="1185732"/>
    <x v="263"/>
    <x v="0"/>
    <x v="46"/>
    <s v="Providence"/>
    <x v="3"/>
    <n v="0.55000000000000004"/>
    <n v="3000"/>
    <n v="1650.0000000000002"/>
    <n v="412.50000000000006"/>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699.99999999999989"/>
    <n v="244.99999999999994"/>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0000000000011"/>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0000000000011"/>
    <n v="336.875"/>
    <n v="0.35"/>
  </r>
  <r>
    <x v="0"/>
    <n v="1185732"/>
    <x v="2"/>
    <x v="0"/>
    <x v="47"/>
    <s v="Boston"/>
    <x v="3"/>
    <n v="0.39999999999999997"/>
    <n v="1250"/>
    <n v="499.99999999999994"/>
    <n v="174.99999999999997"/>
    <n v="0.35"/>
  </r>
  <r>
    <x v="0"/>
    <n v="1185732"/>
    <x v="2"/>
    <x v="0"/>
    <x v="47"/>
    <s v="Boston"/>
    <x v="4"/>
    <n v="0.55000000000000004"/>
    <n v="1750"/>
    <n v="962.50000000000011"/>
    <n v="336.875"/>
    <n v="0.35"/>
  </r>
  <r>
    <x v="0"/>
    <n v="1185732"/>
    <x v="2"/>
    <x v="0"/>
    <x v="47"/>
    <s v="Boston"/>
    <x v="5"/>
    <n v="0.45"/>
    <n v="2750"/>
    <n v="1237.5"/>
    <n v="494.99999999999994"/>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0000000000011"/>
    <n v="275.625"/>
    <n v="0.35"/>
  </r>
  <r>
    <x v="0"/>
    <n v="1185732"/>
    <x v="3"/>
    <x v="0"/>
    <x v="47"/>
    <s v="Boston"/>
    <x v="3"/>
    <n v="0.39999999999999997"/>
    <n v="1500"/>
    <n v="600"/>
    <n v="210"/>
    <n v="0.35"/>
  </r>
  <r>
    <x v="0"/>
    <n v="1185732"/>
    <x v="3"/>
    <x v="0"/>
    <x v="47"/>
    <s v="Boston"/>
    <x v="4"/>
    <n v="0.55000000000000004"/>
    <n v="1500"/>
    <n v="825.00000000000011"/>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000000000002"/>
    <n v="680.62500000000011"/>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49999999999994"/>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000000000002"/>
    <n v="804.37500000000011"/>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79.99999999999989"/>
    <n v="0.39999999999999997"/>
  </r>
  <r>
    <x v="0"/>
    <n v="1185732"/>
    <x v="9"/>
    <x v="0"/>
    <x v="47"/>
    <s v="Boston"/>
    <x v="0"/>
    <n v="0.65"/>
    <n v="4750"/>
    <n v="3087.5"/>
    <n v="1389.375"/>
    <n v="0.45"/>
  </r>
  <r>
    <x v="0"/>
    <n v="1185732"/>
    <x v="9"/>
    <x v="0"/>
    <x v="47"/>
    <s v="Boston"/>
    <x v="1"/>
    <n v="0.60000000000000009"/>
    <n v="3000"/>
    <n v="1800.0000000000002"/>
    <n v="810.00000000000011"/>
    <n v="0.45"/>
  </r>
  <r>
    <x v="0"/>
    <n v="1185732"/>
    <x v="9"/>
    <x v="0"/>
    <x v="47"/>
    <s v="Boston"/>
    <x v="2"/>
    <n v="0.60000000000000009"/>
    <n v="2000"/>
    <n v="1200.0000000000002"/>
    <n v="420.00000000000006"/>
    <n v="0.35"/>
  </r>
  <r>
    <x v="0"/>
    <n v="1185732"/>
    <x v="9"/>
    <x v="0"/>
    <x v="47"/>
    <s v="Boston"/>
    <x v="3"/>
    <n v="0.60000000000000009"/>
    <n v="1750"/>
    <n v="1050.0000000000002"/>
    <n v="367.50000000000006"/>
    <n v="0.35"/>
  </r>
  <r>
    <x v="0"/>
    <n v="1185732"/>
    <x v="9"/>
    <x v="0"/>
    <x v="47"/>
    <s v="Boston"/>
    <x v="4"/>
    <n v="0.70000000000000007"/>
    <n v="1750"/>
    <n v="1225.0000000000002"/>
    <n v="428.75000000000006"/>
    <n v="0.35"/>
  </r>
  <r>
    <x v="0"/>
    <n v="1185732"/>
    <x v="9"/>
    <x v="0"/>
    <x v="47"/>
    <s v="Boston"/>
    <x v="5"/>
    <n v="0.75"/>
    <n v="3000"/>
    <n v="2250"/>
    <n v="899.99999999999989"/>
    <n v="0.39999999999999997"/>
  </r>
  <r>
    <x v="0"/>
    <n v="1185732"/>
    <x v="10"/>
    <x v="0"/>
    <x v="47"/>
    <s v="Boston"/>
    <x v="0"/>
    <n v="0.70000000000000007"/>
    <n v="4500"/>
    <n v="3150.0000000000005"/>
    <n v="1417.5000000000002"/>
    <n v="0.45"/>
  </r>
  <r>
    <x v="0"/>
    <n v="1185732"/>
    <x v="10"/>
    <x v="0"/>
    <x v="47"/>
    <s v="Boston"/>
    <x v="1"/>
    <n v="0.60000000000000009"/>
    <n v="3250"/>
    <n v="1950.0000000000002"/>
    <n v="877.50000000000011"/>
    <n v="0.45"/>
  </r>
  <r>
    <x v="0"/>
    <n v="1185732"/>
    <x v="10"/>
    <x v="0"/>
    <x v="47"/>
    <s v="Boston"/>
    <x v="2"/>
    <n v="0.60000000000000009"/>
    <n v="3200"/>
    <n v="1920.0000000000002"/>
    <n v="672"/>
    <n v="0.35"/>
  </r>
  <r>
    <x v="0"/>
    <n v="1185732"/>
    <x v="10"/>
    <x v="0"/>
    <x v="47"/>
    <s v="Boston"/>
    <x v="3"/>
    <n v="0.60000000000000009"/>
    <n v="3000"/>
    <n v="1800.0000000000002"/>
    <n v="630"/>
    <n v="0.35"/>
  </r>
  <r>
    <x v="0"/>
    <n v="1185732"/>
    <x v="10"/>
    <x v="0"/>
    <x v="47"/>
    <s v="Boston"/>
    <x v="4"/>
    <n v="0.70000000000000007"/>
    <n v="2750"/>
    <n v="1925.0000000000002"/>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0000000000005"/>
    <n v="1080.0000000000002"/>
    <n v="0.45"/>
  </r>
  <r>
    <x v="0"/>
    <n v="1185732"/>
    <x v="11"/>
    <x v="0"/>
    <x v="47"/>
    <s v="Boston"/>
    <x v="2"/>
    <n v="0.60000000000000009"/>
    <n v="3750"/>
    <n v="2250.0000000000005"/>
    <n v="787.50000000000011"/>
    <n v="0.35"/>
  </r>
  <r>
    <x v="0"/>
    <n v="1185732"/>
    <x v="11"/>
    <x v="0"/>
    <x v="47"/>
    <s v="Boston"/>
    <x v="3"/>
    <n v="0.60000000000000009"/>
    <n v="3250"/>
    <n v="1950.0000000000002"/>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49999999999989"/>
    <n v="236.24999999999994"/>
    <n v="0.3"/>
  </r>
  <r>
    <x v="0"/>
    <n v="1185732"/>
    <x v="124"/>
    <x v="0"/>
    <x v="48"/>
    <s v="Burlington"/>
    <x v="4"/>
    <n v="0.60000000000000009"/>
    <n v="2250"/>
    <n v="1350.0000000000002"/>
    <n v="405.00000000000006"/>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899.99999999999989"/>
    <n v="269.99999999999994"/>
    <n v="0.3"/>
  </r>
  <r>
    <x v="0"/>
    <n v="1185732"/>
    <x v="125"/>
    <x v="0"/>
    <x v="48"/>
    <s v="Burlington"/>
    <x v="4"/>
    <n v="0.60000000000000009"/>
    <n v="2750"/>
    <n v="1650.0000000000002"/>
    <n v="495.00000000000006"/>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4.99999999999989"/>
    <n v="202.49999999999997"/>
    <n v="0.3"/>
  </r>
  <r>
    <x v="0"/>
    <n v="1185732"/>
    <x v="126"/>
    <x v="0"/>
    <x v="48"/>
    <s v="Burlington"/>
    <x v="4"/>
    <n v="0.60000000000000009"/>
    <n v="2000"/>
    <n v="1200.0000000000002"/>
    <n v="360.00000000000006"/>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49999999999989"/>
    <n v="236.24999999999994"/>
    <n v="0.3"/>
  </r>
  <r>
    <x v="0"/>
    <n v="1185732"/>
    <x v="127"/>
    <x v="0"/>
    <x v="48"/>
    <s v="Burlington"/>
    <x v="4"/>
    <n v="0.60000000000000009"/>
    <n v="1750"/>
    <n v="1050.0000000000002"/>
    <n v="315.00000000000006"/>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0000000000002"/>
    <n v="720.00000000000011"/>
    <n v="0.4"/>
  </r>
  <r>
    <x v="0"/>
    <n v="1185732"/>
    <x v="128"/>
    <x v="0"/>
    <x v="48"/>
    <s v="Burlington"/>
    <x v="2"/>
    <n v="0.55000000000000004"/>
    <n v="3250"/>
    <n v="1787.5000000000002"/>
    <n v="536.25"/>
    <n v="0.3"/>
  </r>
  <r>
    <x v="0"/>
    <n v="1185732"/>
    <x v="128"/>
    <x v="0"/>
    <x v="48"/>
    <s v="Burlington"/>
    <x v="3"/>
    <n v="0.55000000000000004"/>
    <n v="2750"/>
    <n v="1512.5000000000002"/>
    <n v="453.75000000000006"/>
    <n v="0.3"/>
  </r>
  <r>
    <x v="0"/>
    <n v="1185732"/>
    <x v="128"/>
    <x v="0"/>
    <x v="48"/>
    <s v="Burlington"/>
    <x v="4"/>
    <n v="0.65"/>
    <n v="3000"/>
    <n v="1950"/>
    <n v="585"/>
    <n v="0.3"/>
  </r>
  <r>
    <x v="0"/>
    <n v="1185732"/>
    <x v="128"/>
    <x v="0"/>
    <x v="48"/>
    <s v="Burlington"/>
    <x v="5"/>
    <n v="0.70000000000000007"/>
    <n v="4250"/>
    <n v="2975.0000000000005"/>
    <n v="1041.25"/>
    <n v="0.35"/>
  </r>
  <r>
    <x v="0"/>
    <n v="1185732"/>
    <x v="129"/>
    <x v="0"/>
    <x v="48"/>
    <s v="Burlington"/>
    <x v="0"/>
    <n v="0.65"/>
    <n v="6750"/>
    <n v="4387.5"/>
    <n v="1755"/>
    <n v="0.4"/>
  </r>
  <r>
    <x v="0"/>
    <n v="1185732"/>
    <x v="129"/>
    <x v="0"/>
    <x v="48"/>
    <s v="Burlington"/>
    <x v="1"/>
    <n v="0.60000000000000009"/>
    <n v="4250"/>
    <n v="2550.0000000000005"/>
    <n v="1020.0000000000002"/>
    <n v="0.4"/>
  </r>
  <r>
    <x v="0"/>
    <n v="1185732"/>
    <x v="129"/>
    <x v="0"/>
    <x v="48"/>
    <s v="Burlington"/>
    <x v="2"/>
    <n v="0.55000000000000004"/>
    <n v="3500"/>
    <n v="1925.0000000000002"/>
    <n v="577.5"/>
    <n v="0.3"/>
  </r>
  <r>
    <x v="0"/>
    <n v="1185732"/>
    <x v="129"/>
    <x v="0"/>
    <x v="48"/>
    <s v="Burlington"/>
    <x v="3"/>
    <n v="0.55000000000000004"/>
    <n v="3250"/>
    <n v="1787.5000000000002"/>
    <n v="536.25"/>
    <n v="0.3"/>
  </r>
  <r>
    <x v="0"/>
    <n v="1185732"/>
    <x v="129"/>
    <x v="0"/>
    <x v="48"/>
    <s v="Burlington"/>
    <x v="4"/>
    <n v="0.65"/>
    <n v="3250"/>
    <n v="2112.5"/>
    <n v="633.75"/>
    <n v="0.3"/>
  </r>
  <r>
    <x v="0"/>
    <n v="1185732"/>
    <x v="129"/>
    <x v="0"/>
    <x v="48"/>
    <s v="Burlington"/>
    <x v="5"/>
    <n v="0.70000000000000007"/>
    <n v="4750"/>
    <n v="3325.0000000000005"/>
    <n v="1163.75"/>
    <n v="0.35"/>
  </r>
  <r>
    <x v="0"/>
    <n v="1185732"/>
    <x v="130"/>
    <x v="0"/>
    <x v="48"/>
    <s v="Burlington"/>
    <x v="0"/>
    <n v="0.65"/>
    <n v="7000"/>
    <n v="4550"/>
    <n v="1820"/>
    <n v="0.4"/>
  </r>
  <r>
    <x v="0"/>
    <n v="1185732"/>
    <x v="130"/>
    <x v="0"/>
    <x v="48"/>
    <s v="Burlington"/>
    <x v="1"/>
    <n v="0.60000000000000009"/>
    <n v="4500"/>
    <n v="2700.0000000000005"/>
    <n v="1080.0000000000002"/>
    <n v="0.4"/>
  </r>
  <r>
    <x v="0"/>
    <n v="1185732"/>
    <x v="130"/>
    <x v="0"/>
    <x v="48"/>
    <s v="Burlington"/>
    <x v="2"/>
    <n v="0.55000000000000004"/>
    <n v="3750"/>
    <n v="2062.5"/>
    <n v="618.75"/>
    <n v="0.3"/>
  </r>
  <r>
    <x v="0"/>
    <n v="1185732"/>
    <x v="130"/>
    <x v="0"/>
    <x v="48"/>
    <s v="Burlington"/>
    <x v="3"/>
    <n v="0.55000000000000004"/>
    <n v="3250"/>
    <n v="1787.5000000000002"/>
    <n v="536.25"/>
    <n v="0.3"/>
  </r>
  <r>
    <x v="0"/>
    <n v="1185732"/>
    <x v="130"/>
    <x v="0"/>
    <x v="48"/>
    <s v="Burlington"/>
    <x v="4"/>
    <n v="0.65"/>
    <n v="3500"/>
    <n v="2275"/>
    <n v="682.5"/>
    <n v="0.3"/>
  </r>
  <r>
    <x v="0"/>
    <n v="1185732"/>
    <x v="130"/>
    <x v="0"/>
    <x v="48"/>
    <s v="Burlington"/>
    <x v="5"/>
    <n v="0.70000000000000007"/>
    <n v="5250"/>
    <n v="3675.0000000000005"/>
    <n v="1286.25"/>
    <n v="0.35"/>
  </r>
  <r>
    <x v="0"/>
    <n v="1185732"/>
    <x v="131"/>
    <x v="0"/>
    <x v="48"/>
    <s v="Burlington"/>
    <x v="0"/>
    <n v="0.65"/>
    <n v="6750"/>
    <n v="4387.5"/>
    <n v="1755"/>
    <n v="0.4"/>
  </r>
  <r>
    <x v="0"/>
    <n v="1185732"/>
    <x v="131"/>
    <x v="0"/>
    <x v="48"/>
    <s v="Burlington"/>
    <x v="1"/>
    <n v="0.60000000000000009"/>
    <n v="4500"/>
    <n v="2700.0000000000005"/>
    <n v="1080.0000000000002"/>
    <n v="0.4"/>
  </r>
  <r>
    <x v="0"/>
    <n v="1185732"/>
    <x v="131"/>
    <x v="0"/>
    <x v="48"/>
    <s v="Burlington"/>
    <x v="2"/>
    <n v="0.55000000000000004"/>
    <n v="3750"/>
    <n v="2062.5"/>
    <n v="618.75"/>
    <n v="0.3"/>
  </r>
  <r>
    <x v="0"/>
    <n v="1185732"/>
    <x v="131"/>
    <x v="0"/>
    <x v="48"/>
    <s v="Burlington"/>
    <x v="3"/>
    <n v="0.55000000000000004"/>
    <n v="2750"/>
    <n v="1512.5000000000002"/>
    <n v="453.75000000000006"/>
    <n v="0.3"/>
  </r>
  <r>
    <x v="0"/>
    <n v="1185732"/>
    <x v="131"/>
    <x v="0"/>
    <x v="48"/>
    <s v="Burlington"/>
    <x v="4"/>
    <n v="0.65"/>
    <n v="2500"/>
    <n v="1625"/>
    <n v="487.5"/>
    <n v="0.3"/>
  </r>
  <r>
    <x v="0"/>
    <n v="1185732"/>
    <x v="131"/>
    <x v="0"/>
    <x v="48"/>
    <s v="Burlington"/>
    <x v="5"/>
    <n v="0.70000000000000007"/>
    <n v="4250"/>
    <n v="2975.0000000000005"/>
    <n v="1041.25"/>
    <n v="0.35"/>
  </r>
  <r>
    <x v="0"/>
    <n v="1185732"/>
    <x v="132"/>
    <x v="0"/>
    <x v="48"/>
    <s v="Burlington"/>
    <x v="0"/>
    <n v="0.65"/>
    <n v="5500"/>
    <n v="3575"/>
    <n v="1430"/>
    <n v="0.4"/>
  </r>
  <r>
    <x v="0"/>
    <n v="1185732"/>
    <x v="132"/>
    <x v="0"/>
    <x v="48"/>
    <s v="Burlington"/>
    <x v="1"/>
    <n v="0.60000000000000009"/>
    <n v="3500"/>
    <n v="2100.0000000000005"/>
    <n v="840.00000000000023"/>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0000000000005"/>
    <n v="1330.0000000000002"/>
    <n v="0.4"/>
  </r>
  <r>
    <x v="0"/>
    <n v="1185732"/>
    <x v="133"/>
    <x v="0"/>
    <x v="48"/>
    <s v="Burlington"/>
    <x v="1"/>
    <n v="0.65000000000000013"/>
    <n v="3000"/>
    <n v="1950.0000000000005"/>
    <n v="780.00000000000023"/>
    <n v="0.4"/>
  </r>
  <r>
    <x v="0"/>
    <n v="1185732"/>
    <x v="133"/>
    <x v="0"/>
    <x v="48"/>
    <s v="Burlington"/>
    <x v="2"/>
    <n v="0.65000000000000013"/>
    <n v="2000"/>
    <n v="1300.0000000000002"/>
    <n v="390.00000000000006"/>
    <n v="0.3"/>
  </r>
  <r>
    <x v="0"/>
    <n v="1185732"/>
    <x v="133"/>
    <x v="0"/>
    <x v="48"/>
    <s v="Burlington"/>
    <x v="3"/>
    <n v="0.65000000000000013"/>
    <n v="1750"/>
    <n v="1137.5000000000002"/>
    <n v="341.25000000000006"/>
    <n v="0.3"/>
  </r>
  <r>
    <x v="0"/>
    <n v="1185732"/>
    <x v="133"/>
    <x v="0"/>
    <x v="48"/>
    <s v="Burlington"/>
    <x v="4"/>
    <n v="0.75000000000000011"/>
    <n v="1750"/>
    <n v="1312.5000000000002"/>
    <n v="393.75000000000006"/>
    <n v="0.3"/>
  </r>
  <r>
    <x v="0"/>
    <n v="1185732"/>
    <x v="133"/>
    <x v="0"/>
    <x v="48"/>
    <s v="Burlington"/>
    <x v="5"/>
    <n v="0.8"/>
    <n v="3000"/>
    <n v="2400"/>
    <n v="840"/>
    <n v="0.35"/>
  </r>
  <r>
    <x v="0"/>
    <n v="1185732"/>
    <x v="134"/>
    <x v="0"/>
    <x v="48"/>
    <s v="Burlington"/>
    <x v="0"/>
    <n v="0.75000000000000011"/>
    <n v="4500"/>
    <n v="3375.0000000000005"/>
    <n v="1350.0000000000002"/>
    <n v="0.4"/>
  </r>
  <r>
    <x v="0"/>
    <n v="1185732"/>
    <x v="134"/>
    <x v="0"/>
    <x v="48"/>
    <s v="Burlington"/>
    <x v="1"/>
    <n v="0.65000000000000013"/>
    <n v="3250"/>
    <n v="2112.5000000000005"/>
    <n v="845.00000000000023"/>
    <n v="0.4"/>
  </r>
  <r>
    <x v="0"/>
    <n v="1185732"/>
    <x v="134"/>
    <x v="0"/>
    <x v="48"/>
    <s v="Burlington"/>
    <x v="2"/>
    <n v="0.65000000000000013"/>
    <n v="3450"/>
    <n v="2242.5000000000005"/>
    <n v="672.75000000000011"/>
    <n v="0.3"/>
  </r>
  <r>
    <x v="0"/>
    <n v="1185732"/>
    <x v="134"/>
    <x v="0"/>
    <x v="48"/>
    <s v="Burlington"/>
    <x v="3"/>
    <n v="0.65000000000000013"/>
    <n v="3250"/>
    <n v="2112.5000000000005"/>
    <n v="633.75000000000011"/>
    <n v="0.3"/>
  </r>
  <r>
    <x v="0"/>
    <n v="1185732"/>
    <x v="134"/>
    <x v="0"/>
    <x v="48"/>
    <s v="Burlington"/>
    <x v="4"/>
    <n v="0.75000000000000011"/>
    <n v="3000"/>
    <n v="2250.0000000000005"/>
    <n v="675.00000000000011"/>
    <n v="0.3"/>
  </r>
  <r>
    <x v="0"/>
    <n v="1185732"/>
    <x v="134"/>
    <x v="0"/>
    <x v="48"/>
    <s v="Burlington"/>
    <x v="5"/>
    <n v="0.8"/>
    <n v="4000"/>
    <n v="3200"/>
    <n v="1120"/>
    <n v="0.35"/>
  </r>
  <r>
    <x v="0"/>
    <n v="1185732"/>
    <x v="135"/>
    <x v="0"/>
    <x v="48"/>
    <s v="Burlington"/>
    <x v="0"/>
    <n v="0.75000000000000011"/>
    <n v="6250"/>
    <n v="4687.5000000000009"/>
    <n v="1875.0000000000005"/>
    <n v="0.4"/>
  </r>
  <r>
    <x v="0"/>
    <n v="1185732"/>
    <x v="135"/>
    <x v="0"/>
    <x v="48"/>
    <s v="Burlington"/>
    <x v="1"/>
    <n v="0.65000000000000013"/>
    <n v="4250"/>
    <n v="2762.5000000000005"/>
    <n v="1105.0000000000002"/>
    <n v="0.4"/>
  </r>
  <r>
    <x v="0"/>
    <n v="1185732"/>
    <x v="135"/>
    <x v="0"/>
    <x v="48"/>
    <s v="Burlington"/>
    <x v="2"/>
    <n v="0.65000000000000013"/>
    <n v="4000"/>
    <n v="2600.0000000000005"/>
    <n v="780.00000000000011"/>
    <n v="0.3"/>
  </r>
  <r>
    <x v="0"/>
    <n v="1185732"/>
    <x v="135"/>
    <x v="0"/>
    <x v="48"/>
    <s v="Burlington"/>
    <x v="3"/>
    <n v="0.65000000000000013"/>
    <n v="3500"/>
    <n v="2275.0000000000005"/>
    <n v="682.50000000000011"/>
    <n v="0.3"/>
  </r>
  <r>
    <x v="0"/>
    <n v="1185732"/>
    <x v="135"/>
    <x v="0"/>
    <x v="48"/>
    <s v="Burlington"/>
    <x v="4"/>
    <n v="0.75000000000000011"/>
    <n v="3500"/>
    <n v="2625.0000000000005"/>
    <n v="787.50000000000011"/>
    <n v="0.3"/>
  </r>
  <r>
    <x v="0"/>
    <n v="1185732"/>
    <x v="135"/>
    <x v="0"/>
    <x v="48"/>
    <s v="Burlington"/>
    <x v="5"/>
    <n v="0.8"/>
    <n v="4500"/>
    <n v="3600"/>
    <n v="1260"/>
    <n v="0.35"/>
  </r>
  <r>
    <x v="0"/>
    <n v="1185732"/>
    <x v="145"/>
    <x v="0"/>
    <x v="49"/>
    <s v="Manchester"/>
    <x v="0"/>
    <n v="0.55000000000000004"/>
    <n v="5000"/>
    <n v="2750"/>
    <n v="962.50000000000011"/>
    <n v="0.35000000000000003"/>
  </r>
  <r>
    <x v="0"/>
    <n v="1185732"/>
    <x v="145"/>
    <x v="0"/>
    <x v="49"/>
    <s v="Manchester"/>
    <x v="1"/>
    <n v="0.55000000000000004"/>
    <n v="3000"/>
    <n v="1650.0000000000002"/>
    <n v="577.50000000000011"/>
    <n v="0.35000000000000003"/>
  </r>
  <r>
    <x v="0"/>
    <n v="1185732"/>
    <x v="145"/>
    <x v="0"/>
    <x v="49"/>
    <s v="Manchester"/>
    <x v="2"/>
    <n v="0.45"/>
    <n v="3000"/>
    <n v="1350"/>
    <n v="337.5"/>
    <n v="0.25"/>
  </r>
  <r>
    <x v="0"/>
    <n v="1185732"/>
    <x v="145"/>
    <x v="0"/>
    <x v="49"/>
    <s v="Manchester"/>
    <x v="3"/>
    <n v="0.49999999999999994"/>
    <n v="1500"/>
    <n v="749.99999999999989"/>
    <n v="187.49999999999997"/>
    <n v="0.25"/>
  </r>
  <r>
    <x v="0"/>
    <n v="1185732"/>
    <x v="145"/>
    <x v="0"/>
    <x v="49"/>
    <s v="Manchester"/>
    <x v="4"/>
    <n v="0.65000000000000013"/>
    <n v="2000"/>
    <n v="1300.0000000000002"/>
    <n v="325.00000000000006"/>
    <n v="0.25"/>
  </r>
  <r>
    <x v="0"/>
    <n v="1185732"/>
    <x v="145"/>
    <x v="0"/>
    <x v="49"/>
    <s v="Manchester"/>
    <x v="5"/>
    <n v="0.55000000000000004"/>
    <n v="3000"/>
    <n v="1650.0000000000002"/>
    <n v="495.00000000000006"/>
    <n v="0.3"/>
  </r>
  <r>
    <x v="0"/>
    <n v="1185732"/>
    <x v="216"/>
    <x v="0"/>
    <x v="49"/>
    <s v="Manchester"/>
    <x v="0"/>
    <n v="0.55000000000000004"/>
    <n v="5750"/>
    <n v="3162.5000000000005"/>
    <n v="1106.8750000000002"/>
    <n v="0.35000000000000003"/>
  </r>
  <r>
    <x v="0"/>
    <n v="1185732"/>
    <x v="216"/>
    <x v="0"/>
    <x v="49"/>
    <s v="Manchester"/>
    <x v="1"/>
    <n v="0.55000000000000004"/>
    <n v="2250"/>
    <n v="1237.5"/>
    <n v="433.12500000000006"/>
    <n v="0.35000000000000003"/>
  </r>
  <r>
    <x v="0"/>
    <n v="1185732"/>
    <x v="216"/>
    <x v="0"/>
    <x v="49"/>
    <s v="Manchester"/>
    <x v="2"/>
    <n v="0.45"/>
    <n v="2750"/>
    <n v="1237.5"/>
    <n v="309.375"/>
    <n v="0.25"/>
  </r>
  <r>
    <x v="0"/>
    <n v="1185732"/>
    <x v="216"/>
    <x v="0"/>
    <x v="49"/>
    <s v="Manchester"/>
    <x v="3"/>
    <n v="0.49999999999999994"/>
    <n v="1750"/>
    <n v="874.99999999999989"/>
    <n v="218.74999999999997"/>
    <n v="0.25"/>
  </r>
  <r>
    <x v="0"/>
    <n v="1185732"/>
    <x v="216"/>
    <x v="0"/>
    <x v="49"/>
    <s v="Manchester"/>
    <x v="4"/>
    <n v="0.65000000000000013"/>
    <n v="2500"/>
    <n v="1625.0000000000002"/>
    <n v="406.25000000000006"/>
    <n v="0.25"/>
  </r>
  <r>
    <x v="0"/>
    <n v="1185732"/>
    <x v="216"/>
    <x v="0"/>
    <x v="49"/>
    <s v="Manchester"/>
    <x v="5"/>
    <n v="0.55000000000000004"/>
    <n v="3500"/>
    <n v="1925.0000000000002"/>
    <n v="577.5"/>
    <n v="0.3"/>
  </r>
  <r>
    <x v="0"/>
    <n v="1185732"/>
    <x v="250"/>
    <x v="0"/>
    <x v="49"/>
    <s v="Manchester"/>
    <x v="0"/>
    <n v="0.55000000000000004"/>
    <n v="5450"/>
    <n v="2997.5000000000005"/>
    <n v="1049.1250000000002"/>
    <n v="0.35000000000000003"/>
  </r>
  <r>
    <x v="0"/>
    <n v="1185732"/>
    <x v="250"/>
    <x v="0"/>
    <x v="49"/>
    <s v="Manchester"/>
    <x v="1"/>
    <n v="0.55000000000000004"/>
    <n v="2500"/>
    <n v="1375"/>
    <n v="481.25000000000006"/>
    <n v="0.35000000000000003"/>
  </r>
  <r>
    <x v="0"/>
    <n v="1185732"/>
    <x v="250"/>
    <x v="0"/>
    <x v="49"/>
    <s v="Manchester"/>
    <x v="2"/>
    <n v="0.45"/>
    <n v="2750"/>
    <n v="1237.5"/>
    <n v="309.375"/>
    <n v="0.25"/>
  </r>
  <r>
    <x v="0"/>
    <n v="1185732"/>
    <x v="250"/>
    <x v="0"/>
    <x v="49"/>
    <s v="Manchester"/>
    <x v="3"/>
    <n v="0.49999999999999994"/>
    <n v="1250"/>
    <n v="624.99999999999989"/>
    <n v="156.24999999999997"/>
    <n v="0.25"/>
  </r>
  <r>
    <x v="0"/>
    <n v="1185732"/>
    <x v="250"/>
    <x v="0"/>
    <x v="49"/>
    <s v="Manchester"/>
    <x v="4"/>
    <n v="0.65000000000000013"/>
    <n v="1750"/>
    <n v="1137.5000000000002"/>
    <n v="284.37500000000006"/>
    <n v="0.25"/>
  </r>
  <r>
    <x v="0"/>
    <n v="1185732"/>
    <x v="250"/>
    <x v="0"/>
    <x v="49"/>
    <s v="Manchester"/>
    <x v="5"/>
    <n v="0.55000000000000004"/>
    <n v="2750"/>
    <n v="1512.5000000000002"/>
    <n v="453.75000000000006"/>
    <n v="0.3"/>
  </r>
  <r>
    <x v="0"/>
    <n v="1185732"/>
    <x v="251"/>
    <x v="0"/>
    <x v="49"/>
    <s v="Manchester"/>
    <x v="0"/>
    <n v="0.55000000000000004"/>
    <n v="5250"/>
    <n v="2887.5000000000005"/>
    <n v="1010.6250000000002"/>
    <n v="0.35000000000000003"/>
  </r>
  <r>
    <x v="0"/>
    <n v="1185732"/>
    <x v="251"/>
    <x v="0"/>
    <x v="49"/>
    <s v="Manchester"/>
    <x v="1"/>
    <n v="0.55000000000000004"/>
    <n v="2250"/>
    <n v="1237.5"/>
    <n v="433.12500000000006"/>
    <n v="0.35000000000000003"/>
  </r>
  <r>
    <x v="0"/>
    <n v="1185732"/>
    <x v="251"/>
    <x v="0"/>
    <x v="49"/>
    <s v="Manchester"/>
    <x v="2"/>
    <n v="0.45"/>
    <n v="2250"/>
    <n v="1012.5"/>
    <n v="253.125"/>
    <n v="0.25"/>
  </r>
  <r>
    <x v="0"/>
    <n v="1185732"/>
    <x v="251"/>
    <x v="0"/>
    <x v="49"/>
    <s v="Manchester"/>
    <x v="3"/>
    <n v="0.49999999999999994"/>
    <n v="1500"/>
    <n v="749.99999999999989"/>
    <n v="187.49999999999997"/>
    <n v="0.25"/>
  </r>
  <r>
    <x v="0"/>
    <n v="1185732"/>
    <x v="251"/>
    <x v="0"/>
    <x v="49"/>
    <s v="Manchester"/>
    <x v="4"/>
    <n v="0.60000000000000009"/>
    <n v="1500"/>
    <n v="900.00000000000011"/>
    <n v="225.00000000000003"/>
    <n v="0.25"/>
  </r>
  <r>
    <x v="0"/>
    <n v="1185732"/>
    <x v="251"/>
    <x v="0"/>
    <x v="49"/>
    <s v="Manchester"/>
    <x v="5"/>
    <n v="0.5"/>
    <n v="3000"/>
    <n v="1500"/>
    <n v="450"/>
    <n v="0.3"/>
  </r>
  <r>
    <x v="0"/>
    <n v="1185732"/>
    <x v="252"/>
    <x v="0"/>
    <x v="49"/>
    <s v="Manchester"/>
    <x v="0"/>
    <n v="0.65"/>
    <n v="5700"/>
    <n v="3705"/>
    <n v="1296.7500000000002"/>
    <n v="0.35000000000000003"/>
  </r>
  <r>
    <x v="0"/>
    <n v="1185732"/>
    <x v="252"/>
    <x v="0"/>
    <x v="49"/>
    <s v="Manchester"/>
    <x v="1"/>
    <n v="0.60000000000000009"/>
    <n v="2750"/>
    <n v="1650.0000000000002"/>
    <n v="577.50000000000011"/>
    <n v="0.35000000000000003"/>
  </r>
  <r>
    <x v="0"/>
    <n v="1185732"/>
    <x v="252"/>
    <x v="0"/>
    <x v="49"/>
    <s v="Manchester"/>
    <x v="2"/>
    <n v="0.55000000000000004"/>
    <n v="3000"/>
    <n v="1650.0000000000002"/>
    <n v="412.50000000000006"/>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0000000000005"/>
    <n v="840.00000000000011"/>
    <n v="0.3"/>
  </r>
  <r>
    <x v="0"/>
    <n v="1185732"/>
    <x v="220"/>
    <x v="0"/>
    <x v="49"/>
    <s v="Manchester"/>
    <x v="0"/>
    <n v="0.65"/>
    <n v="6500"/>
    <n v="4225"/>
    <n v="1478.7500000000002"/>
    <n v="0.35000000000000003"/>
  </r>
  <r>
    <x v="0"/>
    <n v="1185732"/>
    <x v="220"/>
    <x v="0"/>
    <x v="49"/>
    <s v="Manchester"/>
    <x v="1"/>
    <n v="0.60000000000000009"/>
    <n v="4000"/>
    <n v="2400.0000000000005"/>
    <n v="840.00000000000023"/>
    <n v="0.35000000000000003"/>
  </r>
  <r>
    <x v="0"/>
    <n v="1185732"/>
    <x v="220"/>
    <x v="0"/>
    <x v="49"/>
    <s v="Manchester"/>
    <x v="2"/>
    <n v="0.55000000000000004"/>
    <n v="3250"/>
    <n v="1787.5000000000002"/>
    <n v="446.87500000000006"/>
    <n v="0.25"/>
  </r>
  <r>
    <x v="0"/>
    <n v="1185732"/>
    <x v="220"/>
    <x v="0"/>
    <x v="49"/>
    <s v="Manchester"/>
    <x v="3"/>
    <n v="0.55000000000000004"/>
    <n v="3000"/>
    <n v="1650.0000000000002"/>
    <n v="412.50000000000006"/>
    <n v="0.25"/>
  </r>
  <r>
    <x v="0"/>
    <n v="1185732"/>
    <x v="220"/>
    <x v="0"/>
    <x v="49"/>
    <s v="Manchester"/>
    <x v="4"/>
    <n v="0.65"/>
    <n v="3000"/>
    <n v="1950"/>
    <n v="487.5"/>
    <n v="0.25"/>
  </r>
  <r>
    <x v="0"/>
    <n v="1185732"/>
    <x v="220"/>
    <x v="0"/>
    <x v="49"/>
    <s v="Manchester"/>
    <x v="5"/>
    <n v="0.70000000000000007"/>
    <n v="4500"/>
    <n v="3150.0000000000005"/>
    <n v="945.00000000000011"/>
    <n v="0.3"/>
  </r>
  <r>
    <x v="0"/>
    <n v="1185732"/>
    <x v="253"/>
    <x v="0"/>
    <x v="49"/>
    <s v="Manchester"/>
    <x v="0"/>
    <n v="0.65"/>
    <n v="6750"/>
    <n v="4387.5"/>
    <n v="1535.6250000000002"/>
    <n v="0.35000000000000003"/>
  </r>
  <r>
    <x v="0"/>
    <n v="1185732"/>
    <x v="253"/>
    <x v="0"/>
    <x v="49"/>
    <s v="Manchester"/>
    <x v="1"/>
    <n v="0.60000000000000009"/>
    <n v="4250"/>
    <n v="2550.0000000000005"/>
    <n v="892.50000000000023"/>
    <n v="0.35000000000000003"/>
  </r>
  <r>
    <x v="0"/>
    <n v="1185732"/>
    <x v="253"/>
    <x v="0"/>
    <x v="49"/>
    <s v="Manchester"/>
    <x v="2"/>
    <n v="0.55000000000000004"/>
    <n v="3500"/>
    <n v="1925.0000000000002"/>
    <n v="481.25000000000006"/>
    <n v="0.25"/>
  </r>
  <r>
    <x v="0"/>
    <n v="1185732"/>
    <x v="253"/>
    <x v="0"/>
    <x v="49"/>
    <s v="Manchester"/>
    <x v="3"/>
    <n v="0.55000000000000004"/>
    <n v="3000"/>
    <n v="1650.0000000000002"/>
    <n v="412.50000000000006"/>
    <n v="0.25"/>
  </r>
  <r>
    <x v="0"/>
    <n v="1185732"/>
    <x v="253"/>
    <x v="0"/>
    <x v="49"/>
    <s v="Manchester"/>
    <x v="4"/>
    <n v="0.65"/>
    <n v="3250"/>
    <n v="2112.5"/>
    <n v="528.125"/>
    <n v="0.25"/>
  </r>
  <r>
    <x v="0"/>
    <n v="1185732"/>
    <x v="253"/>
    <x v="0"/>
    <x v="49"/>
    <s v="Manchester"/>
    <x v="5"/>
    <n v="0.70000000000000007"/>
    <n v="5000"/>
    <n v="3500.0000000000005"/>
    <n v="1050"/>
    <n v="0.3"/>
  </r>
  <r>
    <x v="0"/>
    <n v="1185732"/>
    <x v="254"/>
    <x v="0"/>
    <x v="49"/>
    <s v="Manchester"/>
    <x v="0"/>
    <n v="0.65"/>
    <n v="6500"/>
    <n v="4225"/>
    <n v="1478.7500000000002"/>
    <n v="0.35000000000000003"/>
  </r>
  <r>
    <x v="0"/>
    <n v="1185732"/>
    <x v="254"/>
    <x v="0"/>
    <x v="49"/>
    <s v="Manchester"/>
    <x v="1"/>
    <n v="0.60000000000000009"/>
    <n v="4250"/>
    <n v="2550.0000000000005"/>
    <n v="892.50000000000023"/>
    <n v="0.35000000000000003"/>
  </r>
  <r>
    <x v="0"/>
    <n v="1185732"/>
    <x v="254"/>
    <x v="0"/>
    <x v="49"/>
    <s v="Manchester"/>
    <x v="2"/>
    <n v="0.55000000000000004"/>
    <n v="3500"/>
    <n v="1925.0000000000002"/>
    <n v="481.25000000000006"/>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0000000000005"/>
    <n v="840.00000000000011"/>
    <n v="0.3"/>
  </r>
  <r>
    <x v="0"/>
    <n v="1185732"/>
    <x v="255"/>
    <x v="0"/>
    <x v="49"/>
    <s v="Manchester"/>
    <x v="0"/>
    <n v="0.65"/>
    <n v="5250"/>
    <n v="3412.5"/>
    <n v="1194.375"/>
    <n v="0.35000000000000003"/>
  </r>
  <r>
    <x v="0"/>
    <n v="1185732"/>
    <x v="255"/>
    <x v="0"/>
    <x v="49"/>
    <s v="Manchester"/>
    <x v="1"/>
    <n v="0.60000000000000009"/>
    <n v="3250"/>
    <n v="1950.0000000000002"/>
    <n v="682.50000000000011"/>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0000000000005"/>
    <n v="1102.5000000000002"/>
    <n v="0.35000000000000003"/>
  </r>
  <r>
    <x v="0"/>
    <n v="1185732"/>
    <x v="224"/>
    <x v="0"/>
    <x v="49"/>
    <s v="Manchester"/>
    <x v="1"/>
    <n v="0.65000000000000013"/>
    <n v="2750"/>
    <n v="1787.5000000000005"/>
    <n v="625.62500000000023"/>
    <n v="0.35000000000000003"/>
  </r>
  <r>
    <x v="0"/>
    <n v="1185732"/>
    <x v="224"/>
    <x v="0"/>
    <x v="49"/>
    <s v="Manchester"/>
    <x v="2"/>
    <n v="0.65000000000000013"/>
    <n v="1750"/>
    <n v="1137.5000000000002"/>
    <n v="284.37500000000006"/>
    <n v="0.25"/>
  </r>
  <r>
    <x v="0"/>
    <n v="1185732"/>
    <x v="224"/>
    <x v="0"/>
    <x v="49"/>
    <s v="Manchester"/>
    <x v="3"/>
    <n v="0.65000000000000013"/>
    <n v="1500"/>
    <n v="975.00000000000023"/>
    <n v="243.75000000000006"/>
    <n v="0.25"/>
  </r>
  <r>
    <x v="0"/>
    <n v="1185732"/>
    <x v="224"/>
    <x v="0"/>
    <x v="49"/>
    <s v="Manchester"/>
    <x v="4"/>
    <n v="0.75000000000000011"/>
    <n v="1500"/>
    <n v="1125.0000000000002"/>
    <n v="281.25000000000006"/>
    <n v="0.25"/>
  </r>
  <r>
    <x v="0"/>
    <n v="1185732"/>
    <x v="224"/>
    <x v="0"/>
    <x v="49"/>
    <s v="Manchester"/>
    <x v="5"/>
    <n v="0.8"/>
    <n v="2750"/>
    <n v="2200"/>
    <n v="660"/>
    <n v="0.3"/>
  </r>
  <r>
    <x v="0"/>
    <n v="1185732"/>
    <x v="256"/>
    <x v="0"/>
    <x v="49"/>
    <s v="Manchester"/>
    <x v="0"/>
    <n v="0.75000000000000011"/>
    <n v="4250"/>
    <n v="3187.5000000000005"/>
    <n v="1115.6250000000002"/>
    <n v="0.35000000000000003"/>
  </r>
  <r>
    <x v="0"/>
    <n v="1185732"/>
    <x v="256"/>
    <x v="0"/>
    <x v="49"/>
    <s v="Manchester"/>
    <x v="1"/>
    <n v="0.65000000000000013"/>
    <n v="3000"/>
    <n v="1950.0000000000005"/>
    <n v="682.50000000000023"/>
    <n v="0.35000000000000003"/>
  </r>
  <r>
    <x v="0"/>
    <n v="1185732"/>
    <x v="256"/>
    <x v="0"/>
    <x v="49"/>
    <s v="Manchester"/>
    <x v="2"/>
    <n v="0.65000000000000013"/>
    <n v="3200"/>
    <n v="2080.0000000000005"/>
    <n v="520.00000000000011"/>
    <n v="0.25"/>
  </r>
  <r>
    <x v="0"/>
    <n v="1185732"/>
    <x v="256"/>
    <x v="0"/>
    <x v="49"/>
    <s v="Manchester"/>
    <x v="3"/>
    <n v="0.65000000000000013"/>
    <n v="3000"/>
    <n v="1950.0000000000005"/>
    <n v="487.50000000000011"/>
    <n v="0.25"/>
  </r>
  <r>
    <x v="0"/>
    <n v="1185732"/>
    <x v="256"/>
    <x v="0"/>
    <x v="49"/>
    <s v="Manchester"/>
    <x v="4"/>
    <n v="0.75000000000000011"/>
    <n v="2750"/>
    <n v="2062.5000000000005"/>
    <n v="515.62500000000011"/>
    <n v="0.25"/>
  </r>
  <r>
    <x v="0"/>
    <n v="1185732"/>
    <x v="256"/>
    <x v="0"/>
    <x v="49"/>
    <s v="Manchester"/>
    <x v="5"/>
    <n v="0.8"/>
    <n v="3750"/>
    <n v="3000"/>
    <n v="900"/>
    <n v="0.3"/>
  </r>
  <r>
    <x v="0"/>
    <n v="1185732"/>
    <x v="257"/>
    <x v="0"/>
    <x v="49"/>
    <s v="Manchester"/>
    <x v="0"/>
    <n v="0.75000000000000011"/>
    <n v="6000"/>
    <n v="4500.0000000000009"/>
    <n v="1575.0000000000005"/>
    <n v="0.35000000000000003"/>
  </r>
  <r>
    <x v="0"/>
    <n v="1185732"/>
    <x v="257"/>
    <x v="0"/>
    <x v="49"/>
    <s v="Manchester"/>
    <x v="1"/>
    <n v="0.65000000000000013"/>
    <n v="4000"/>
    <n v="2600.0000000000005"/>
    <n v="910.00000000000023"/>
    <n v="0.35000000000000003"/>
  </r>
  <r>
    <x v="0"/>
    <n v="1185732"/>
    <x v="257"/>
    <x v="0"/>
    <x v="49"/>
    <s v="Manchester"/>
    <x v="2"/>
    <n v="0.65000000000000013"/>
    <n v="3750"/>
    <n v="2437.5000000000005"/>
    <n v="609.37500000000011"/>
    <n v="0.25"/>
  </r>
  <r>
    <x v="0"/>
    <n v="1185732"/>
    <x v="257"/>
    <x v="0"/>
    <x v="49"/>
    <s v="Manchester"/>
    <x v="3"/>
    <n v="0.65000000000000013"/>
    <n v="3250"/>
    <n v="2112.5000000000005"/>
    <n v="528.12500000000011"/>
    <n v="0.25"/>
  </r>
  <r>
    <x v="0"/>
    <n v="1185732"/>
    <x v="257"/>
    <x v="0"/>
    <x v="49"/>
    <s v="Manchester"/>
    <x v="4"/>
    <n v="0.75000000000000011"/>
    <n v="3250"/>
    <n v="2437.5000000000005"/>
    <n v="609.37500000000011"/>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517FC5-071C-4344-A6BE-35B1136AA60D}"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3:B74" firstHeaderRow="1" firstDataRow="1" firstDataCol="1"/>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filters count="1">
    <filter fld="2" type="dateBetween" evalOrder="-1" id="16"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53074E-568E-4856-8504-FD141904BC8C}"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7:B20" firstHeaderRow="1" firstDataRow="1" firstDataCol="1"/>
  <pivotFields count="14">
    <pivotField showAll="0">
      <items count="5">
        <item x="1"/>
        <item x="3"/>
        <item x="2"/>
        <item x="0"/>
        <item t="default"/>
      </items>
    </pivotField>
    <pivotField showAll="0"/>
    <pivotField axis="axisRow"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3"/>
    <field x="12"/>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1"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868C80-B58A-44C0-968B-29679A9D2664}"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pivotField dataField="1" numFmtId="6" showAll="0"/>
    <pivotField dataField="1" numFmtId="6" showAll="0"/>
    <pivotField dataField="1"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1"/>
  </dataFields>
  <pivotTableStyleInfo name="PivotStyleLight16" showRowHeaders="1" showColHeaders="1" showRowStripes="0" showColStripes="0" showLastColumn="1"/>
  <filters count="1">
    <filter fld="2" type="dateBetween" evalOrder="-1" id="19"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7E66264-C05E-4513-854C-3D9FF23D3174}" sourceName="Retailer">
  <pivotTables>
    <pivotTable tabId="6" name="PivotTable3"/>
    <pivotTable tabId="6" name="PivotTable2"/>
    <pivotTable tabId="6" name="PivotTable4"/>
  </pivotTables>
  <data>
    <tabular pivotCacheId="1079808516">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23E9D56-77E5-4143-9F6C-C1E400548A79}" sourceName="Region">
  <pivotTables>
    <pivotTable tabId="6" name="PivotTable3"/>
    <pivotTable tabId="6" name="PivotTable2"/>
    <pivotTable tabId="6" name="PivotTable4"/>
  </pivotTables>
  <data>
    <tabular pivotCacheId="1079808516">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7439A7C5-B3EE-4B67-B04B-C5A2017853F9}" sourceName="Beverage Brand">
  <pivotTables>
    <pivotTable tabId="6" name="PivotTable3"/>
    <pivotTable tabId="6" name="PivotTable2"/>
    <pivotTable tabId="6" name="PivotTable4"/>
  </pivotTables>
  <data>
    <tabular pivotCacheId="1079808516">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B93BF603-AC25-4337-9339-0A7B24567814}" cache="Slicer_Retailer" caption="Retailer" style="Slicer Style 1" rowHeight="241300"/>
  <slicer name="Region" xr10:uid="{E9DE9F08-4123-4F87-A3B1-467B7B6BD92A}" cache="Slicer_Region" caption="Region" style="Slicer Style 1" rowHeight="241300"/>
  <slicer name="Beverage Brand" xr10:uid="{C9528D60-9B2D-434C-B3BB-705E4B8CE751}" cache="Slicer_Beverage_Brand" caption="Beverage Brand"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DD1198-2471-4ED2-9229-D5997A2CFB00}" name="Table1" displayName="Table1" ref="B5:M3893" totalsRowShown="0" headerRowDxfId="27" dataDxfId="28">
  <tableColumns count="12">
    <tableColumn id="1" xr3:uid="{26B15768-A150-4C91-85F4-54ACCFE8BC86}" name="Retailer" dataDxfId="40"/>
    <tableColumn id="2" xr3:uid="{34729EC7-7B08-475C-B606-B67DEE6F9293}" name="Retailer ID" dataDxfId="39"/>
    <tableColumn id="3" xr3:uid="{724EFD3F-0F73-437D-A3A1-94036A8F3868}" name="Invoice Date" dataDxfId="38"/>
    <tableColumn id="4" xr3:uid="{177ACCDE-F740-4F2A-B768-A458E9B14064}" name="Region" dataDxfId="37"/>
    <tableColumn id="5" xr3:uid="{253B410F-F19C-4758-A601-49CE555BF2C7}" name="State" dataDxfId="36"/>
    <tableColumn id="6" xr3:uid="{8651B2E5-596D-4746-8BDE-BCA87703455F}" name="City" dataDxfId="35"/>
    <tableColumn id="7" xr3:uid="{C5A704A2-2959-46AA-B3B4-8C2D3F307F78}" name="Beverage Brand" dataDxfId="34"/>
    <tableColumn id="8" xr3:uid="{BA13D03C-EEC7-4ECB-87EB-BBA721C1D656}" name="Price per Unit" dataDxfId="33"/>
    <tableColumn id="9" xr3:uid="{5E596CD3-EAE9-4A49-A76D-16DD310D7E7D}" name="Units Sold" dataDxfId="32"/>
    <tableColumn id="10" xr3:uid="{58DA8E68-AAED-4EA3-B887-4745157E4714}" name="Total Sales" dataDxfId="31">
      <calculatedColumnFormula>I6*J6</calculatedColumnFormula>
    </tableColumn>
    <tableColumn id="11" xr3:uid="{E08E937A-6798-49E4-B537-1CB1BF858E06}" name="Operating Profit" dataDxfId="30">
      <calculatedColumnFormula>K6*M6</calculatedColumnFormula>
    </tableColumn>
    <tableColumn id="12" xr3:uid="{9512F1CC-E67C-42A2-AEF8-AD038AEFF4E0}" name="Operating Margin" dataDxfId="29"/>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0AF91925-FFCC-4733-A71A-36FF198E8765}" sourceName="Invoice Date">
  <pivotTables>
    <pivotTable tabId="6" name="PivotTable3"/>
    <pivotTable tabId="6" name="PivotTable2"/>
    <pivotTable tabId="6" name="PivotTable4"/>
  </pivotTables>
  <state minimalRefreshVersion="6" lastRefreshVersion="6" pivotCacheId="1079808516" filterType="dateBetween">
    <selection startDate="2021-01-01T00:00:00" endDate="2021-12-31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E7F958F6-FC26-426C-B83C-DFE64E2C7439}" cache="NativeTimeline_Invoice_Date" caption="Sales Period" level="2" selectionLevel="0" scrollPosition="2021-01-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9"/>
  <sheetViews>
    <sheetView showGridLines="0" tabSelected="1" zoomScale="80" zoomScaleNormal="80" workbookViewId="0">
      <selection activeCell="D1" sqref="D1:K2"/>
    </sheetView>
  </sheetViews>
  <sheetFormatPr defaultColWidth="14.42578125" defaultRowHeight="15" customHeight="1"/>
  <cols>
    <col min="1" max="2" width="8.7109375" customWidth="1"/>
    <col min="3" max="3" width="12" customWidth="1"/>
    <col min="4" max="4" width="4.42578125" customWidth="1"/>
    <col min="5" max="10" width="8.7109375" customWidth="1"/>
    <col min="11" max="11" width="18" customWidth="1"/>
    <col min="12" max="12" width="3.28515625" customWidth="1"/>
    <col min="13" max="13" width="8.7109375" customWidth="1"/>
    <col min="14" max="14" width="11.28515625" customWidth="1"/>
    <col min="15" max="15" width="3.28515625" customWidth="1"/>
    <col min="16" max="16" width="8.7109375" customWidth="1"/>
    <col min="17" max="17" width="13" customWidth="1"/>
    <col min="18" max="18" width="3.28515625" customWidth="1"/>
    <col min="19" max="20" width="11.85546875" customWidth="1"/>
    <col min="21" max="21" width="3.28515625" customWidth="1"/>
    <col min="22" max="22" width="12.85546875" customWidth="1"/>
    <col min="23" max="23" width="17.85546875" customWidth="1"/>
    <col min="24" max="26" width="8.7109375" customWidth="1"/>
  </cols>
  <sheetData>
    <row r="1" spans="1:26" ht="33" customHeight="1">
      <c r="A1" s="18"/>
      <c r="B1" s="18"/>
      <c r="C1" s="18"/>
      <c r="D1" s="28" t="s">
        <v>131</v>
      </c>
      <c r="E1" s="29"/>
      <c r="F1" s="29"/>
      <c r="G1" s="29"/>
      <c r="H1" s="29"/>
      <c r="I1" s="29"/>
      <c r="J1" s="29"/>
      <c r="K1" s="30"/>
      <c r="L1" s="19"/>
      <c r="M1" s="37" t="s">
        <v>11</v>
      </c>
      <c r="N1" s="26"/>
      <c r="O1" s="20"/>
      <c r="P1" s="37" t="s">
        <v>136</v>
      </c>
      <c r="Q1" s="26"/>
      <c r="R1" s="20"/>
      <c r="S1" s="37" t="s">
        <v>137</v>
      </c>
      <c r="T1" s="26"/>
      <c r="U1" s="21"/>
      <c r="V1" s="37" t="s">
        <v>138</v>
      </c>
      <c r="W1" s="26"/>
      <c r="X1" s="20"/>
      <c r="Y1" s="18"/>
      <c r="Z1" s="18"/>
    </row>
    <row r="2" spans="1:26" ht="32.25" customHeight="1">
      <c r="A2" s="22"/>
      <c r="B2" s="22"/>
      <c r="C2" s="19"/>
      <c r="D2" s="31"/>
      <c r="E2" s="32"/>
      <c r="F2" s="32"/>
      <c r="G2" s="32"/>
      <c r="H2" s="32"/>
      <c r="I2" s="32"/>
      <c r="J2" s="32"/>
      <c r="K2" s="33"/>
      <c r="L2" s="19"/>
      <c r="M2" s="34">
        <f>GETPIVOTDATA("Sum of Total Sales",'Pivot Tables'!$A$3)</f>
        <v>8684027.5</v>
      </c>
      <c r="N2" s="26"/>
      <c r="O2" s="23"/>
      <c r="P2" s="35">
        <f>GETPIVOTDATA("Sum of Units Sold",'Pivot Tables'!$A$3)</f>
        <v>17148250</v>
      </c>
      <c r="Q2" s="26"/>
      <c r="R2" s="23"/>
      <c r="S2" s="34">
        <f>GETPIVOTDATA("Sum of Operating Profit",'Pivot Tables'!$A$3)</f>
        <v>3173631.875</v>
      </c>
      <c r="T2" s="26"/>
      <c r="U2" s="22"/>
      <c r="V2" s="27">
        <f>GETPIVOTDATA("Average of Operating Margin",'Pivot Tables'!$A$3)</f>
        <v>0.36310442386830921</v>
      </c>
      <c r="W2" s="26"/>
      <c r="X2" s="23"/>
      <c r="Y2" s="22"/>
      <c r="Z2" s="22"/>
    </row>
    <row r="3" spans="1:26" ht="7.5" hidden="1" customHeight="1">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ht="6.75" customHeight="1">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ht="15" customHeight="1">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5" customHeight="1">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ht="15" customHeight="1">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ht="15" customHeight="1">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5" customHeight="1">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5" customHeight="1">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5.75" customHeight="1">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sheetData>
  <mergeCells count="9">
    <mergeCell ref="V1:W1"/>
    <mergeCell ref="V2:W2"/>
    <mergeCell ref="D1:K2"/>
    <mergeCell ref="M1:N1"/>
    <mergeCell ref="P1:Q1"/>
    <mergeCell ref="S1:T1"/>
    <mergeCell ref="M2:N2"/>
    <mergeCell ref="P2:Q2"/>
    <mergeCell ref="S2:T2"/>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workbookViewId="0"/>
  </sheetViews>
  <sheetFormatPr defaultColWidth="14.42578125" defaultRowHeight="15" customHeight="1"/>
  <cols>
    <col min="1" max="1" width="8.7109375" customWidth="1"/>
    <col min="2" max="2" width="10.140625" customWidth="1"/>
    <col min="3" max="3" width="12.42578125" customWidth="1"/>
    <col min="4" max="4" width="14.140625" customWidth="1"/>
    <col min="5" max="5" width="10.42578125" customWidth="1"/>
    <col min="6" max="6" width="14.28515625" customWidth="1"/>
    <col min="7" max="7" width="13.140625" customWidth="1"/>
    <col min="8" max="8" width="17" customWidth="1"/>
    <col min="9" max="9" width="15.28515625" customWidth="1"/>
    <col min="10" max="10" width="12.140625" customWidth="1"/>
    <col min="11" max="11" width="12.5703125" customWidth="1"/>
    <col min="12" max="12" width="17.42578125" customWidth="1"/>
    <col min="13" max="13" width="18.7109375" customWidth="1"/>
    <col min="14" max="14" width="8.85546875" customWidth="1"/>
    <col min="15" max="15" width="10.85546875" customWidth="1"/>
    <col min="16" max="18" width="8.85546875" customWidth="1"/>
  </cols>
  <sheetData>
    <row r="1" spans="1:15">
      <c r="A1" s="1"/>
    </row>
    <row r="2" spans="1:15" ht="23.25">
      <c r="A2" s="1"/>
      <c r="B2" s="2" t="s">
        <v>0</v>
      </c>
      <c r="C2" s="3"/>
      <c r="D2" s="3"/>
      <c r="E2" s="3"/>
      <c r="F2" s="3"/>
      <c r="G2" s="3"/>
      <c r="H2" s="3"/>
      <c r="I2" s="3"/>
      <c r="J2" s="3"/>
      <c r="K2" s="3"/>
      <c r="L2" s="3"/>
      <c r="M2" s="3"/>
    </row>
    <row r="3" spans="1:15" ht="15.75">
      <c r="A3" s="1"/>
      <c r="B3" s="4" t="s">
        <v>1</v>
      </c>
    </row>
    <row r="4" spans="1:15">
      <c r="A4" s="1"/>
    </row>
    <row r="5" spans="1:15">
      <c r="A5" s="1"/>
      <c r="B5" s="5" t="s">
        <v>2</v>
      </c>
      <c r="C5" s="5" t="s">
        <v>3</v>
      </c>
      <c r="D5" s="5" t="s">
        <v>4</v>
      </c>
      <c r="E5" s="5" t="s">
        <v>5</v>
      </c>
      <c r="F5" s="5" t="s">
        <v>6</v>
      </c>
      <c r="G5" s="5" t="s">
        <v>7</v>
      </c>
      <c r="H5" s="5" t="s">
        <v>8</v>
      </c>
      <c r="I5" s="5" t="s">
        <v>9</v>
      </c>
      <c r="J5" s="5" t="s">
        <v>10</v>
      </c>
      <c r="K5" s="5" t="s">
        <v>11</v>
      </c>
      <c r="L5" s="5" t="s">
        <v>12</v>
      </c>
      <c r="M5" s="5" t="s">
        <v>13</v>
      </c>
    </row>
    <row r="6" spans="1:15">
      <c r="A6" s="1"/>
      <c r="B6" s="6" t="s">
        <v>14</v>
      </c>
      <c r="C6" s="6">
        <v>1185732</v>
      </c>
      <c r="D6" s="7">
        <v>44210</v>
      </c>
      <c r="E6" s="6" t="s">
        <v>15</v>
      </c>
      <c r="F6" s="6" t="s">
        <v>16</v>
      </c>
      <c r="G6" s="6" t="s">
        <v>16</v>
      </c>
      <c r="H6" s="6" t="s">
        <v>17</v>
      </c>
      <c r="I6" s="8">
        <v>0.5</v>
      </c>
      <c r="J6" s="9">
        <v>12000</v>
      </c>
      <c r="K6" s="10">
        <f t="shared" ref="K6:K260" si="0">I6*J6</f>
        <v>6000</v>
      </c>
      <c r="L6" s="10">
        <f t="shared" ref="L6:L260" si="1">K6*M6</f>
        <v>3000</v>
      </c>
      <c r="M6" s="11">
        <v>0.5</v>
      </c>
      <c r="O6" s="12"/>
    </row>
    <row r="7" spans="1:15">
      <c r="A7" s="1"/>
      <c r="B7" s="6" t="s">
        <v>14</v>
      </c>
      <c r="C7" s="6">
        <v>1185732</v>
      </c>
      <c r="D7" s="7">
        <v>44210</v>
      </c>
      <c r="E7" s="6" t="s">
        <v>15</v>
      </c>
      <c r="F7" s="6" t="s">
        <v>16</v>
      </c>
      <c r="G7" s="6" t="s">
        <v>16</v>
      </c>
      <c r="H7" s="6" t="s">
        <v>18</v>
      </c>
      <c r="I7" s="8">
        <v>0.5</v>
      </c>
      <c r="J7" s="9">
        <v>10000</v>
      </c>
      <c r="K7" s="10">
        <f t="shared" si="0"/>
        <v>5000</v>
      </c>
      <c r="L7" s="10">
        <f t="shared" si="1"/>
        <v>1500</v>
      </c>
      <c r="M7" s="11">
        <v>0.3</v>
      </c>
      <c r="O7" s="12"/>
    </row>
    <row r="8" spans="1:15">
      <c r="A8" s="1"/>
      <c r="B8" s="6" t="s">
        <v>14</v>
      </c>
      <c r="C8" s="6">
        <v>1185732</v>
      </c>
      <c r="D8" s="7">
        <v>44210</v>
      </c>
      <c r="E8" s="6" t="s">
        <v>15</v>
      </c>
      <c r="F8" s="6" t="s">
        <v>16</v>
      </c>
      <c r="G8" s="6" t="s">
        <v>16</v>
      </c>
      <c r="H8" s="6" t="s">
        <v>19</v>
      </c>
      <c r="I8" s="8">
        <v>0.4</v>
      </c>
      <c r="J8" s="9">
        <v>10000</v>
      </c>
      <c r="K8" s="10">
        <f t="shared" si="0"/>
        <v>4000</v>
      </c>
      <c r="L8" s="10">
        <f t="shared" si="1"/>
        <v>1400</v>
      </c>
      <c r="M8" s="11">
        <v>0.35</v>
      </c>
      <c r="O8" s="12"/>
    </row>
    <row r="9" spans="1:15">
      <c r="A9" s="1"/>
      <c r="B9" s="6" t="s">
        <v>14</v>
      </c>
      <c r="C9" s="6">
        <v>1185732</v>
      </c>
      <c r="D9" s="7">
        <v>44210</v>
      </c>
      <c r="E9" s="6" t="s">
        <v>15</v>
      </c>
      <c r="F9" s="6" t="s">
        <v>16</v>
      </c>
      <c r="G9" s="6" t="s">
        <v>16</v>
      </c>
      <c r="H9" s="6" t="s">
        <v>20</v>
      </c>
      <c r="I9" s="8">
        <v>0.45</v>
      </c>
      <c r="J9" s="9">
        <v>8500</v>
      </c>
      <c r="K9" s="10">
        <f t="shared" si="0"/>
        <v>3825</v>
      </c>
      <c r="L9" s="10">
        <f t="shared" si="1"/>
        <v>1338.75</v>
      </c>
      <c r="M9" s="11">
        <v>0.35</v>
      </c>
      <c r="O9" s="12"/>
    </row>
    <row r="10" spans="1:15">
      <c r="A10" s="1"/>
      <c r="B10" s="6" t="s">
        <v>14</v>
      </c>
      <c r="C10" s="6">
        <v>1185732</v>
      </c>
      <c r="D10" s="7">
        <v>44210</v>
      </c>
      <c r="E10" s="6" t="s">
        <v>15</v>
      </c>
      <c r="F10" s="6" t="s">
        <v>16</v>
      </c>
      <c r="G10" s="6" t="s">
        <v>16</v>
      </c>
      <c r="H10" s="6" t="s">
        <v>21</v>
      </c>
      <c r="I10" s="8">
        <v>0.6</v>
      </c>
      <c r="J10" s="9">
        <v>9000</v>
      </c>
      <c r="K10" s="10">
        <f t="shared" si="0"/>
        <v>5400</v>
      </c>
      <c r="L10" s="10">
        <f t="shared" si="1"/>
        <v>1620</v>
      </c>
      <c r="M10" s="11">
        <v>0.3</v>
      </c>
      <c r="O10" s="12"/>
    </row>
    <row r="11" spans="1:15">
      <c r="A11" s="1"/>
      <c r="B11" s="6" t="s">
        <v>14</v>
      </c>
      <c r="C11" s="6">
        <v>1185732</v>
      </c>
      <c r="D11" s="7">
        <v>44210</v>
      </c>
      <c r="E11" s="6" t="s">
        <v>15</v>
      </c>
      <c r="F11" s="6" t="s">
        <v>16</v>
      </c>
      <c r="G11" s="6" t="s">
        <v>16</v>
      </c>
      <c r="H11" s="6" t="s">
        <v>22</v>
      </c>
      <c r="I11" s="8">
        <v>0.5</v>
      </c>
      <c r="J11" s="9">
        <v>10000</v>
      </c>
      <c r="K11" s="10">
        <f t="shared" si="0"/>
        <v>5000</v>
      </c>
      <c r="L11" s="10">
        <f t="shared" si="1"/>
        <v>1250</v>
      </c>
      <c r="M11" s="11">
        <v>0.25</v>
      </c>
      <c r="O11" s="12"/>
    </row>
    <row r="12" spans="1:15">
      <c r="A12" s="1"/>
      <c r="B12" s="6" t="s">
        <v>14</v>
      </c>
      <c r="C12" s="6">
        <v>1185732</v>
      </c>
      <c r="D12" s="7">
        <v>44239</v>
      </c>
      <c r="E12" s="6" t="s">
        <v>15</v>
      </c>
      <c r="F12" s="6" t="s">
        <v>16</v>
      </c>
      <c r="G12" s="6" t="s">
        <v>16</v>
      </c>
      <c r="H12" s="6" t="s">
        <v>17</v>
      </c>
      <c r="I12" s="8">
        <v>0.5</v>
      </c>
      <c r="J12" s="9">
        <v>12500</v>
      </c>
      <c r="K12" s="10">
        <f t="shared" si="0"/>
        <v>6250</v>
      </c>
      <c r="L12" s="10">
        <f t="shared" si="1"/>
        <v>3125</v>
      </c>
      <c r="M12" s="11">
        <v>0.5</v>
      </c>
      <c r="O12" s="12"/>
    </row>
    <row r="13" spans="1:15">
      <c r="A13" s="1"/>
      <c r="B13" s="6" t="s">
        <v>14</v>
      </c>
      <c r="C13" s="6">
        <v>1185732</v>
      </c>
      <c r="D13" s="7">
        <v>44239</v>
      </c>
      <c r="E13" s="6" t="s">
        <v>15</v>
      </c>
      <c r="F13" s="6" t="s">
        <v>16</v>
      </c>
      <c r="G13" s="6" t="s">
        <v>16</v>
      </c>
      <c r="H13" s="6" t="s">
        <v>18</v>
      </c>
      <c r="I13" s="8">
        <v>0.5</v>
      </c>
      <c r="J13" s="9">
        <v>9000</v>
      </c>
      <c r="K13" s="10">
        <f t="shared" si="0"/>
        <v>4500</v>
      </c>
      <c r="L13" s="10">
        <f t="shared" si="1"/>
        <v>1350</v>
      </c>
      <c r="M13" s="11">
        <v>0.3</v>
      </c>
      <c r="O13" s="12"/>
    </row>
    <row r="14" spans="1:15">
      <c r="A14" s="1"/>
      <c r="B14" s="6" t="s">
        <v>14</v>
      </c>
      <c r="C14" s="6">
        <v>1185732</v>
      </c>
      <c r="D14" s="7">
        <v>44239</v>
      </c>
      <c r="E14" s="6" t="s">
        <v>15</v>
      </c>
      <c r="F14" s="6" t="s">
        <v>16</v>
      </c>
      <c r="G14" s="6" t="s">
        <v>16</v>
      </c>
      <c r="H14" s="6" t="s">
        <v>19</v>
      </c>
      <c r="I14" s="8">
        <v>0.4</v>
      </c>
      <c r="J14" s="9">
        <v>9500</v>
      </c>
      <c r="K14" s="10">
        <f t="shared" si="0"/>
        <v>3800</v>
      </c>
      <c r="L14" s="10">
        <f t="shared" si="1"/>
        <v>1330</v>
      </c>
      <c r="M14" s="11">
        <v>0.35</v>
      </c>
      <c r="O14" s="12"/>
    </row>
    <row r="15" spans="1:15">
      <c r="A15" s="1"/>
      <c r="B15" s="6" t="s">
        <v>14</v>
      </c>
      <c r="C15" s="6">
        <v>1185732</v>
      </c>
      <c r="D15" s="7">
        <v>44239</v>
      </c>
      <c r="E15" s="6" t="s">
        <v>15</v>
      </c>
      <c r="F15" s="6" t="s">
        <v>16</v>
      </c>
      <c r="G15" s="6" t="s">
        <v>16</v>
      </c>
      <c r="H15" s="6" t="s">
        <v>20</v>
      </c>
      <c r="I15" s="8">
        <v>0.45</v>
      </c>
      <c r="J15" s="9">
        <v>8250</v>
      </c>
      <c r="K15" s="10">
        <f t="shared" si="0"/>
        <v>3712.5</v>
      </c>
      <c r="L15" s="10">
        <f t="shared" si="1"/>
        <v>1299.375</v>
      </c>
      <c r="M15" s="11">
        <v>0.35</v>
      </c>
      <c r="O15" s="12"/>
    </row>
    <row r="16" spans="1:15">
      <c r="A16" s="1"/>
      <c r="B16" s="6" t="s">
        <v>14</v>
      </c>
      <c r="C16" s="6">
        <v>1185732</v>
      </c>
      <c r="D16" s="7">
        <v>44239</v>
      </c>
      <c r="E16" s="6" t="s">
        <v>15</v>
      </c>
      <c r="F16" s="6" t="s">
        <v>16</v>
      </c>
      <c r="G16" s="6" t="s">
        <v>16</v>
      </c>
      <c r="H16" s="6" t="s">
        <v>21</v>
      </c>
      <c r="I16" s="8">
        <v>0.6</v>
      </c>
      <c r="J16" s="9">
        <v>9000</v>
      </c>
      <c r="K16" s="10">
        <f t="shared" si="0"/>
        <v>5400</v>
      </c>
      <c r="L16" s="10">
        <f t="shared" si="1"/>
        <v>1620</v>
      </c>
      <c r="M16" s="11">
        <v>0.3</v>
      </c>
      <c r="O16" s="12"/>
    </row>
    <row r="17" spans="1:15">
      <c r="A17" s="1"/>
      <c r="B17" s="6" t="s">
        <v>14</v>
      </c>
      <c r="C17" s="6">
        <v>1185732</v>
      </c>
      <c r="D17" s="7">
        <v>44239</v>
      </c>
      <c r="E17" s="6" t="s">
        <v>15</v>
      </c>
      <c r="F17" s="6" t="s">
        <v>16</v>
      </c>
      <c r="G17" s="6" t="s">
        <v>16</v>
      </c>
      <c r="H17" s="6" t="s">
        <v>22</v>
      </c>
      <c r="I17" s="8">
        <v>0.5</v>
      </c>
      <c r="J17" s="9">
        <v>10000</v>
      </c>
      <c r="K17" s="10">
        <f t="shared" si="0"/>
        <v>5000</v>
      </c>
      <c r="L17" s="10">
        <f t="shared" si="1"/>
        <v>1250</v>
      </c>
      <c r="M17" s="11">
        <v>0.25</v>
      </c>
      <c r="O17" s="12"/>
    </row>
    <row r="18" spans="1:15">
      <c r="A18" s="1"/>
      <c r="B18" s="6" t="s">
        <v>14</v>
      </c>
      <c r="C18" s="6">
        <v>1185732</v>
      </c>
      <c r="D18" s="7">
        <v>44265</v>
      </c>
      <c r="E18" s="6" t="s">
        <v>15</v>
      </c>
      <c r="F18" s="6" t="s">
        <v>16</v>
      </c>
      <c r="G18" s="6" t="s">
        <v>16</v>
      </c>
      <c r="H18" s="6" t="s">
        <v>17</v>
      </c>
      <c r="I18" s="8">
        <v>0.5</v>
      </c>
      <c r="J18" s="9">
        <v>12200</v>
      </c>
      <c r="K18" s="10">
        <f t="shared" si="0"/>
        <v>6100</v>
      </c>
      <c r="L18" s="10">
        <f t="shared" si="1"/>
        <v>3050</v>
      </c>
      <c r="M18" s="11">
        <v>0.5</v>
      </c>
      <c r="O18" s="12"/>
    </row>
    <row r="19" spans="1:15">
      <c r="A19" s="1"/>
      <c r="B19" s="6" t="s">
        <v>14</v>
      </c>
      <c r="C19" s="6">
        <v>1185732</v>
      </c>
      <c r="D19" s="7">
        <v>44265</v>
      </c>
      <c r="E19" s="6" t="s">
        <v>15</v>
      </c>
      <c r="F19" s="6" t="s">
        <v>16</v>
      </c>
      <c r="G19" s="6" t="s">
        <v>16</v>
      </c>
      <c r="H19" s="6" t="s">
        <v>18</v>
      </c>
      <c r="I19" s="8">
        <v>0.5</v>
      </c>
      <c r="J19" s="9">
        <v>9250</v>
      </c>
      <c r="K19" s="10">
        <f t="shared" si="0"/>
        <v>4625</v>
      </c>
      <c r="L19" s="10">
        <f t="shared" si="1"/>
        <v>1387.5</v>
      </c>
      <c r="M19" s="11">
        <v>0.3</v>
      </c>
      <c r="O19" s="12"/>
    </row>
    <row r="20" spans="1:15">
      <c r="A20" s="1"/>
      <c r="B20" s="6" t="s">
        <v>14</v>
      </c>
      <c r="C20" s="6">
        <v>1185732</v>
      </c>
      <c r="D20" s="7">
        <v>44265</v>
      </c>
      <c r="E20" s="6" t="s">
        <v>15</v>
      </c>
      <c r="F20" s="6" t="s">
        <v>16</v>
      </c>
      <c r="G20" s="6" t="s">
        <v>16</v>
      </c>
      <c r="H20" s="6" t="s">
        <v>19</v>
      </c>
      <c r="I20" s="8">
        <v>0.4</v>
      </c>
      <c r="J20" s="9">
        <v>9500</v>
      </c>
      <c r="K20" s="10">
        <f t="shared" si="0"/>
        <v>3800</v>
      </c>
      <c r="L20" s="10">
        <f t="shared" si="1"/>
        <v>1330</v>
      </c>
      <c r="M20" s="11">
        <v>0.35</v>
      </c>
      <c r="O20" s="12"/>
    </row>
    <row r="21" spans="1:15" ht="15.75" customHeight="1">
      <c r="A21" s="1"/>
      <c r="B21" s="6" t="s">
        <v>14</v>
      </c>
      <c r="C21" s="6">
        <v>1185732</v>
      </c>
      <c r="D21" s="7">
        <v>44265</v>
      </c>
      <c r="E21" s="6" t="s">
        <v>15</v>
      </c>
      <c r="F21" s="6" t="s">
        <v>16</v>
      </c>
      <c r="G21" s="6" t="s">
        <v>16</v>
      </c>
      <c r="H21" s="6" t="s">
        <v>20</v>
      </c>
      <c r="I21" s="8">
        <v>0.45</v>
      </c>
      <c r="J21" s="9">
        <v>8000</v>
      </c>
      <c r="K21" s="10">
        <f t="shared" si="0"/>
        <v>3600</v>
      </c>
      <c r="L21" s="10">
        <f t="shared" si="1"/>
        <v>1260</v>
      </c>
      <c r="M21" s="11">
        <v>0.35</v>
      </c>
      <c r="O21" s="12"/>
    </row>
    <row r="22" spans="1:15" ht="15.75" customHeight="1">
      <c r="A22" s="1"/>
      <c r="B22" s="6" t="s">
        <v>14</v>
      </c>
      <c r="C22" s="6">
        <v>1185732</v>
      </c>
      <c r="D22" s="7">
        <v>44265</v>
      </c>
      <c r="E22" s="6" t="s">
        <v>15</v>
      </c>
      <c r="F22" s="6" t="s">
        <v>16</v>
      </c>
      <c r="G22" s="6" t="s">
        <v>16</v>
      </c>
      <c r="H22" s="6" t="s">
        <v>21</v>
      </c>
      <c r="I22" s="8">
        <v>0.6</v>
      </c>
      <c r="J22" s="9">
        <v>8500</v>
      </c>
      <c r="K22" s="10">
        <f t="shared" si="0"/>
        <v>5100</v>
      </c>
      <c r="L22" s="10">
        <f t="shared" si="1"/>
        <v>1530</v>
      </c>
      <c r="M22" s="11">
        <v>0.3</v>
      </c>
      <c r="O22" s="12"/>
    </row>
    <row r="23" spans="1:15" ht="15.75" customHeight="1">
      <c r="A23" s="1"/>
      <c r="B23" s="6" t="s">
        <v>14</v>
      </c>
      <c r="C23" s="6">
        <v>1185732</v>
      </c>
      <c r="D23" s="7">
        <v>44265</v>
      </c>
      <c r="E23" s="6" t="s">
        <v>15</v>
      </c>
      <c r="F23" s="6" t="s">
        <v>16</v>
      </c>
      <c r="G23" s="6" t="s">
        <v>16</v>
      </c>
      <c r="H23" s="6" t="s">
        <v>22</v>
      </c>
      <c r="I23" s="8">
        <v>0.5</v>
      </c>
      <c r="J23" s="9">
        <v>9500</v>
      </c>
      <c r="K23" s="10">
        <f t="shared" si="0"/>
        <v>4750</v>
      </c>
      <c r="L23" s="10">
        <f t="shared" si="1"/>
        <v>1187.5</v>
      </c>
      <c r="M23" s="11">
        <v>0.25</v>
      </c>
      <c r="O23" s="12"/>
    </row>
    <row r="24" spans="1:15" ht="15.75" customHeight="1">
      <c r="A24" s="1"/>
      <c r="B24" s="6" t="s">
        <v>14</v>
      </c>
      <c r="C24" s="6">
        <v>1185732</v>
      </c>
      <c r="D24" s="7">
        <v>44297</v>
      </c>
      <c r="E24" s="6" t="s">
        <v>15</v>
      </c>
      <c r="F24" s="6" t="s">
        <v>16</v>
      </c>
      <c r="G24" s="6" t="s">
        <v>16</v>
      </c>
      <c r="H24" s="6" t="s">
        <v>17</v>
      </c>
      <c r="I24" s="8">
        <v>0.5</v>
      </c>
      <c r="J24" s="9">
        <v>12000</v>
      </c>
      <c r="K24" s="10">
        <f t="shared" si="0"/>
        <v>6000</v>
      </c>
      <c r="L24" s="10">
        <f t="shared" si="1"/>
        <v>3000</v>
      </c>
      <c r="M24" s="11">
        <v>0.5</v>
      </c>
      <c r="O24" s="12"/>
    </row>
    <row r="25" spans="1:15" ht="15.75" customHeight="1">
      <c r="A25" s="1"/>
      <c r="B25" s="6" t="s">
        <v>14</v>
      </c>
      <c r="C25" s="6">
        <v>1185732</v>
      </c>
      <c r="D25" s="7">
        <v>44297</v>
      </c>
      <c r="E25" s="6" t="s">
        <v>15</v>
      </c>
      <c r="F25" s="6" t="s">
        <v>16</v>
      </c>
      <c r="G25" s="6" t="s">
        <v>16</v>
      </c>
      <c r="H25" s="6" t="s">
        <v>18</v>
      </c>
      <c r="I25" s="8">
        <v>0.5</v>
      </c>
      <c r="J25" s="9">
        <v>9000</v>
      </c>
      <c r="K25" s="10">
        <f t="shared" si="0"/>
        <v>4500</v>
      </c>
      <c r="L25" s="10">
        <f t="shared" si="1"/>
        <v>1350</v>
      </c>
      <c r="M25" s="11">
        <v>0.3</v>
      </c>
      <c r="O25" s="12"/>
    </row>
    <row r="26" spans="1:15" ht="15.75" customHeight="1">
      <c r="A26" s="1"/>
      <c r="B26" s="6" t="s">
        <v>14</v>
      </c>
      <c r="C26" s="6">
        <v>1185732</v>
      </c>
      <c r="D26" s="7">
        <v>44297</v>
      </c>
      <c r="E26" s="6" t="s">
        <v>15</v>
      </c>
      <c r="F26" s="6" t="s">
        <v>16</v>
      </c>
      <c r="G26" s="6" t="s">
        <v>16</v>
      </c>
      <c r="H26" s="6" t="s">
        <v>19</v>
      </c>
      <c r="I26" s="8">
        <v>0.4</v>
      </c>
      <c r="J26" s="9">
        <v>9000</v>
      </c>
      <c r="K26" s="10">
        <f t="shared" si="0"/>
        <v>3600</v>
      </c>
      <c r="L26" s="10">
        <f t="shared" si="1"/>
        <v>1260</v>
      </c>
      <c r="M26" s="11">
        <v>0.35</v>
      </c>
      <c r="O26" s="12"/>
    </row>
    <row r="27" spans="1:15" ht="15.75" customHeight="1">
      <c r="A27" s="1"/>
      <c r="B27" s="6" t="s">
        <v>14</v>
      </c>
      <c r="C27" s="6">
        <v>1185732</v>
      </c>
      <c r="D27" s="7">
        <v>44297</v>
      </c>
      <c r="E27" s="6" t="s">
        <v>15</v>
      </c>
      <c r="F27" s="6" t="s">
        <v>16</v>
      </c>
      <c r="G27" s="6" t="s">
        <v>16</v>
      </c>
      <c r="H27" s="6" t="s">
        <v>20</v>
      </c>
      <c r="I27" s="8">
        <v>0.45</v>
      </c>
      <c r="J27" s="9">
        <v>8250</v>
      </c>
      <c r="K27" s="10">
        <f t="shared" si="0"/>
        <v>3712.5</v>
      </c>
      <c r="L27" s="10">
        <f t="shared" si="1"/>
        <v>1299.375</v>
      </c>
      <c r="M27" s="11">
        <v>0.35</v>
      </c>
      <c r="O27" s="12"/>
    </row>
    <row r="28" spans="1:15" ht="15.75" customHeight="1">
      <c r="A28" s="1"/>
      <c r="B28" s="6" t="s">
        <v>14</v>
      </c>
      <c r="C28" s="6">
        <v>1185732</v>
      </c>
      <c r="D28" s="7">
        <v>44297</v>
      </c>
      <c r="E28" s="6" t="s">
        <v>15</v>
      </c>
      <c r="F28" s="6" t="s">
        <v>16</v>
      </c>
      <c r="G28" s="6" t="s">
        <v>16</v>
      </c>
      <c r="H28" s="6" t="s">
        <v>21</v>
      </c>
      <c r="I28" s="8">
        <v>0.6</v>
      </c>
      <c r="J28" s="9">
        <v>8250</v>
      </c>
      <c r="K28" s="10">
        <f t="shared" si="0"/>
        <v>4950</v>
      </c>
      <c r="L28" s="10">
        <f t="shared" si="1"/>
        <v>1485</v>
      </c>
      <c r="M28" s="11">
        <v>0.3</v>
      </c>
      <c r="O28" s="12"/>
    </row>
    <row r="29" spans="1:15" ht="15.75" customHeight="1">
      <c r="A29" s="1"/>
      <c r="B29" s="6" t="s">
        <v>14</v>
      </c>
      <c r="C29" s="6">
        <v>1185732</v>
      </c>
      <c r="D29" s="7">
        <v>44297</v>
      </c>
      <c r="E29" s="6" t="s">
        <v>15</v>
      </c>
      <c r="F29" s="6" t="s">
        <v>16</v>
      </c>
      <c r="G29" s="6" t="s">
        <v>16</v>
      </c>
      <c r="H29" s="6" t="s">
        <v>22</v>
      </c>
      <c r="I29" s="8">
        <v>0.5</v>
      </c>
      <c r="J29" s="9">
        <v>9500</v>
      </c>
      <c r="K29" s="10">
        <f t="shared" si="0"/>
        <v>4750</v>
      </c>
      <c r="L29" s="10">
        <f t="shared" si="1"/>
        <v>1187.5</v>
      </c>
      <c r="M29" s="11">
        <v>0.25</v>
      </c>
      <c r="O29" s="12"/>
    </row>
    <row r="30" spans="1:15" ht="15.75" customHeight="1">
      <c r="A30" s="1"/>
      <c r="B30" s="6" t="s">
        <v>14</v>
      </c>
      <c r="C30" s="6">
        <v>1185732</v>
      </c>
      <c r="D30" s="7">
        <v>44326</v>
      </c>
      <c r="E30" s="6" t="s">
        <v>15</v>
      </c>
      <c r="F30" s="6" t="s">
        <v>16</v>
      </c>
      <c r="G30" s="6" t="s">
        <v>16</v>
      </c>
      <c r="H30" s="6" t="s">
        <v>17</v>
      </c>
      <c r="I30" s="8">
        <v>0.6</v>
      </c>
      <c r="J30" s="9">
        <v>12200</v>
      </c>
      <c r="K30" s="10">
        <f t="shared" si="0"/>
        <v>7320</v>
      </c>
      <c r="L30" s="10">
        <f t="shared" si="1"/>
        <v>3660</v>
      </c>
      <c r="M30" s="11">
        <v>0.5</v>
      </c>
      <c r="O30" s="12"/>
    </row>
    <row r="31" spans="1:15" ht="15.75" customHeight="1">
      <c r="A31" s="1"/>
      <c r="B31" s="6" t="s">
        <v>14</v>
      </c>
      <c r="C31" s="6">
        <v>1185732</v>
      </c>
      <c r="D31" s="7">
        <v>44326</v>
      </c>
      <c r="E31" s="6" t="s">
        <v>15</v>
      </c>
      <c r="F31" s="6" t="s">
        <v>16</v>
      </c>
      <c r="G31" s="6" t="s">
        <v>16</v>
      </c>
      <c r="H31" s="6" t="s">
        <v>18</v>
      </c>
      <c r="I31" s="8">
        <v>0.55000000000000004</v>
      </c>
      <c r="J31" s="9">
        <v>9250</v>
      </c>
      <c r="K31" s="10">
        <f t="shared" si="0"/>
        <v>5087.5</v>
      </c>
      <c r="L31" s="10">
        <f t="shared" si="1"/>
        <v>1526.25</v>
      </c>
      <c r="M31" s="11">
        <v>0.3</v>
      </c>
      <c r="O31" s="12"/>
    </row>
    <row r="32" spans="1:15" ht="15.75" customHeight="1">
      <c r="A32" s="1"/>
      <c r="B32" s="6" t="s">
        <v>14</v>
      </c>
      <c r="C32" s="6">
        <v>1185732</v>
      </c>
      <c r="D32" s="7">
        <v>44326</v>
      </c>
      <c r="E32" s="6" t="s">
        <v>15</v>
      </c>
      <c r="F32" s="6" t="s">
        <v>16</v>
      </c>
      <c r="G32" s="6" t="s">
        <v>16</v>
      </c>
      <c r="H32" s="6" t="s">
        <v>19</v>
      </c>
      <c r="I32" s="8">
        <v>0.5</v>
      </c>
      <c r="J32" s="9">
        <v>9000</v>
      </c>
      <c r="K32" s="10">
        <f t="shared" si="0"/>
        <v>4500</v>
      </c>
      <c r="L32" s="10">
        <f t="shared" si="1"/>
        <v>1575</v>
      </c>
      <c r="M32" s="11">
        <v>0.35</v>
      </c>
      <c r="O32" s="12"/>
    </row>
    <row r="33" spans="1:15" ht="15.75" customHeight="1">
      <c r="A33" s="1"/>
      <c r="B33" s="6" t="s">
        <v>14</v>
      </c>
      <c r="C33" s="6">
        <v>1185732</v>
      </c>
      <c r="D33" s="7">
        <v>44326</v>
      </c>
      <c r="E33" s="6" t="s">
        <v>15</v>
      </c>
      <c r="F33" s="6" t="s">
        <v>16</v>
      </c>
      <c r="G33" s="6" t="s">
        <v>16</v>
      </c>
      <c r="H33" s="6" t="s">
        <v>20</v>
      </c>
      <c r="I33" s="8">
        <v>0.5</v>
      </c>
      <c r="J33" s="9">
        <v>8500</v>
      </c>
      <c r="K33" s="10">
        <f t="shared" si="0"/>
        <v>4250</v>
      </c>
      <c r="L33" s="10">
        <f t="shared" si="1"/>
        <v>1487.5</v>
      </c>
      <c r="M33" s="11">
        <v>0.35</v>
      </c>
      <c r="O33" s="12"/>
    </row>
    <row r="34" spans="1:15" ht="15.75" customHeight="1">
      <c r="A34" s="1"/>
      <c r="B34" s="6" t="s">
        <v>14</v>
      </c>
      <c r="C34" s="6">
        <v>1185732</v>
      </c>
      <c r="D34" s="7">
        <v>44326</v>
      </c>
      <c r="E34" s="6" t="s">
        <v>15</v>
      </c>
      <c r="F34" s="6" t="s">
        <v>16</v>
      </c>
      <c r="G34" s="6" t="s">
        <v>16</v>
      </c>
      <c r="H34" s="6" t="s">
        <v>21</v>
      </c>
      <c r="I34" s="8">
        <v>0.6</v>
      </c>
      <c r="J34" s="9">
        <v>8750</v>
      </c>
      <c r="K34" s="10">
        <f t="shared" si="0"/>
        <v>5250</v>
      </c>
      <c r="L34" s="10">
        <f t="shared" si="1"/>
        <v>1575</v>
      </c>
      <c r="M34" s="11">
        <v>0.3</v>
      </c>
      <c r="O34" s="12"/>
    </row>
    <row r="35" spans="1:15" ht="15.75" customHeight="1">
      <c r="A35" s="1"/>
      <c r="B35" s="6" t="s">
        <v>14</v>
      </c>
      <c r="C35" s="6">
        <v>1185732</v>
      </c>
      <c r="D35" s="7">
        <v>44326</v>
      </c>
      <c r="E35" s="6" t="s">
        <v>15</v>
      </c>
      <c r="F35" s="6" t="s">
        <v>16</v>
      </c>
      <c r="G35" s="6" t="s">
        <v>16</v>
      </c>
      <c r="H35" s="6" t="s">
        <v>22</v>
      </c>
      <c r="I35" s="8">
        <v>0.65</v>
      </c>
      <c r="J35" s="9">
        <v>10000</v>
      </c>
      <c r="K35" s="10">
        <f t="shared" si="0"/>
        <v>6500</v>
      </c>
      <c r="L35" s="10">
        <f t="shared" si="1"/>
        <v>1625</v>
      </c>
      <c r="M35" s="11">
        <v>0.25</v>
      </c>
      <c r="O35" s="12"/>
    </row>
    <row r="36" spans="1:15" ht="15.75" customHeight="1">
      <c r="A36" s="1"/>
      <c r="B36" s="6" t="s">
        <v>14</v>
      </c>
      <c r="C36" s="6">
        <v>1185732</v>
      </c>
      <c r="D36" s="7">
        <v>44359</v>
      </c>
      <c r="E36" s="6" t="s">
        <v>15</v>
      </c>
      <c r="F36" s="6" t="s">
        <v>16</v>
      </c>
      <c r="G36" s="6" t="s">
        <v>16</v>
      </c>
      <c r="H36" s="6" t="s">
        <v>17</v>
      </c>
      <c r="I36" s="8">
        <v>0.6</v>
      </c>
      <c r="J36" s="9">
        <v>12500</v>
      </c>
      <c r="K36" s="10">
        <f t="shared" si="0"/>
        <v>7500</v>
      </c>
      <c r="L36" s="10">
        <f t="shared" si="1"/>
        <v>3750</v>
      </c>
      <c r="M36" s="11">
        <v>0.5</v>
      </c>
      <c r="O36" s="12"/>
    </row>
    <row r="37" spans="1:15" ht="15.75" customHeight="1">
      <c r="A37" s="1"/>
      <c r="B37" s="6" t="s">
        <v>14</v>
      </c>
      <c r="C37" s="6">
        <v>1185732</v>
      </c>
      <c r="D37" s="7">
        <v>44359</v>
      </c>
      <c r="E37" s="6" t="s">
        <v>15</v>
      </c>
      <c r="F37" s="6" t="s">
        <v>16</v>
      </c>
      <c r="G37" s="6" t="s">
        <v>16</v>
      </c>
      <c r="H37" s="6" t="s">
        <v>18</v>
      </c>
      <c r="I37" s="8">
        <v>0.55000000000000004</v>
      </c>
      <c r="J37" s="9">
        <v>10000</v>
      </c>
      <c r="K37" s="10">
        <f t="shared" si="0"/>
        <v>5500</v>
      </c>
      <c r="L37" s="10">
        <f t="shared" si="1"/>
        <v>1650</v>
      </c>
      <c r="M37" s="11">
        <v>0.3</v>
      </c>
      <c r="O37" s="12"/>
    </row>
    <row r="38" spans="1:15" ht="15.75" customHeight="1">
      <c r="A38" s="1"/>
      <c r="B38" s="6" t="s">
        <v>14</v>
      </c>
      <c r="C38" s="6">
        <v>1185732</v>
      </c>
      <c r="D38" s="7">
        <v>44359</v>
      </c>
      <c r="E38" s="6" t="s">
        <v>15</v>
      </c>
      <c r="F38" s="6" t="s">
        <v>16</v>
      </c>
      <c r="G38" s="6" t="s">
        <v>16</v>
      </c>
      <c r="H38" s="6" t="s">
        <v>19</v>
      </c>
      <c r="I38" s="8">
        <v>0.5</v>
      </c>
      <c r="J38" s="9">
        <v>9250</v>
      </c>
      <c r="K38" s="10">
        <f t="shared" si="0"/>
        <v>4625</v>
      </c>
      <c r="L38" s="10">
        <f t="shared" si="1"/>
        <v>1618.75</v>
      </c>
      <c r="M38" s="11">
        <v>0.35</v>
      </c>
      <c r="O38" s="12"/>
    </row>
    <row r="39" spans="1:15" ht="15.75" customHeight="1">
      <c r="A39" s="1"/>
      <c r="B39" s="6" t="s">
        <v>14</v>
      </c>
      <c r="C39" s="6">
        <v>1185732</v>
      </c>
      <c r="D39" s="7">
        <v>44359</v>
      </c>
      <c r="E39" s="6" t="s">
        <v>15</v>
      </c>
      <c r="F39" s="6" t="s">
        <v>16</v>
      </c>
      <c r="G39" s="6" t="s">
        <v>16</v>
      </c>
      <c r="H39" s="6" t="s">
        <v>20</v>
      </c>
      <c r="I39" s="8">
        <v>0.5</v>
      </c>
      <c r="J39" s="9">
        <v>9000</v>
      </c>
      <c r="K39" s="10">
        <f t="shared" si="0"/>
        <v>4500</v>
      </c>
      <c r="L39" s="10">
        <f t="shared" si="1"/>
        <v>1575</v>
      </c>
      <c r="M39" s="11">
        <v>0.35</v>
      </c>
      <c r="O39" s="12"/>
    </row>
    <row r="40" spans="1:15" ht="15.75" customHeight="1">
      <c r="A40" s="1"/>
      <c r="B40" s="6" t="s">
        <v>14</v>
      </c>
      <c r="C40" s="6">
        <v>1185732</v>
      </c>
      <c r="D40" s="7">
        <v>44359</v>
      </c>
      <c r="E40" s="6" t="s">
        <v>15</v>
      </c>
      <c r="F40" s="6" t="s">
        <v>16</v>
      </c>
      <c r="G40" s="6" t="s">
        <v>16</v>
      </c>
      <c r="H40" s="6" t="s">
        <v>21</v>
      </c>
      <c r="I40" s="8">
        <v>0.6</v>
      </c>
      <c r="J40" s="9">
        <v>9000</v>
      </c>
      <c r="K40" s="10">
        <f t="shared" si="0"/>
        <v>5400</v>
      </c>
      <c r="L40" s="10">
        <f t="shared" si="1"/>
        <v>1620</v>
      </c>
      <c r="M40" s="11">
        <v>0.3</v>
      </c>
      <c r="O40" s="12"/>
    </row>
    <row r="41" spans="1:15" ht="15.75" customHeight="1">
      <c r="A41" s="1"/>
      <c r="B41" s="6" t="s">
        <v>14</v>
      </c>
      <c r="C41" s="6">
        <v>1185732</v>
      </c>
      <c r="D41" s="7">
        <v>44359</v>
      </c>
      <c r="E41" s="6" t="s">
        <v>15</v>
      </c>
      <c r="F41" s="6" t="s">
        <v>16</v>
      </c>
      <c r="G41" s="6" t="s">
        <v>16</v>
      </c>
      <c r="H41" s="6" t="s">
        <v>22</v>
      </c>
      <c r="I41" s="8">
        <v>0.65</v>
      </c>
      <c r="J41" s="9">
        <v>10500</v>
      </c>
      <c r="K41" s="10">
        <f t="shared" si="0"/>
        <v>6825</v>
      </c>
      <c r="L41" s="10">
        <f t="shared" si="1"/>
        <v>1706.25</v>
      </c>
      <c r="M41" s="11">
        <v>0.25</v>
      </c>
      <c r="O41" s="12"/>
    </row>
    <row r="42" spans="1:15" ht="15.75" customHeight="1">
      <c r="A42" s="1"/>
      <c r="B42" s="6" t="s">
        <v>14</v>
      </c>
      <c r="C42" s="6">
        <v>1185732</v>
      </c>
      <c r="D42" s="7">
        <v>44387</v>
      </c>
      <c r="E42" s="6" t="s">
        <v>15</v>
      </c>
      <c r="F42" s="6" t="s">
        <v>16</v>
      </c>
      <c r="G42" s="6" t="s">
        <v>16</v>
      </c>
      <c r="H42" s="6" t="s">
        <v>17</v>
      </c>
      <c r="I42" s="8">
        <v>0.6</v>
      </c>
      <c r="J42" s="9">
        <v>12750</v>
      </c>
      <c r="K42" s="10">
        <f t="shared" si="0"/>
        <v>7650</v>
      </c>
      <c r="L42" s="10">
        <f t="shared" si="1"/>
        <v>3825</v>
      </c>
      <c r="M42" s="11">
        <v>0.5</v>
      </c>
      <c r="O42" s="12"/>
    </row>
    <row r="43" spans="1:15" ht="15.75" customHeight="1">
      <c r="A43" s="1"/>
      <c r="B43" s="6" t="s">
        <v>14</v>
      </c>
      <c r="C43" s="6">
        <v>1185732</v>
      </c>
      <c r="D43" s="7">
        <v>44387</v>
      </c>
      <c r="E43" s="6" t="s">
        <v>15</v>
      </c>
      <c r="F43" s="6" t="s">
        <v>16</v>
      </c>
      <c r="G43" s="6" t="s">
        <v>16</v>
      </c>
      <c r="H43" s="6" t="s">
        <v>18</v>
      </c>
      <c r="I43" s="8">
        <v>0.55000000000000004</v>
      </c>
      <c r="J43" s="9">
        <v>10250</v>
      </c>
      <c r="K43" s="10">
        <f t="shared" si="0"/>
        <v>5637.5000000000009</v>
      </c>
      <c r="L43" s="10">
        <f t="shared" si="1"/>
        <v>1691.2500000000002</v>
      </c>
      <c r="M43" s="11">
        <v>0.3</v>
      </c>
      <c r="O43" s="12"/>
    </row>
    <row r="44" spans="1:15" ht="15.75" customHeight="1">
      <c r="A44" s="1"/>
      <c r="B44" s="6" t="s">
        <v>14</v>
      </c>
      <c r="C44" s="6">
        <v>1185732</v>
      </c>
      <c r="D44" s="7">
        <v>44387</v>
      </c>
      <c r="E44" s="6" t="s">
        <v>15</v>
      </c>
      <c r="F44" s="6" t="s">
        <v>16</v>
      </c>
      <c r="G44" s="6" t="s">
        <v>16</v>
      </c>
      <c r="H44" s="6" t="s">
        <v>19</v>
      </c>
      <c r="I44" s="8">
        <v>0.5</v>
      </c>
      <c r="J44" s="9">
        <v>9500</v>
      </c>
      <c r="K44" s="10">
        <f t="shared" si="0"/>
        <v>4750</v>
      </c>
      <c r="L44" s="10">
        <f t="shared" si="1"/>
        <v>1662.5</v>
      </c>
      <c r="M44" s="11">
        <v>0.35</v>
      </c>
      <c r="O44" s="12"/>
    </row>
    <row r="45" spans="1:15" ht="15.75" customHeight="1">
      <c r="A45" s="1"/>
      <c r="B45" s="6" t="s">
        <v>14</v>
      </c>
      <c r="C45" s="6">
        <v>1185732</v>
      </c>
      <c r="D45" s="7">
        <v>44387</v>
      </c>
      <c r="E45" s="6" t="s">
        <v>15</v>
      </c>
      <c r="F45" s="6" t="s">
        <v>16</v>
      </c>
      <c r="G45" s="6" t="s">
        <v>16</v>
      </c>
      <c r="H45" s="6" t="s">
        <v>20</v>
      </c>
      <c r="I45" s="8">
        <v>0.5</v>
      </c>
      <c r="J45" s="9">
        <v>9000</v>
      </c>
      <c r="K45" s="10">
        <f t="shared" si="0"/>
        <v>4500</v>
      </c>
      <c r="L45" s="10">
        <f t="shared" si="1"/>
        <v>1575</v>
      </c>
      <c r="M45" s="11">
        <v>0.35</v>
      </c>
      <c r="O45" s="12"/>
    </row>
    <row r="46" spans="1:15" ht="15.75" customHeight="1">
      <c r="A46" s="1"/>
      <c r="B46" s="6" t="s">
        <v>14</v>
      </c>
      <c r="C46" s="6">
        <v>1185732</v>
      </c>
      <c r="D46" s="7">
        <v>44387</v>
      </c>
      <c r="E46" s="6" t="s">
        <v>15</v>
      </c>
      <c r="F46" s="6" t="s">
        <v>16</v>
      </c>
      <c r="G46" s="6" t="s">
        <v>16</v>
      </c>
      <c r="H46" s="6" t="s">
        <v>21</v>
      </c>
      <c r="I46" s="8">
        <v>0.6</v>
      </c>
      <c r="J46" s="9">
        <v>9250</v>
      </c>
      <c r="K46" s="10">
        <f t="shared" si="0"/>
        <v>5550</v>
      </c>
      <c r="L46" s="10">
        <f t="shared" si="1"/>
        <v>1665</v>
      </c>
      <c r="M46" s="11">
        <v>0.3</v>
      </c>
      <c r="O46" s="12"/>
    </row>
    <row r="47" spans="1:15" ht="15.75" customHeight="1">
      <c r="A47" s="1"/>
      <c r="B47" s="6" t="s">
        <v>14</v>
      </c>
      <c r="C47" s="6">
        <v>1185732</v>
      </c>
      <c r="D47" s="7">
        <v>44387</v>
      </c>
      <c r="E47" s="6" t="s">
        <v>15</v>
      </c>
      <c r="F47" s="6" t="s">
        <v>16</v>
      </c>
      <c r="G47" s="6" t="s">
        <v>16</v>
      </c>
      <c r="H47" s="6" t="s">
        <v>22</v>
      </c>
      <c r="I47" s="8">
        <v>0.65</v>
      </c>
      <c r="J47" s="9">
        <v>11000</v>
      </c>
      <c r="K47" s="10">
        <f t="shared" si="0"/>
        <v>7150</v>
      </c>
      <c r="L47" s="10">
        <f t="shared" si="1"/>
        <v>1787.5</v>
      </c>
      <c r="M47" s="11">
        <v>0.25</v>
      </c>
      <c r="O47" s="12"/>
    </row>
    <row r="48" spans="1:15" ht="15.75" customHeight="1">
      <c r="A48" s="1"/>
      <c r="B48" s="6" t="s">
        <v>14</v>
      </c>
      <c r="C48" s="6">
        <v>1185732</v>
      </c>
      <c r="D48" s="7">
        <v>44419</v>
      </c>
      <c r="E48" s="6" t="s">
        <v>15</v>
      </c>
      <c r="F48" s="6" t="s">
        <v>16</v>
      </c>
      <c r="G48" s="6" t="s">
        <v>16</v>
      </c>
      <c r="H48" s="6" t="s">
        <v>17</v>
      </c>
      <c r="I48" s="8">
        <v>0.6</v>
      </c>
      <c r="J48" s="9">
        <v>12500</v>
      </c>
      <c r="K48" s="10">
        <f t="shared" si="0"/>
        <v>7500</v>
      </c>
      <c r="L48" s="10">
        <f t="shared" si="1"/>
        <v>3750</v>
      </c>
      <c r="M48" s="11">
        <v>0.5</v>
      </c>
      <c r="O48" s="12"/>
    </row>
    <row r="49" spans="1:15" ht="15.75" customHeight="1">
      <c r="A49" s="1"/>
      <c r="B49" s="6" t="s">
        <v>14</v>
      </c>
      <c r="C49" s="6">
        <v>1185732</v>
      </c>
      <c r="D49" s="7">
        <v>44419</v>
      </c>
      <c r="E49" s="6" t="s">
        <v>15</v>
      </c>
      <c r="F49" s="6" t="s">
        <v>16</v>
      </c>
      <c r="G49" s="6" t="s">
        <v>16</v>
      </c>
      <c r="H49" s="6" t="s">
        <v>18</v>
      </c>
      <c r="I49" s="8">
        <v>0.55000000000000004</v>
      </c>
      <c r="J49" s="9">
        <v>10250</v>
      </c>
      <c r="K49" s="10">
        <f t="shared" si="0"/>
        <v>5637.5000000000009</v>
      </c>
      <c r="L49" s="10">
        <f t="shared" si="1"/>
        <v>1691.2500000000002</v>
      </c>
      <c r="M49" s="11">
        <v>0.3</v>
      </c>
      <c r="O49" s="12"/>
    </row>
    <row r="50" spans="1:15" ht="15.75" customHeight="1">
      <c r="A50" s="1"/>
      <c r="B50" s="6" t="s">
        <v>14</v>
      </c>
      <c r="C50" s="6">
        <v>1185732</v>
      </c>
      <c r="D50" s="7">
        <v>44419</v>
      </c>
      <c r="E50" s="6" t="s">
        <v>15</v>
      </c>
      <c r="F50" s="6" t="s">
        <v>16</v>
      </c>
      <c r="G50" s="6" t="s">
        <v>16</v>
      </c>
      <c r="H50" s="6" t="s">
        <v>19</v>
      </c>
      <c r="I50" s="8">
        <v>0.5</v>
      </c>
      <c r="J50" s="9">
        <v>9500</v>
      </c>
      <c r="K50" s="10">
        <f t="shared" si="0"/>
        <v>4750</v>
      </c>
      <c r="L50" s="10">
        <f t="shared" si="1"/>
        <v>1662.5</v>
      </c>
      <c r="M50" s="11">
        <v>0.35</v>
      </c>
      <c r="O50" s="12"/>
    </row>
    <row r="51" spans="1:15" ht="15.75" customHeight="1">
      <c r="A51" s="1"/>
      <c r="B51" s="6" t="s">
        <v>14</v>
      </c>
      <c r="C51" s="6">
        <v>1185732</v>
      </c>
      <c r="D51" s="7">
        <v>44419</v>
      </c>
      <c r="E51" s="6" t="s">
        <v>15</v>
      </c>
      <c r="F51" s="6" t="s">
        <v>16</v>
      </c>
      <c r="G51" s="6" t="s">
        <v>16</v>
      </c>
      <c r="H51" s="6" t="s">
        <v>20</v>
      </c>
      <c r="I51" s="8">
        <v>0.5</v>
      </c>
      <c r="J51" s="9">
        <v>9250</v>
      </c>
      <c r="K51" s="10">
        <f t="shared" si="0"/>
        <v>4625</v>
      </c>
      <c r="L51" s="10">
        <f t="shared" si="1"/>
        <v>1618.75</v>
      </c>
      <c r="M51" s="11">
        <v>0.35</v>
      </c>
      <c r="O51" s="12"/>
    </row>
    <row r="52" spans="1:15" ht="15.75" customHeight="1">
      <c r="A52" s="1"/>
      <c r="B52" s="6" t="s">
        <v>14</v>
      </c>
      <c r="C52" s="6">
        <v>1185732</v>
      </c>
      <c r="D52" s="7">
        <v>44419</v>
      </c>
      <c r="E52" s="6" t="s">
        <v>15</v>
      </c>
      <c r="F52" s="6" t="s">
        <v>16</v>
      </c>
      <c r="G52" s="6" t="s">
        <v>16</v>
      </c>
      <c r="H52" s="6" t="s">
        <v>21</v>
      </c>
      <c r="I52" s="8">
        <v>0.6</v>
      </c>
      <c r="J52" s="9">
        <v>9000</v>
      </c>
      <c r="K52" s="10">
        <f t="shared" si="0"/>
        <v>5400</v>
      </c>
      <c r="L52" s="10">
        <f t="shared" si="1"/>
        <v>1620</v>
      </c>
      <c r="M52" s="11">
        <v>0.3</v>
      </c>
      <c r="O52" s="12"/>
    </row>
    <row r="53" spans="1:15" ht="15.75" customHeight="1">
      <c r="A53" s="1"/>
      <c r="B53" s="6" t="s">
        <v>14</v>
      </c>
      <c r="C53" s="6">
        <v>1185732</v>
      </c>
      <c r="D53" s="7">
        <v>44419</v>
      </c>
      <c r="E53" s="6" t="s">
        <v>15</v>
      </c>
      <c r="F53" s="6" t="s">
        <v>16</v>
      </c>
      <c r="G53" s="6" t="s">
        <v>16</v>
      </c>
      <c r="H53" s="6" t="s">
        <v>22</v>
      </c>
      <c r="I53" s="8">
        <v>0.65</v>
      </c>
      <c r="J53" s="9">
        <v>10750</v>
      </c>
      <c r="K53" s="10">
        <f t="shared" si="0"/>
        <v>6987.5</v>
      </c>
      <c r="L53" s="10">
        <f t="shared" si="1"/>
        <v>1746.875</v>
      </c>
      <c r="M53" s="11">
        <v>0.25</v>
      </c>
      <c r="O53" s="12"/>
    </row>
    <row r="54" spans="1:15" ht="15.75" customHeight="1">
      <c r="A54" s="1"/>
      <c r="B54" s="6" t="s">
        <v>14</v>
      </c>
      <c r="C54" s="6">
        <v>1185732</v>
      </c>
      <c r="D54" s="7">
        <v>44449</v>
      </c>
      <c r="E54" s="6" t="s">
        <v>15</v>
      </c>
      <c r="F54" s="6" t="s">
        <v>16</v>
      </c>
      <c r="G54" s="6" t="s">
        <v>16</v>
      </c>
      <c r="H54" s="6" t="s">
        <v>17</v>
      </c>
      <c r="I54" s="8">
        <v>0.6</v>
      </c>
      <c r="J54" s="9">
        <v>12000</v>
      </c>
      <c r="K54" s="10">
        <f t="shared" si="0"/>
        <v>7200</v>
      </c>
      <c r="L54" s="10">
        <f t="shared" si="1"/>
        <v>3600</v>
      </c>
      <c r="M54" s="11">
        <v>0.5</v>
      </c>
      <c r="O54" s="12"/>
    </row>
    <row r="55" spans="1:15" ht="15.75" customHeight="1">
      <c r="A55" s="1"/>
      <c r="B55" s="6" t="s">
        <v>14</v>
      </c>
      <c r="C55" s="6">
        <v>1185732</v>
      </c>
      <c r="D55" s="7">
        <v>44449</v>
      </c>
      <c r="E55" s="6" t="s">
        <v>15</v>
      </c>
      <c r="F55" s="6" t="s">
        <v>16</v>
      </c>
      <c r="G55" s="6" t="s">
        <v>16</v>
      </c>
      <c r="H55" s="6" t="s">
        <v>18</v>
      </c>
      <c r="I55" s="8">
        <v>0.55000000000000004</v>
      </c>
      <c r="J55" s="9">
        <v>10000</v>
      </c>
      <c r="K55" s="10">
        <f t="shared" si="0"/>
        <v>5500</v>
      </c>
      <c r="L55" s="10">
        <f t="shared" si="1"/>
        <v>1650</v>
      </c>
      <c r="M55" s="11">
        <v>0.3</v>
      </c>
      <c r="O55" s="12"/>
    </row>
    <row r="56" spans="1:15" ht="15.75" customHeight="1">
      <c r="A56" s="1"/>
      <c r="B56" s="6" t="s">
        <v>14</v>
      </c>
      <c r="C56" s="6">
        <v>1185732</v>
      </c>
      <c r="D56" s="7">
        <v>44449</v>
      </c>
      <c r="E56" s="6" t="s">
        <v>15</v>
      </c>
      <c r="F56" s="6" t="s">
        <v>16</v>
      </c>
      <c r="G56" s="6" t="s">
        <v>16</v>
      </c>
      <c r="H56" s="6" t="s">
        <v>19</v>
      </c>
      <c r="I56" s="8">
        <v>0.5</v>
      </c>
      <c r="J56" s="9">
        <v>9250</v>
      </c>
      <c r="K56" s="10">
        <f t="shared" si="0"/>
        <v>4625</v>
      </c>
      <c r="L56" s="10">
        <f t="shared" si="1"/>
        <v>1618.75</v>
      </c>
      <c r="M56" s="11">
        <v>0.35</v>
      </c>
      <c r="O56" s="12"/>
    </row>
    <row r="57" spans="1:15" ht="15.75" customHeight="1">
      <c r="A57" s="1"/>
      <c r="B57" s="6" t="s">
        <v>14</v>
      </c>
      <c r="C57" s="6">
        <v>1185732</v>
      </c>
      <c r="D57" s="7">
        <v>44449</v>
      </c>
      <c r="E57" s="6" t="s">
        <v>15</v>
      </c>
      <c r="F57" s="6" t="s">
        <v>16</v>
      </c>
      <c r="G57" s="6" t="s">
        <v>16</v>
      </c>
      <c r="H57" s="6" t="s">
        <v>20</v>
      </c>
      <c r="I57" s="8">
        <v>0.5</v>
      </c>
      <c r="J57" s="9">
        <v>9000</v>
      </c>
      <c r="K57" s="10">
        <f t="shared" si="0"/>
        <v>4500</v>
      </c>
      <c r="L57" s="10">
        <f t="shared" si="1"/>
        <v>1575</v>
      </c>
      <c r="M57" s="11">
        <v>0.35</v>
      </c>
      <c r="O57" s="12"/>
    </row>
    <row r="58" spans="1:15" ht="15.75" customHeight="1">
      <c r="A58" s="1"/>
      <c r="B58" s="6" t="s">
        <v>14</v>
      </c>
      <c r="C58" s="6">
        <v>1185732</v>
      </c>
      <c r="D58" s="7">
        <v>44449</v>
      </c>
      <c r="E58" s="6" t="s">
        <v>15</v>
      </c>
      <c r="F58" s="6" t="s">
        <v>16</v>
      </c>
      <c r="G58" s="6" t="s">
        <v>16</v>
      </c>
      <c r="H58" s="6" t="s">
        <v>21</v>
      </c>
      <c r="I58" s="8">
        <v>0.6</v>
      </c>
      <c r="J58" s="9">
        <v>9000</v>
      </c>
      <c r="K58" s="10">
        <f t="shared" si="0"/>
        <v>5400</v>
      </c>
      <c r="L58" s="10">
        <f t="shared" si="1"/>
        <v>1620</v>
      </c>
      <c r="M58" s="11">
        <v>0.3</v>
      </c>
      <c r="O58" s="12"/>
    </row>
    <row r="59" spans="1:15" ht="15.75" customHeight="1">
      <c r="A59" s="1"/>
      <c r="B59" s="6" t="s">
        <v>14</v>
      </c>
      <c r="C59" s="6">
        <v>1185732</v>
      </c>
      <c r="D59" s="7">
        <v>44449</v>
      </c>
      <c r="E59" s="6" t="s">
        <v>15</v>
      </c>
      <c r="F59" s="6" t="s">
        <v>16</v>
      </c>
      <c r="G59" s="6" t="s">
        <v>16</v>
      </c>
      <c r="H59" s="6" t="s">
        <v>22</v>
      </c>
      <c r="I59" s="8">
        <v>0.65</v>
      </c>
      <c r="J59" s="9">
        <v>10000</v>
      </c>
      <c r="K59" s="10">
        <f t="shared" si="0"/>
        <v>6500</v>
      </c>
      <c r="L59" s="10">
        <f t="shared" si="1"/>
        <v>1625</v>
      </c>
      <c r="M59" s="11">
        <v>0.25</v>
      </c>
      <c r="O59" s="12"/>
    </row>
    <row r="60" spans="1:15" ht="15.75" customHeight="1">
      <c r="A60" s="1"/>
      <c r="B60" s="6" t="s">
        <v>14</v>
      </c>
      <c r="C60" s="6">
        <v>1185732</v>
      </c>
      <c r="D60" s="7">
        <v>44481</v>
      </c>
      <c r="E60" s="6" t="s">
        <v>15</v>
      </c>
      <c r="F60" s="6" t="s">
        <v>16</v>
      </c>
      <c r="G60" s="6" t="s">
        <v>16</v>
      </c>
      <c r="H60" s="6" t="s">
        <v>17</v>
      </c>
      <c r="I60" s="8">
        <v>0.65</v>
      </c>
      <c r="J60" s="9">
        <v>11750</v>
      </c>
      <c r="K60" s="10">
        <f t="shared" si="0"/>
        <v>7637.5</v>
      </c>
      <c r="L60" s="10">
        <f t="shared" si="1"/>
        <v>3818.75</v>
      </c>
      <c r="M60" s="11">
        <v>0.5</v>
      </c>
      <c r="O60" s="12"/>
    </row>
    <row r="61" spans="1:15" ht="15.75" customHeight="1">
      <c r="A61" s="1"/>
      <c r="B61" s="6" t="s">
        <v>14</v>
      </c>
      <c r="C61" s="6">
        <v>1185732</v>
      </c>
      <c r="D61" s="7">
        <v>44481</v>
      </c>
      <c r="E61" s="6" t="s">
        <v>15</v>
      </c>
      <c r="F61" s="6" t="s">
        <v>16</v>
      </c>
      <c r="G61" s="6" t="s">
        <v>16</v>
      </c>
      <c r="H61" s="6" t="s">
        <v>18</v>
      </c>
      <c r="I61" s="8">
        <v>0.55000000000000004</v>
      </c>
      <c r="J61" s="9">
        <v>10000</v>
      </c>
      <c r="K61" s="10">
        <f t="shared" si="0"/>
        <v>5500</v>
      </c>
      <c r="L61" s="10">
        <f t="shared" si="1"/>
        <v>1650</v>
      </c>
      <c r="M61" s="11">
        <v>0.3</v>
      </c>
      <c r="O61" s="12"/>
    </row>
    <row r="62" spans="1:15" ht="15.75" customHeight="1">
      <c r="A62" s="1"/>
      <c r="B62" s="6" t="s">
        <v>14</v>
      </c>
      <c r="C62" s="6">
        <v>1185732</v>
      </c>
      <c r="D62" s="7">
        <v>44481</v>
      </c>
      <c r="E62" s="6" t="s">
        <v>15</v>
      </c>
      <c r="F62" s="6" t="s">
        <v>16</v>
      </c>
      <c r="G62" s="6" t="s">
        <v>16</v>
      </c>
      <c r="H62" s="6" t="s">
        <v>19</v>
      </c>
      <c r="I62" s="8">
        <v>0.55000000000000004</v>
      </c>
      <c r="J62" s="9">
        <v>9000</v>
      </c>
      <c r="K62" s="10">
        <f t="shared" si="0"/>
        <v>4950</v>
      </c>
      <c r="L62" s="10">
        <f t="shared" si="1"/>
        <v>1732.5</v>
      </c>
      <c r="M62" s="11">
        <v>0.35</v>
      </c>
      <c r="O62" s="12"/>
    </row>
    <row r="63" spans="1:15" ht="15.75" customHeight="1">
      <c r="A63" s="1"/>
      <c r="B63" s="6" t="s">
        <v>14</v>
      </c>
      <c r="C63" s="6">
        <v>1185732</v>
      </c>
      <c r="D63" s="7">
        <v>44481</v>
      </c>
      <c r="E63" s="6" t="s">
        <v>15</v>
      </c>
      <c r="F63" s="6" t="s">
        <v>16</v>
      </c>
      <c r="G63" s="6" t="s">
        <v>16</v>
      </c>
      <c r="H63" s="6" t="s">
        <v>20</v>
      </c>
      <c r="I63" s="8">
        <v>0.55000000000000004</v>
      </c>
      <c r="J63" s="9">
        <v>8750</v>
      </c>
      <c r="K63" s="10">
        <f t="shared" si="0"/>
        <v>4812.5</v>
      </c>
      <c r="L63" s="10">
        <f t="shared" si="1"/>
        <v>1684.375</v>
      </c>
      <c r="M63" s="11">
        <v>0.35</v>
      </c>
      <c r="O63" s="12"/>
    </row>
    <row r="64" spans="1:15" ht="15.75" customHeight="1">
      <c r="A64" s="1"/>
      <c r="B64" s="6" t="s">
        <v>14</v>
      </c>
      <c r="C64" s="6">
        <v>1185732</v>
      </c>
      <c r="D64" s="7">
        <v>44481</v>
      </c>
      <c r="E64" s="6" t="s">
        <v>15</v>
      </c>
      <c r="F64" s="6" t="s">
        <v>16</v>
      </c>
      <c r="G64" s="6" t="s">
        <v>16</v>
      </c>
      <c r="H64" s="6" t="s">
        <v>21</v>
      </c>
      <c r="I64" s="8">
        <v>0.65</v>
      </c>
      <c r="J64" s="9">
        <v>8750</v>
      </c>
      <c r="K64" s="10">
        <f t="shared" si="0"/>
        <v>5687.5</v>
      </c>
      <c r="L64" s="10">
        <f t="shared" si="1"/>
        <v>1706.25</v>
      </c>
      <c r="M64" s="11">
        <v>0.3</v>
      </c>
      <c r="O64" s="12"/>
    </row>
    <row r="65" spans="1:15" ht="15.75" customHeight="1">
      <c r="A65" s="1"/>
      <c r="B65" s="6" t="s">
        <v>14</v>
      </c>
      <c r="C65" s="6">
        <v>1185732</v>
      </c>
      <c r="D65" s="7">
        <v>44481</v>
      </c>
      <c r="E65" s="6" t="s">
        <v>15</v>
      </c>
      <c r="F65" s="6" t="s">
        <v>16</v>
      </c>
      <c r="G65" s="6" t="s">
        <v>16</v>
      </c>
      <c r="H65" s="6" t="s">
        <v>22</v>
      </c>
      <c r="I65" s="8">
        <v>0.7</v>
      </c>
      <c r="J65" s="9">
        <v>10000</v>
      </c>
      <c r="K65" s="10">
        <f t="shared" si="0"/>
        <v>7000</v>
      </c>
      <c r="L65" s="10">
        <f t="shared" si="1"/>
        <v>1750</v>
      </c>
      <c r="M65" s="11">
        <v>0.25</v>
      </c>
      <c r="O65" s="12"/>
    </row>
    <row r="66" spans="1:15" ht="15.75" customHeight="1">
      <c r="A66" s="1"/>
      <c r="B66" s="6" t="s">
        <v>14</v>
      </c>
      <c r="C66" s="6">
        <v>1185732</v>
      </c>
      <c r="D66" s="7">
        <v>44511</v>
      </c>
      <c r="E66" s="6" t="s">
        <v>15</v>
      </c>
      <c r="F66" s="6" t="s">
        <v>16</v>
      </c>
      <c r="G66" s="6" t="s">
        <v>16</v>
      </c>
      <c r="H66" s="6" t="s">
        <v>17</v>
      </c>
      <c r="I66" s="8">
        <v>0.65</v>
      </c>
      <c r="J66" s="9">
        <v>11500</v>
      </c>
      <c r="K66" s="10">
        <f t="shared" si="0"/>
        <v>7475</v>
      </c>
      <c r="L66" s="10">
        <f t="shared" si="1"/>
        <v>3737.5</v>
      </c>
      <c r="M66" s="11">
        <v>0.5</v>
      </c>
      <c r="O66" s="12"/>
    </row>
    <row r="67" spans="1:15" ht="15.75" customHeight="1">
      <c r="A67" s="1"/>
      <c r="B67" s="6" t="s">
        <v>14</v>
      </c>
      <c r="C67" s="6">
        <v>1185732</v>
      </c>
      <c r="D67" s="7">
        <v>44511</v>
      </c>
      <c r="E67" s="6" t="s">
        <v>15</v>
      </c>
      <c r="F67" s="6" t="s">
        <v>16</v>
      </c>
      <c r="G67" s="6" t="s">
        <v>16</v>
      </c>
      <c r="H67" s="6" t="s">
        <v>18</v>
      </c>
      <c r="I67" s="8">
        <v>0.55000000000000004</v>
      </c>
      <c r="J67" s="9">
        <v>9750</v>
      </c>
      <c r="K67" s="10">
        <f t="shared" si="0"/>
        <v>5362.5</v>
      </c>
      <c r="L67" s="10">
        <f t="shared" si="1"/>
        <v>1608.75</v>
      </c>
      <c r="M67" s="11">
        <v>0.3</v>
      </c>
      <c r="O67" s="12"/>
    </row>
    <row r="68" spans="1:15" ht="15.75" customHeight="1">
      <c r="A68" s="1"/>
      <c r="B68" s="6" t="s">
        <v>14</v>
      </c>
      <c r="C68" s="6">
        <v>1185732</v>
      </c>
      <c r="D68" s="7">
        <v>44511</v>
      </c>
      <c r="E68" s="6" t="s">
        <v>15</v>
      </c>
      <c r="F68" s="6" t="s">
        <v>16</v>
      </c>
      <c r="G68" s="6" t="s">
        <v>16</v>
      </c>
      <c r="H68" s="6" t="s">
        <v>19</v>
      </c>
      <c r="I68" s="8">
        <v>0.55000000000000004</v>
      </c>
      <c r="J68" s="9">
        <v>9200</v>
      </c>
      <c r="K68" s="10">
        <f t="shared" si="0"/>
        <v>5060</v>
      </c>
      <c r="L68" s="10">
        <f t="shared" si="1"/>
        <v>1771</v>
      </c>
      <c r="M68" s="11">
        <v>0.35</v>
      </c>
      <c r="O68" s="12"/>
    </row>
    <row r="69" spans="1:15" ht="15.75" customHeight="1">
      <c r="A69" s="1"/>
      <c r="B69" s="6" t="s">
        <v>14</v>
      </c>
      <c r="C69" s="6">
        <v>1185732</v>
      </c>
      <c r="D69" s="7">
        <v>44511</v>
      </c>
      <c r="E69" s="6" t="s">
        <v>15</v>
      </c>
      <c r="F69" s="6" t="s">
        <v>16</v>
      </c>
      <c r="G69" s="6" t="s">
        <v>16</v>
      </c>
      <c r="H69" s="6" t="s">
        <v>20</v>
      </c>
      <c r="I69" s="8">
        <v>0.55000000000000004</v>
      </c>
      <c r="J69" s="9">
        <v>9000</v>
      </c>
      <c r="K69" s="10">
        <f t="shared" si="0"/>
        <v>4950</v>
      </c>
      <c r="L69" s="10">
        <f t="shared" si="1"/>
        <v>1732.5</v>
      </c>
      <c r="M69" s="11">
        <v>0.35</v>
      </c>
      <c r="O69" s="12"/>
    </row>
    <row r="70" spans="1:15" ht="15.75" customHeight="1">
      <c r="A70" s="1"/>
      <c r="B70" s="6" t="s">
        <v>14</v>
      </c>
      <c r="C70" s="6">
        <v>1185732</v>
      </c>
      <c r="D70" s="7">
        <v>44511</v>
      </c>
      <c r="E70" s="6" t="s">
        <v>15</v>
      </c>
      <c r="F70" s="6" t="s">
        <v>16</v>
      </c>
      <c r="G70" s="6" t="s">
        <v>16</v>
      </c>
      <c r="H70" s="6" t="s">
        <v>21</v>
      </c>
      <c r="I70" s="8">
        <v>0.65</v>
      </c>
      <c r="J70" s="9">
        <v>8750</v>
      </c>
      <c r="K70" s="10">
        <f t="shared" si="0"/>
        <v>5687.5</v>
      </c>
      <c r="L70" s="10">
        <f t="shared" si="1"/>
        <v>1706.25</v>
      </c>
      <c r="M70" s="11">
        <v>0.3</v>
      </c>
      <c r="O70" s="12"/>
    </row>
    <row r="71" spans="1:15" ht="15.75" customHeight="1">
      <c r="A71" s="1"/>
      <c r="B71" s="6" t="s">
        <v>14</v>
      </c>
      <c r="C71" s="6">
        <v>1185732</v>
      </c>
      <c r="D71" s="7">
        <v>44511</v>
      </c>
      <c r="E71" s="6" t="s">
        <v>15</v>
      </c>
      <c r="F71" s="6" t="s">
        <v>16</v>
      </c>
      <c r="G71" s="6" t="s">
        <v>16</v>
      </c>
      <c r="H71" s="6" t="s">
        <v>22</v>
      </c>
      <c r="I71" s="8">
        <v>0.7</v>
      </c>
      <c r="J71" s="9">
        <v>9750</v>
      </c>
      <c r="K71" s="10">
        <f t="shared" si="0"/>
        <v>6825</v>
      </c>
      <c r="L71" s="10">
        <f t="shared" si="1"/>
        <v>1706.25</v>
      </c>
      <c r="M71" s="11">
        <v>0.25</v>
      </c>
      <c r="O71" s="12"/>
    </row>
    <row r="72" spans="1:15" ht="15.75" customHeight="1">
      <c r="A72" s="1"/>
      <c r="B72" s="6" t="s">
        <v>14</v>
      </c>
      <c r="C72" s="6">
        <v>1185732</v>
      </c>
      <c r="D72" s="7">
        <v>44540</v>
      </c>
      <c r="E72" s="6" t="s">
        <v>15</v>
      </c>
      <c r="F72" s="6" t="s">
        <v>16</v>
      </c>
      <c r="G72" s="6" t="s">
        <v>16</v>
      </c>
      <c r="H72" s="6" t="s">
        <v>17</v>
      </c>
      <c r="I72" s="8">
        <v>0.65</v>
      </c>
      <c r="J72" s="9">
        <v>12000</v>
      </c>
      <c r="K72" s="10">
        <f t="shared" si="0"/>
        <v>7800</v>
      </c>
      <c r="L72" s="10">
        <f t="shared" si="1"/>
        <v>3900</v>
      </c>
      <c r="M72" s="11">
        <v>0.5</v>
      </c>
      <c r="O72" s="12"/>
    </row>
    <row r="73" spans="1:15" ht="15.75" customHeight="1">
      <c r="A73" s="1"/>
      <c r="B73" s="6" t="s">
        <v>14</v>
      </c>
      <c r="C73" s="6">
        <v>1185732</v>
      </c>
      <c r="D73" s="7">
        <v>44540</v>
      </c>
      <c r="E73" s="6" t="s">
        <v>15</v>
      </c>
      <c r="F73" s="6" t="s">
        <v>16</v>
      </c>
      <c r="G73" s="6" t="s">
        <v>16</v>
      </c>
      <c r="H73" s="6" t="s">
        <v>18</v>
      </c>
      <c r="I73" s="8">
        <v>0.55000000000000004</v>
      </c>
      <c r="J73" s="9">
        <v>10000</v>
      </c>
      <c r="K73" s="10">
        <f t="shared" si="0"/>
        <v>5500</v>
      </c>
      <c r="L73" s="10">
        <f t="shared" si="1"/>
        <v>1650</v>
      </c>
      <c r="M73" s="11">
        <v>0.3</v>
      </c>
      <c r="O73" s="12"/>
    </row>
    <row r="74" spans="1:15" ht="15.75" customHeight="1">
      <c r="A74" s="1"/>
      <c r="B74" s="6" t="s">
        <v>14</v>
      </c>
      <c r="C74" s="6">
        <v>1185732</v>
      </c>
      <c r="D74" s="7">
        <v>44540</v>
      </c>
      <c r="E74" s="6" t="s">
        <v>15</v>
      </c>
      <c r="F74" s="6" t="s">
        <v>16</v>
      </c>
      <c r="G74" s="6" t="s">
        <v>16</v>
      </c>
      <c r="H74" s="6" t="s">
        <v>19</v>
      </c>
      <c r="I74" s="8">
        <v>0.55000000000000004</v>
      </c>
      <c r="J74" s="9">
        <v>9500</v>
      </c>
      <c r="K74" s="10">
        <f t="shared" si="0"/>
        <v>5225</v>
      </c>
      <c r="L74" s="10">
        <f t="shared" si="1"/>
        <v>1828.7499999999998</v>
      </c>
      <c r="M74" s="11">
        <v>0.35</v>
      </c>
      <c r="O74" s="12"/>
    </row>
    <row r="75" spans="1:15" ht="15.75" customHeight="1">
      <c r="A75" s="1"/>
      <c r="B75" s="6" t="s">
        <v>14</v>
      </c>
      <c r="C75" s="6">
        <v>1185732</v>
      </c>
      <c r="D75" s="7">
        <v>44540</v>
      </c>
      <c r="E75" s="6" t="s">
        <v>15</v>
      </c>
      <c r="F75" s="6" t="s">
        <v>16</v>
      </c>
      <c r="G75" s="6" t="s">
        <v>16</v>
      </c>
      <c r="H75" s="6" t="s">
        <v>20</v>
      </c>
      <c r="I75" s="8">
        <v>0.55000000000000004</v>
      </c>
      <c r="J75" s="9">
        <v>9000</v>
      </c>
      <c r="K75" s="10">
        <f t="shared" si="0"/>
        <v>4950</v>
      </c>
      <c r="L75" s="10">
        <f t="shared" si="1"/>
        <v>1732.5</v>
      </c>
      <c r="M75" s="11">
        <v>0.35</v>
      </c>
      <c r="O75" s="12"/>
    </row>
    <row r="76" spans="1:15" ht="15.75" customHeight="1">
      <c r="A76" s="1"/>
      <c r="B76" s="6" t="s">
        <v>14</v>
      </c>
      <c r="C76" s="6">
        <v>1185732</v>
      </c>
      <c r="D76" s="7">
        <v>44540</v>
      </c>
      <c r="E76" s="6" t="s">
        <v>15</v>
      </c>
      <c r="F76" s="6" t="s">
        <v>16</v>
      </c>
      <c r="G76" s="6" t="s">
        <v>16</v>
      </c>
      <c r="H76" s="6" t="s">
        <v>21</v>
      </c>
      <c r="I76" s="8">
        <v>0.65</v>
      </c>
      <c r="J76" s="9">
        <v>9000</v>
      </c>
      <c r="K76" s="10">
        <f t="shared" si="0"/>
        <v>5850</v>
      </c>
      <c r="L76" s="10">
        <f t="shared" si="1"/>
        <v>1755</v>
      </c>
      <c r="M76" s="11">
        <v>0.3</v>
      </c>
      <c r="O76" s="12"/>
    </row>
    <row r="77" spans="1:15" ht="15.75" customHeight="1">
      <c r="A77" s="1"/>
      <c r="B77" s="6" t="s">
        <v>14</v>
      </c>
      <c r="C77" s="6">
        <v>1185732</v>
      </c>
      <c r="D77" s="7">
        <v>44540</v>
      </c>
      <c r="E77" s="6" t="s">
        <v>15</v>
      </c>
      <c r="F77" s="6" t="s">
        <v>16</v>
      </c>
      <c r="G77" s="6" t="s">
        <v>16</v>
      </c>
      <c r="H77" s="6" t="s">
        <v>22</v>
      </c>
      <c r="I77" s="8">
        <v>0.7</v>
      </c>
      <c r="J77" s="9">
        <v>10000</v>
      </c>
      <c r="K77" s="10">
        <f t="shared" si="0"/>
        <v>7000</v>
      </c>
      <c r="L77" s="10">
        <f t="shared" si="1"/>
        <v>1750</v>
      </c>
      <c r="M77" s="11">
        <v>0.25</v>
      </c>
      <c r="O77" s="12"/>
    </row>
    <row r="78" spans="1:15" ht="15.75" customHeight="1">
      <c r="A78" s="1"/>
      <c r="B78" s="6" t="s">
        <v>23</v>
      </c>
      <c r="C78" s="6">
        <v>1197831</v>
      </c>
      <c r="D78" s="7">
        <v>44198</v>
      </c>
      <c r="E78" s="6" t="s">
        <v>24</v>
      </c>
      <c r="F78" s="6" t="s">
        <v>25</v>
      </c>
      <c r="G78" s="6" t="s">
        <v>26</v>
      </c>
      <c r="H78" s="6" t="s">
        <v>17</v>
      </c>
      <c r="I78" s="8">
        <v>0.25</v>
      </c>
      <c r="J78" s="9">
        <v>9000</v>
      </c>
      <c r="K78" s="10">
        <f t="shared" si="0"/>
        <v>2250</v>
      </c>
      <c r="L78" s="10">
        <f t="shared" si="1"/>
        <v>787.5</v>
      </c>
      <c r="M78" s="11">
        <v>0.35</v>
      </c>
      <c r="O78" s="12"/>
    </row>
    <row r="79" spans="1:15" ht="15.75" customHeight="1">
      <c r="A79" s="1"/>
      <c r="B79" s="6" t="s">
        <v>23</v>
      </c>
      <c r="C79" s="6">
        <v>1197831</v>
      </c>
      <c r="D79" s="7">
        <v>44198</v>
      </c>
      <c r="E79" s="6" t="s">
        <v>24</v>
      </c>
      <c r="F79" s="6" t="s">
        <v>25</v>
      </c>
      <c r="G79" s="6" t="s">
        <v>26</v>
      </c>
      <c r="H79" s="6" t="s">
        <v>18</v>
      </c>
      <c r="I79" s="8">
        <v>0.35</v>
      </c>
      <c r="J79" s="9">
        <v>9000</v>
      </c>
      <c r="K79" s="10">
        <f t="shared" si="0"/>
        <v>3150</v>
      </c>
      <c r="L79" s="10">
        <f t="shared" si="1"/>
        <v>1102.5</v>
      </c>
      <c r="M79" s="11">
        <v>0.35</v>
      </c>
      <c r="O79" s="12"/>
    </row>
    <row r="80" spans="1:15" ht="15.75" customHeight="1">
      <c r="A80" s="1"/>
      <c r="B80" s="6" t="s">
        <v>23</v>
      </c>
      <c r="C80" s="6">
        <v>1197831</v>
      </c>
      <c r="D80" s="7">
        <v>44198</v>
      </c>
      <c r="E80" s="6" t="s">
        <v>24</v>
      </c>
      <c r="F80" s="6" t="s">
        <v>25</v>
      </c>
      <c r="G80" s="6" t="s">
        <v>26</v>
      </c>
      <c r="H80" s="6" t="s">
        <v>19</v>
      </c>
      <c r="I80" s="8">
        <v>0.35</v>
      </c>
      <c r="J80" s="9">
        <v>7000</v>
      </c>
      <c r="K80" s="10">
        <f t="shared" si="0"/>
        <v>2450</v>
      </c>
      <c r="L80" s="10">
        <f t="shared" si="1"/>
        <v>857.5</v>
      </c>
      <c r="M80" s="11">
        <v>0.35</v>
      </c>
      <c r="O80" s="12"/>
    </row>
    <row r="81" spans="1:15" ht="15.75" customHeight="1">
      <c r="A81" s="1"/>
      <c r="B81" s="6" t="s">
        <v>23</v>
      </c>
      <c r="C81" s="6">
        <v>1197831</v>
      </c>
      <c r="D81" s="7">
        <v>44198</v>
      </c>
      <c r="E81" s="6" t="s">
        <v>24</v>
      </c>
      <c r="F81" s="6" t="s">
        <v>25</v>
      </c>
      <c r="G81" s="6" t="s">
        <v>26</v>
      </c>
      <c r="H81" s="6" t="s">
        <v>20</v>
      </c>
      <c r="I81" s="8">
        <v>0.35</v>
      </c>
      <c r="J81" s="9">
        <v>7000</v>
      </c>
      <c r="K81" s="10">
        <f t="shared" si="0"/>
        <v>2450</v>
      </c>
      <c r="L81" s="10">
        <f t="shared" si="1"/>
        <v>1102.5</v>
      </c>
      <c r="M81" s="11">
        <v>0.45</v>
      </c>
      <c r="O81" s="12"/>
    </row>
    <row r="82" spans="1:15" ht="15.75" customHeight="1">
      <c r="A82" s="1"/>
      <c r="B82" s="6" t="s">
        <v>23</v>
      </c>
      <c r="C82" s="6">
        <v>1197831</v>
      </c>
      <c r="D82" s="7">
        <v>44198</v>
      </c>
      <c r="E82" s="6" t="s">
        <v>24</v>
      </c>
      <c r="F82" s="6" t="s">
        <v>25</v>
      </c>
      <c r="G82" s="6" t="s">
        <v>26</v>
      </c>
      <c r="H82" s="6" t="s">
        <v>21</v>
      </c>
      <c r="I82" s="8">
        <v>0.4</v>
      </c>
      <c r="J82" s="9">
        <v>5500</v>
      </c>
      <c r="K82" s="10">
        <f t="shared" si="0"/>
        <v>2200</v>
      </c>
      <c r="L82" s="10">
        <f t="shared" si="1"/>
        <v>660</v>
      </c>
      <c r="M82" s="11">
        <v>0.3</v>
      </c>
      <c r="O82" s="12"/>
    </row>
    <row r="83" spans="1:15" ht="15.75" customHeight="1">
      <c r="A83" s="1"/>
      <c r="B83" s="6" t="s">
        <v>23</v>
      </c>
      <c r="C83" s="6">
        <v>1197831</v>
      </c>
      <c r="D83" s="7">
        <v>44198</v>
      </c>
      <c r="E83" s="6" t="s">
        <v>24</v>
      </c>
      <c r="F83" s="6" t="s">
        <v>25</v>
      </c>
      <c r="G83" s="6" t="s">
        <v>26</v>
      </c>
      <c r="H83" s="6" t="s">
        <v>22</v>
      </c>
      <c r="I83" s="8">
        <v>0.35</v>
      </c>
      <c r="J83" s="9">
        <v>7000</v>
      </c>
      <c r="K83" s="10">
        <f t="shared" si="0"/>
        <v>2450</v>
      </c>
      <c r="L83" s="10">
        <f t="shared" si="1"/>
        <v>1225</v>
      </c>
      <c r="M83" s="11">
        <v>0.5</v>
      </c>
      <c r="O83" s="12"/>
    </row>
    <row r="84" spans="1:15" ht="15.75" customHeight="1">
      <c r="A84" s="1"/>
      <c r="B84" s="6" t="s">
        <v>23</v>
      </c>
      <c r="C84" s="6">
        <v>1197831</v>
      </c>
      <c r="D84" s="7">
        <v>44228</v>
      </c>
      <c r="E84" s="6" t="s">
        <v>24</v>
      </c>
      <c r="F84" s="6" t="s">
        <v>25</v>
      </c>
      <c r="G84" s="6" t="s">
        <v>26</v>
      </c>
      <c r="H84" s="6" t="s">
        <v>17</v>
      </c>
      <c r="I84" s="8">
        <v>0.25</v>
      </c>
      <c r="J84" s="9">
        <v>8500</v>
      </c>
      <c r="K84" s="10">
        <f t="shared" si="0"/>
        <v>2125</v>
      </c>
      <c r="L84" s="10">
        <f t="shared" si="1"/>
        <v>743.75</v>
      </c>
      <c r="M84" s="11">
        <v>0.35</v>
      </c>
      <c r="O84" s="12"/>
    </row>
    <row r="85" spans="1:15" ht="15.75" customHeight="1">
      <c r="A85" s="1"/>
      <c r="B85" s="6" t="s">
        <v>23</v>
      </c>
      <c r="C85" s="6">
        <v>1197831</v>
      </c>
      <c r="D85" s="7">
        <v>44228</v>
      </c>
      <c r="E85" s="6" t="s">
        <v>24</v>
      </c>
      <c r="F85" s="6" t="s">
        <v>25</v>
      </c>
      <c r="G85" s="6" t="s">
        <v>26</v>
      </c>
      <c r="H85" s="6" t="s">
        <v>18</v>
      </c>
      <c r="I85" s="8">
        <v>0.35</v>
      </c>
      <c r="J85" s="9">
        <v>8500</v>
      </c>
      <c r="K85" s="10">
        <f t="shared" si="0"/>
        <v>2975</v>
      </c>
      <c r="L85" s="10">
        <f t="shared" si="1"/>
        <v>1041.25</v>
      </c>
      <c r="M85" s="11">
        <v>0.35</v>
      </c>
      <c r="O85" s="12"/>
    </row>
    <row r="86" spans="1:15" ht="15.75" customHeight="1">
      <c r="A86" s="1"/>
      <c r="B86" s="6" t="s">
        <v>23</v>
      </c>
      <c r="C86" s="6">
        <v>1197831</v>
      </c>
      <c r="D86" s="7">
        <v>44228</v>
      </c>
      <c r="E86" s="6" t="s">
        <v>24</v>
      </c>
      <c r="F86" s="6" t="s">
        <v>25</v>
      </c>
      <c r="G86" s="6" t="s">
        <v>26</v>
      </c>
      <c r="H86" s="6" t="s">
        <v>19</v>
      </c>
      <c r="I86" s="8">
        <v>0.35</v>
      </c>
      <c r="J86" s="9">
        <v>6750</v>
      </c>
      <c r="K86" s="10">
        <f t="shared" si="0"/>
        <v>2362.5</v>
      </c>
      <c r="L86" s="10">
        <f t="shared" si="1"/>
        <v>826.875</v>
      </c>
      <c r="M86" s="11">
        <v>0.35</v>
      </c>
      <c r="O86" s="12"/>
    </row>
    <row r="87" spans="1:15" ht="15.75" customHeight="1">
      <c r="A87" s="1"/>
      <c r="B87" s="6" t="s">
        <v>23</v>
      </c>
      <c r="C87" s="6">
        <v>1197831</v>
      </c>
      <c r="D87" s="7">
        <v>44228</v>
      </c>
      <c r="E87" s="6" t="s">
        <v>24</v>
      </c>
      <c r="F87" s="6" t="s">
        <v>25</v>
      </c>
      <c r="G87" s="6" t="s">
        <v>26</v>
      </c>
      <c r="H87" s="6" t="s">
        <v>20</v>
      </c>
      <c r="I87" s="8">
        <v>0.35</v>
      </c>
      <c r="J87" s="9">
        <v>6250</v>
      </c>
      <c r="K87" s="10">
        <f t="shared" si="0"/>
        <v>2187.5</v>
      </c>
      <c r="L87" s="10">
        <f t="shared" si="1"/>
        <v>984.375</v>
      </c>
      <c r="M87" s="11">
        <v>0.45</v>
      </c>
      <c r="O87" s="12"/>
    </row>
    <row r="88" spans="1:15" ht="15.75" customHeight="1">
      <c r="A88" s="1"/>
      <c r="B88" s="6" t="s">
        <v>23</v>
      </c>
      <c r="C88" s="6">
        <v>1197831</v>
      </c>
      <c r="D88" s="7">
        <v>44228</v>
      </c>
      <c r="E88" s="6" t="s">
        <v>24</v>
      </c>
      <c r="F88" s="6" t="s">
        <v>25</v>
      </c>
      <c r="G88" s="6" t="s">
        <v>26</v>
      </c>
      <c r="H88" s="6" t="s">
        <v>21</v>
      </c>
      <c r="I88" s="8">
        <v>0.4</v>
      </c>
      <c r="J88" s="9">
        <v>5000</v>
      </c>
      <c r="K88" s="10">
        <f t="shared" si="0"/>
        <v>2000</v>
      </c>
      <c r="L88" s="10">
        <f t="shared" si="1"/>
        <v>600</v>
      </c>
      <c r="M88" s="11">
        <v>0.3</v>
      </c>
      <c r="O88" s="12"/>
    </row>
    <row r="89" spans="1:15" ht="15.75" customHeight="1">
      <c r="A89" s="1"/>
      <c r="B89" s="6" t="s">
        <v>23</v>
      </c>
      <c r="C89" s="6">
        <v>1197831</v>
      </c>
      <c r="D89" s="7">
        <v>44228</v>
      </c>
      <c r="E89" s="6" t="s">
        <v>24</v>
      </c>
      <c r="F89" s="6" t="s">
        <v>25</v>
      </c>
      <c r="G89" s="6" t="s">
        <v>26</v>
      </c>
      <c r="H89" s="6" t="s">
        <v>22</v>
      </c>
      <c r="I89" s="8">
        <v>0.35</v>
      </c>
      <c r="J89" s="9">
        <v>7000</v>
      </c>
      <c r="K89" s="10">
        <f t="shared" si="0"/>
        <v>2450</v>
      </c>
      <c r="L89" s="10">
        <f t="shared" si="1"/>
        <v>1225</v>
      </c>
      <c r="M89" s="11">
        <v>0.5</v>
      </c>
      <c r="O89" s="12"/>
    </row>
    <row r="90" spans="1:15" ht="15.75" customHeight="1">
      <c r="A90" s="1"/>
      <c r="B90" s="6" t="s">
        <v>23</v>
      </c>
      <c r="C90" s="6">
        <v>1197831</v>
      </c>
      <c r="D90" s="7">
        <v>44258</v>
      </c>
      <c r="E90" s="6" t="s">
        <v>24</v>
      </c>
      <c r="F90" s="6" t="s">
        <v>25</v>
      </c>
      <c r="G90" s="6" t="s">
        <v>26</v>
      </c>
      <c r="H90" s="6" t="s">
        <v>17</v>
      </c>
      <c r="I90" s="8">
        <v>0.3</v>
      </c>
      <c r="J90" s="9">
        <v>8750</v>
      </c>
      <c r="K90" s="10">
        <f t="shared" si="0"/>
        <v>2625</v>
      </c>
      <c r="L90" s="10">
        <f t="shared" si="1"/>
        <v>918.74999999999989</v>
      </c>
      <c r="M90" s="11">
        <v>0.35</v>
      </c>
      <c r="O90" s="12"/>
    </row>
    <row r="91" spans="1:15" ht="15.75" customHeight="1">
      <c r="A91" s="1"/>
      <c r="B91" s="6" t="s">
        <v>23</v>
      </c>
      <c r="C91" s="6">
        <v>1197831</v>
      </c>
      <c r="D91" s="7">
        <v>44258</v>
      </c>
      <c r="E91" s="6" t="s">
        <v>24</v>
      </c>
      <c r="F91" s="6" t="s">
        <v>25</v>
      </c>
      <c r="G91" s="6" t="s">
        <v>26</v>
      </c>
      <c r="H91" s="6" t="s">
        <v>18</v>
      </c>
      <c r="I91" s="8">
        <v>0.4</v>
      </c>
      <c r="J91" s="9">
        <v>8750</v>
      </c>
      <c r="K91" s="10">
        <f t="shared" si="0"/>
        <v>3500</v>
      </c>
      <c r="L91" s="10">
        <f t="shared" si="1"/>
        <v>1225</v>
      </c>
      <c r="M91" s="11">
        <v>0.35</v>
      </c>
      <c r="O91" s="12"/>
    </row>
    <row r="92" spans="1:15" ht="15.75" customHeight="1">
      <c r="A92" s="1"/>
      <c r="B92" s="6" t="s">
        <v>23</v>
      </c>
      <c r="C92" s="6">
        <v>1197831</v>
      </c>
      <c r="D92" s="7">
        <v>44258</v>
      </c>
      <c r="E92" s="6" t="s">
        <v>24</v>
      </c>
      <c r="F92" s="6" t="s">
        <v>25</v>
      </c>
      <c r="G92" s="6" t="s">
        <v>26</v>
      </c>
      <c r="H92" s="6" t="s">
        <v>19</v>
      </c>
      <c r="I92" s="8">
        <v>0.35</v>
      </c>
      <c r="J92" s="9">
        <v>7000</v>
      </c>
      <c r="K92" s="10">
        <f t="shared" si="0"/>
        <v>2450</v>
      </c>
      <c r="L92" s="10">
        <f t="shared" si="1"/>
        <v>857.5</v>
      </c>
      <c r="M92" s="11">
        <v>0.35</v>
      </c>
      <c r="O92" s="12"/>
    </row>
    <row r="93" spans="1:15" ht="15.75" customHeight="1">
      <c r="A93" s="1"/>
      <c r="B93" s="6" t="s">
        <v>23</v>
      </c>
      <c r="C93" s="6">
        <v>1197831</v>
      </c>
      <c r="D93" s="7">
        <v>44258</v>
      </c>
      <c r="E93" s="6" t="s">
        <v>24</v>
      </c>
      <c r="F93" s="6" t="s">
        <v>25</v>
      </c>
      <c r="G93" s="6" t="s">
        <v>26</v>
      </c>
      <c r="H93" s="6" t="s">
        <v>20</v>
      </c>
      <c r="I93" s="8">
        <v>0.4</v>
      </c>
      <c r="J93" s="9">
        <v>6000</v>
      </c>
      <c r="K93" s="10">
        <f t="shared" si="0"/>
        <v>2400</v>
      </c>
      <c r="L93" s="10">
        <f t="shared" si="1"/>
        <v>1080</v>
      </c>
      <c r="M93" s="11">
        <v>0.45</v>
      </c>
      <c r="O93" s="12"/>
    </row>
    <row r="94" spans="1:15" ht="15.75" customHeight="1">
      <c r="A94" s="1"/>
      <c r="B94" s="6" t="s">
        <v>23</v>
      </c>
      <c r="C94" s="6">
        <v>1197831</v>
      </c>
      <c r="D94" s="7">
        <v>44258</v>
      </c>
      <c r="E94" s="6" t="s">
        <v>24</v>
      </c>
      <c r="F94" s="6" t="s">
        <v>25</v>
      </c>
      <c r="G94" s="6" t="s">
        <v>26</v>
      </c>
      <c r="H94" s="6" t="s">
        <v>21</v>
      </c>
      <c r="I94" s="8">
        <v>0.45</v>
      </c>
      <c r="J94" s="9">
        <v>5000</v>
      </c>
      <c r="K94" s="10">
        <f t="shared" si="0"/>
        <v>2250</v>
      </c>
      <c r="L94" s="10">
        <f t="shared" si="1"/>
        <v>675</v>
      </c>
      <c r="M94" s="11">
        <v>0.3</v>
      </c>
      <c r="O94" s="12"/>
    </row>
    <row r="95" spans="1:15" ht="15.75" customHeight="1">
      <c r="A95" s="1"/>
      <c r="B95" s="6" t="s">
        <v>23</v>
      </c>
      <c r="C95" s="6">
        <v>1197831</v>
      </c>
      <c r="D95" s="7">
        <v>44258</v>
      </c>
      <c r="E95" s="6" t="s">
        <v>24</v>
      </c>
      <c r="F95" s="6" t="s">
        <v>25</v>
      </c>
      <c r="G95" s="6" t="s">
        <v>26</v>
      </c>
      <c r="H95" s="6" t="s">
        <v>22</v>
      </c>
      <c r="I95" s="8">
        <v>0.4</v>
      </c>
      <c r="J95" s="9">
        <v>6500</v>
      </c>
      <c r="K95" s="10">
        <f t="shared" si="0"/>
        <v>2600</v>
      </c>
      <c r="L95" s="10">
        <f t="shared" si="1"/>
        <v>1300</v>
      </c>
      <c r="M95" s="11">
        <v>0.5</v>
      </c>
      <c r="O95" s="12"/>
    </row>
    <row r="96" spans="1:15" ht="15.75" customHeight="1">
      <c r="A96" s="1"/>
      <c r="B96" s="6" t="s">
        <v>23</v>
      </c>
      <c r="C96" s="6">
        <v>1197831</v>
      </c>
      <c r="D96" s="7">
        <v>44288</v>
      </c>
      <c r="E96" s="6" t="s">
        <v>24</v>
      </c>
      <c r="F96" s="6" t="s">
        <v>25</v>
      </c>
      <c r="G96" s="6" t="s">
        <v>26</v>
      </c>
      <c r="H96" s="6" t="s">
        <v>17</v>
      </c>
      <c r="I96" s="8">
        <v>0.3</v>
      </c>
      <c r="J96" s="9">
        <v>9000</v>
      </c>
      <c r="K96" s="10">
        <f t="shared" si="0"/>
        <v>2700</v>
      </c>
      <c r="L96" s="10">
        <f t="shared" si="1"/>
        <v>944.99999999999989</v>
      </c>
      <c r="M96" s="11">
        <v>0.35</v>
      </c>
      <c r="O96" s="12"/>
    </row>
    <row r="97" spans="1:15" ht="15.75" customHeight="1">
      <c r="A97" s="1"/>
      <c r="B97" s="6" t="s">
        <v>23</v>
      </c>
      <c r="C97" s="6">
        <v>1197831</v>
      </c>
      <c r="D97" s="7">
        <v>44288</v>
      </c>
      <c r="E97" s="6" t="s">
        <v>24</v>
      </c>
      <c r="F97" s="6" t="s">
        <v>25</v>
      </c>
      <c r="G97" s="6" t="s">
        <v>26</v>
      </c>
      <c r="H97" s="6" t="s">
        <v>18</v>
      </c>
      <c r="I97" s="8">
        <v>0.4</v>
      </c>
      <c r="J97" s="9">
        <v>9000</v>
      </c>
      <c r="K97" s="10">
        <f t="shared" si="0"/>
        <v>3600</v>
      </c>
      <c r="L97" s="10">
        <f t="shared" si="1"/>
        <v>1260</v>
      </c>
      <c r="M97" s="11">
        <v>0.35</v>
      </c>
      <c r="O97" s="12"/>
    </row>
    <row r="98" spans="1:15" ht="15.75" customHeight="1">
      <c r="A98" s="1"/>
      <c r="B98" s="6" t="s">
        <v>23</v>
      </c>
      <c r="C98" s="6">
        <v>1197831</v>
      </c>
      <c r="D98" s="7">
        <v>44288</v>
      </c>
      <c r="E98" s="6" t="s">
        <v>24</v>
      </c>
      <c r="F98" s="6" t="s">
        <v>25</v>
      </c>
      <c r="G98" s="6" t="s">
        <v>26</v>
      </c>
      <c r="H98" s="6" t="s">
        <v>19</v>
      </c>
      <c r="I98" s="8">
        <v>0.35</v>
      </c>
      <c r="J98" s="9">
        <v>7250</v>
      </c>
      <c r="K98" s="10">
        <f t="shared" si="0"/>
        <v>2537.5</v>
      </c>
      <c r="L98" s="10">
        <f t="shared" si="1"/>
        <v>888.125</v>
      </c>
      <c r="M98" s="11">
        <v>0.35</v>
      </c>
      <c r="O98" s="12"/>
    </row>
    <row r="99" spans="1:15" ht="15.75" customHeight="1">
      <c r="A99" s="1"/>
      <c r="B99" s="6" t="s">
        <v>23</v>
      </c>
      <c r="C99" s="6">
        <v>1197831</v>
      </c>
      <c r="D99" s="7">
        <v>44288</v>
      </c>
      <c r="E99" s="6" t="s">
        <v>24</v>
      </c>
      <c r="F99" s="6" t="s">
        <v>25</v>
      </c>
      <c r="G99" s="6" t="s">
        <v>26</v>
      </c>
      <c r="H99" s="6" t="s">
        <v>20</v>
      </c>
      <c r="I99" s="8">
        <v>0.4</v>
      </c>
      <c r="J99" s="9">
        <v>6250</v>
      </c>
      <c r="K99" s="10">
        <f t="shared" si="0"/>
        <v>2500</v>
      </c>
      <c r="L99" s="10">
        <f t="shared" si="1"/>
        <v>1125</v>
      </c>
      <c r="M99" s="11">
        <v>0.45</v>
      </c>
      <c r="O99" s="12"/>
    </row>
    <row r="100" spans="1:15" ht="15.75" customHeight="1">
      <c r="A100" s="1"/>
      <c r="B100" s="6" t="s">
        <v>23</v>
      </c>
      <c r="C100" s="6">
        <v>1197831</v>
      </c>
      <c r="D100" s="7">
        <v>44288</v>
      </c>
      <c r="E100" s="6" t="s">
        <v>24</v>
      </c>
      <c r="F100" s="6" t="s">
        <v>25</v>
      </c>
      <c r="G100" s="6" t="s">
        <v>26</v>
      </c>
      <c r="H100" s="6" t="s">
        <v>21</v>
      </c>
      <c r="I100" s="8">
        <v>0.45</v>
      </c>
      <c r="J100" s="9">
        <v>5250</v>
      </c>
      <c r="K100" s="10">
        <f t="shared" si="0"/>
        <v>2362.5</v>
      </c>
      <c r="L100" s="10">
        <f t="shared" si="1"/>
        <v>708.75</v>
      </c>
      <c r="M100" s="11">
        <v>0.3</v>
      </c>
      <c r="O100" s="12"/>
    </row>
    <row r="101" spans="1:15" ht="15.75" customHeight="1">
      <c r="A101" s="1"/>
      <c r="B101" s="6" t="s">
        <v>23</v>
      </c>
      <c r="C101" s="6">
        <v>1197831</v>
      </c>
      <c r="D101" s="7">
        <v>44288</v>
      </c>
      <c r="E101" s="6" t="s">
        <v>24</v>
      </c>
      <c r="F101" s="6" t="s">
        <v>25</v>
      </c>
      <c r="G101" s="6" t="s">
        <v>26</v>
      </c>
      <c r="H101" s="6" t="s">
        <v>22</v>
      </c>
      <c r="I101" s="8">
        <v>0.4</v>
      </c>
      <c r="J101" s="9">
        <v>8000</v>
      </c>
      <c r="K101" s="10">
        <f t="shared" si="0"/>
        <v>3200</v>
      </c>
      <c r="L101" s="10">
        <f t="shared" si="1"/>
        <v>1600</v>
      </c>
      <c r="M101" s="11">
        <v>0.5</v>
      </c>
      <c r="O101" s="12"/>
    </row>
    <row r="102" spans="1:15" ht="15.75" customHeight="1">
      <c r="A102" s="1"/>
      <c r="B102" s="6" t="s">
        <v>23</v>
      </c>
      <c r="C102" s="6">
        <v>1197831</v>
      </c>
      <c r="D102" s="7">
        <v>44318</v>
      </c>
      <c r="E102" s="6" t="s">
        <v>24</v>
      </c>
      <c r="F102" s="6" t="s">
        <v>25</v>
      </c>
      <c r="G102" s="6" t="s">
        <v>26</v>
      </c>
      <c r="H102" s="6" t="s">
        <v>17</v>
      </c>
      <c r="I102" s="8">
        <v>0.3</v>
      </c>
      <c r="J102" s="9">
        <v>9250</v>
      </c>
      <c r="K102" s="10">
        <f t="shared" si="0"/>
        <v>2775</v>
      </c>
      <c r="L102" s="10">
        <f t="shared" si="1"/>
        <v>971.24999999999989</v>
      </c>
      <c r="M102" s="11">
        <v>0.35</v>
      </c>
      <c r="O102" s="12"/>
    </row>
    <row r="103" spans="1:15" ht="15.75" customHeight="1">
      <c r="A103" s="1"/>
      <c r="B103" s="6" t="s">
        <v>23</v>
      </c>
      <c r="C103" s="6">
        <v>1197831</v>
      </c>
      <c r="D103" s="7">
        <v>44318</v>
      </c>
      <c r="E103" s="6" t="s">
        <v>24</v>
      </c>
      <c r="F103" s="6" t="s">
        <v>25</v>
      </c>
      <c r="G103" s="6" t="s">
        <v>26</v>
      </c>
      <c r="H103" s="6" t="s">
        <v>18</v>
      </c>
      <c r="I103" s="8">
        <v>0.4</v>
      </c>
      <c r="J103" s="9">
        <v>9250</v>
      </c>
      <c r="K103" s="10">
        <f t="shared" si="0"/>
        <v>3700</v>
      </c>
      <c r="L103" s="10">
        <f t="shared" si="1"/>
        <v>1295</v>
      </c>
      <c r="M103" s="11">
        <v>0.35</v>
      </c>
      <c r="O103" s="12"/>
    </row>
    <row r="104" spans="1:15" ht="15.75" customHeight="1">
      <c r="A104" s="1"/>
      <c r="B104" s="6" t="s">
        <v>23</v>
      </c>
      <c r="C104" s="6">
        <v>1197831</v>
      </c>
      <c r="D104" s="7">
        <v>44318</v>
      </c>
      <c r="E104" s="6" t="s">
        <v>24</v>
      </c>
      <c r="F104" s="6" t="s">
        <v>25</v>
      </c>
      <c r="G104" s="6" t="s">
        <v>26</v>
      </c>
      <c r="H104" s="6" t="s">
        <v>19</v>
      </c>
      <c r="I104" s="8">
        <v>0.35</v>
      </c>
      <c r="J104" s="9">
        <v>7750</v>
      </c>
      <c r="K104" s="10">
        <f t="shared" si="0"/>
        <v>2712.5</v>
      </c>
      <c r="L104" s="10">
        <f t="shared" si="1"/>
        <v>949.37499999999989</v>
      </c>
      <c r="M104" s="11">
        <v>0.35</v>
      </c>
      <c r="O104" s="12"/>
    </row>
    <row r="105" spans="1:15" ht="15.75" customHeight="1">
      <c r="A105" s="1"/>
      <c r="B105" s="6" t="s">
        <v>23</v>
      </c>
      <c r="C105" s="6">
        <v>1197831</v>
      </c>
      <c r="D105" s="7">
        <v>44318</v>
      </c>
      <c r="E105" s="6" t="s">
        <v>24</v>
      </c>
      <c r="F105" s="6" t="s">
        <v>25</v>
      </c>
      <c r="G105" s="6" t="s">
        <v>26</v>
      </c>
      <c r="H105" s="6" t="s">
        <v>20</v>
      </c>
      <c r="I105" s="8">
        <v>0.4</v>
      </c>
      <c r="J105" s="9">
        <v>7000</v>
      </c>
      <c r="K105" s="10">
        <f t="shared" si="0"/>
        <v>2800</v>
      </c>
      <c r="L105" s="10">
        <f t="shared" si="1"/>
        <v>1260</v>
      </c>
      <c r="M105" s="11">
        <v>0.45</v>
      </c>
      <c r="O105" s="12"/>
    </row>
    <row r="106" spans="1:15" ht="15.75" customHeight="1">
      <c r="A106" s="1"/>
      <c r="B106" s="6" t="s">
        <v>23</v>
      </c>
      <c r="C106" s="6">
        <v>1197831</v>
      </c>
      <c r="D106" s="7">
        <v>44318</v>
      </c>
      <c r="E106" s="6" t="s">
        <v>24</v>
      </c>
      <c r="F106" s="6" t="s">
        <v>25</v>
      </c>
      <c r="G106" s="6" t="s">
        <v>26</v>
      </c>
      <c r="H106" s="6" t="s">
        <v>21</v>
      </c>
      <c r="I106" s="8">
        <v>0.45</v>
      </c>
      <c r="J106" s="9">
        <v>6000</v>
      </c>
      <c r="K106" s="10">
        <f t="shared" si="0"/>
        <v>2700</v>
      </c>
      <c r="L106" s="10">
        <f t="shared" si="1"/>
        <v>810</v>
      </c>
      <c r="M106" s="11">
        <v>0.3</v>
      </c>
      <c r="O106" s="12"/>
    </row>
    <row r="107" spans="1:15" ht="15.75" customHeight="1">
      <c r="A107" s="1"/>
      <c r="B107" s="6" t="s">
        <v>23</v>
      </c>
      <c r="C107" s="6">
        <v>1197831</v>
      </c>
      <c r="D107" s="7">
        <v>44318</v>
      </c>
      <c r="E107" s="6" t="s">
        <v>24</v>
      </c>
      <c r="F107" s="6" t="s">
        <v>25</v>
      </c>
      <c r="G107" s="6" t="s">
        <v>26</v>
      </c>
      <c r="H107" s="6" t="s">
        <v>22</v>
      </c>
      <c r="I107" s="8">
        <v>0.4</v>
      </c>
      <c r="J107" s="9">
        <v>9500</v>
      </c>
      <c r="K107" s="10">
        <f t="shared" si="0"/>
        <v>3800</v>
      </c>
      <c r="L107" s="10">
        <f t="shared" si="1"/>
        <v>1900</v>
      </c>
      <c r="M107" s="11">
        <v>0.5</v>
      </c>
      <c r="O107" s="12"/>
    </row>
    <row r="108" spans="1:15" ht="15.75" customHeight="1">
      <c r="A108" s="1"/>
      <c r="B108" s="6" t="s">
        <v>23</v>
      </c>
      <c r="C108" s="6">
        <v>1197831</v>
      </c>
      <c r="D108" s="7">
        <v>44348</v>
      </c>
      <c r="E108" s="6" t="s">
        <v>24</v>
      </c>
      <c r="F108" s="6" t="s">
        <v>25</v>
      </c>
      <c r="G108" s="6" t="s">
        <v>26</v>
      </c>
      <c r="H108" s="6" t="s">
        <v>17</v>
      </c>
      <c r="I108" s="8">
        <v>0.4</v>
      </c>
      <c r="J108" s="9">
        <v>9500</v>
      </c>
      <c r="K108" s="10">
        <f t="shared" si="0"/>
        <v>3800</v>
      </c>
      <c r="L108" s="10">
        <f t="shared" si="1"/>
        <v>1330</v>
      </c>
      <c r="M108" s="11">
        <v>0.35</v>
      </c>
      <c r="O108" s="12"/>
    </row>
    <row r="109" spans="1:15" ht="15.75" customHeight="1">
      <c r="A109" s="1"/>
      <c r="B109" s="6" t="s">
        <v>23</v>
      </c>
      <c r="C109" s="6">
        <v>1197831</v>
      </c>
      <c r="D109" s="7">
        <v>44348</v>
      </c>
      <c r="E109" s="6" t="s">
        <v>24</v>
      </c>
      <c r="F109" s="6" t="s">
        <v>25</v>
      </c>
      <c r="G109" s="6" t="s">
        <v>26</v>
      </c>
      <c r="H109" s="6" t="s">
        <v>18</v>
      </c>
      <c r="I109" s="8">
        <v>0.45</v>
      </c>
      <c r="J109" s="9">
        <v>9500</v>
      </c>
      <c r="K109" s="10">
        <f t="shared" si="0"/>
        <v>4275</v>
      </c>
      <c r="L109" s="10">
        <f t="shared" si="1"/>
        <v>1496.25</v>
      </c>
      <c r="M109" s="11">
        <v>0.35</v>
      </c>
      <c r="O109" s="12"/>
    </row>
    <row r="110" spans="1:15" ht="15.75" customHeight="1">
      <c r="A110" s="1"/>
      <c r="B110" s="6" t="s">
        <v>23</v>
      </c>
      <c r="C110" s="6">
        <v>1197831</v>
      </c>
      <c r="D110" s="7">
        <v>44348</v>
      </c>
      <c r="E110" s="6" t="s">
        <v>24</v>
      </c>
      <c r="F110" s="6" t="s">
        <v>25</v>
      </c>
      <c r="G110" s="6" t="s">
        <v>26</v>
      </c>
      <c r="H110" s="6" t="s">
        <v>19</v>
      </c>
      <c r="I110" s="8">
        <v>0.4</v>
      </c>
      <c r="J110" s="9">
        <v>8000</v>
      </c>
      <c r="K110" s="10">
        <f t="shared" si="0"/>
        <v>3200</v>
      </c>
      <c r="L110" s="10">
        <f t="shared" si="1"/>
        <v>1120</v>
      </c>
      <c r="M110" s="11">
        <v>0.35</v>
      </c>
      <c r="O110" s="12"/>
    </row>
    <row r="111" spans="1:15" ht="15.75" customHeight="1">
      <c r="A111" s="1"/>
      <c r="B111" s="6" t="s">
        <v>23</v>
      </c>
      <c r="C111" s="6">
        <v>1197831</v>
      </c>
      <c r="D111" s="7">
        <v>44348</v>
      </c>
      <c r="E111" s="6" t="s">
        <v>24</v>
      </c>
      <c r="F111" s="6" t="s">
        <v>25</v>
      </c>
      <c r="G111" s="6" t="s">
        <v>26</v>
      </c>
      <c r="H111" s="6" t="s">
        <v>20</v>
      </c>
      <c r="I111" s="8">
        <v>0.4</v>
      </c>
      <c r="J111" s="9">
        <v>7500</v>
      </c>
      <c r="K111" s="10">
        <f t="shared" si="0"/>
        <v>3000</v>
      </c>
      <c r="L111" s="10">
        <f t="shared" si="1"/>
        <v>1350</v>
      </c>
      <c r="M111" s="11">
        <v>0.45</v>
      </c>
      <c r="O111" s="12"/>
    </row>
    <row r="112" spans="1:15" ht="15.75" customHeight="1">
      <c r="A112" s="1"/>
      <c r="B112" s="6" t="s">
        <v>23</v>
      </c>
      <c r="C112" s="6">
        <v>1197831</v>
      </c>
      <c r="D112" s="7">
        <v>44348</v>
      </c>
      <c r="E112" s="6" t="s">
        <v>24</v>
      </c>
      <c r="F112" s="6" t="s">
        <v>25</v>
      </c>
      <c r="G112" s="6" t="s">
        <v>26</v>
      </c>
      <c r="H112" s="6" t="s">
        <v>21</v>
      </c>
      <c r="I112" s="8">
        <v>0.45</v>
      </c>
      <c r="J112" s="9">
        <v>6500</v>
      </c>
      <c r="K112" s="10">
        <f t="shared" si="0"/>
        <v>2925</v>
      </c>
      <c r="L112" s="10">
        <f t="shared" si="1"/>
        <v>877.5</v>
      </c>
      <c r="M112" s="11">
        <v>0.3</v>
      </c>
      <c r="O112" s="12"/>
    </row>
    <row r="113" spans="1:15" ht="15.75" customHeight="1">
      <c r="A113" s="1"/>
      <c r="B113" s="6" t="s">
        <v>23</v>
      </c>
      <c r="C113" s="6">
        <v>1197831</v>
      </c>
      <c r="D113" s="7">
        <v>44348</v>
      </c>
      <c r="E113" s="6" t="s">
        <v>24</v>
      </c>
      <c r="F113" s="6" t="s">
        <v>25</v>
      </c>
      <c r="G113" s="6" t="s">
        <v>26</v>
      </c>
      <c r="H113" s="6" t="s">
        <v>22</v>
      </c>
      <c r="I113" s="8">
        <v>0.5</v>
      </c>
      <c r="J113" s="9">
        <v>10000</v>
      </c>
      <c r="K113" s="10">
        <f t="shared" si="0"/>
        <v>5000</v>
      </c>
      <c r="L113" s="10">
        <f t="shared" si="1"/>
        <v>2500</v>
      </c>
      <c r="M113" s="11">
        <v>0.5</v>
      </c>
      <c r="O113" s="12"/>
    </row>
    <row r="114" spans="1:15" ht="15.75" customHeight="1">
      <c r="A114" s="1"/>
      <c r="B114" s="6" t="s">
        <v>23</v>
      </c>
      <c r="C114" s="6">
        <v>1197831</v>
      </c>
      <c r="D114" s="7">
        <v>44380</v>
      </c>
      <c r="E114" s="6" t="s">
        <v>24</v>
      </c>
      <c r="F114" s="6" t="s">
        <v>25</v>
      </c>
      <c r="G114" s="6" t="s">
        <v>26</v>
      </c>
      <c r="H114" s="6" t="s">
        <v>17</v>
      </c>
      <c r="I114" s="8">
        <v>0.4</v>
      </c>
      <c r="J114" s="9">
        <v>9500</v>
      </c>
      <c r="K114" s="10">
        <f t="shared" si="0"/>
        <v>3800</v>
      </c>
      <c r="L114" s="10">
        <f t="shared" si="1"/>
        <v>1330</v>
      </c>
      <c r="M114" s="11">
        <v>0.35</v>
      </c>
      <c r="O114" s="12"/>
    </row>
    <row r="115" spans="1:15" ht="15.75" customHeight="1">
      <c r="A115" s="1"/>
      <c r="B115" s="6" t="s">
        <v>23</v>
      </c>
      <c r="C115" s="6">
        <v>1197831</v>
      </c>
      <c r="D115" s="7">
        <v>44380</v>
      </c>
      <c r="E115" s="6" t="s">
        <v>24</v>
      </c>
      <c r="F115" s="6" t="s">
        <v>25</v>
      </c>
      <c r="G115" s="6" t="s">
        <v>26</v>
      </c>
      <c r="H115" s="6" t="s">
        <v>18</v>
      </c>
      <c r="I115" s="8">
        <v>0.45</v>
      </c>
      <c r="J115" s="9">
        <v>9500</v>
      </c>
      <c r="K115" s="10">
        <f t="shared" si="0"/>
        <v>4275</v>
      </c>
      <c r="L115" s="10">
        <f t="shared" si="1"/>
        <v>1496.25</v>
      </c>
      <c r="M115" s="11">
        <v>0.35</v>
      </c>
      <c r="O115" s="12"/>
    </row>
    <row r="116" spans="1:15" ht="15.75" customHeight="1">
      <c r="A116" s="1"/>
      <c r="B116" s="6" t="s">
        <v>23</v>
      </c>
      <c r="C116" s="6">
        <v>1197831</v>
      </c>
      <c r="D116" s="7">
        <v>44380</v>
      </c>
      <c r="E116" s="6" t="s">
        <v>24</v>
      </c>
      <c r="F116" s="6" t="s">
        <v>25</v>
      </c>
      <c r="G116" s="6" t="s">
        <v>26</v>
      </c>
      <c r="H116" s="6" t="s">
        <v>19</v>
      </c>
      <c r="I116" s="8">
        <v>0.4</v>
      </c>
      <c r="J116" s="9">
        <v>11000</v>
      </c>
      <c r="K116" s="10">
        <f t="shared" si="0"/>
        <v>4400</v>
      </c>
      <c r="L116" s="10">
        <f t="shared" si="1"/>
        <v>1540</v>
      </c>
      <c r="M116" s="11">
        <v>0.35</v>
      </c>
      <c r="O116" s="12"/>
    </row>
    <row r="117" spans="1:15" ht="15.75" customHeight="1">
      <c r="A117" s="1"/>
      <c r="B117" s="6" t="s">
        <v>23</v>
      </c>
      <c r="C117" s="6">
        <v>1197831</v>
      </c>
      <c r="D117" s="7">
        <v>44380</v>
      </c>
      <c r="E117" s="6" t="s">
        <v>24</v>
      </c>
      <c r="F117" s="6" t="s">
        <v>25</v>
      </c>
      <c r="G117" s="6" t="s">
        <v>26</v>
      </c>
      <c r="H117" s="6" t="s">
        <v>20</v>
      </c>
      <c r="I117" s="8">
        <v>0.4</v>
      </c>
      <c r="J117" s="9">
        <v>7000</v>
      </c>
      <c r="K117" s="10">
        <f t="shared" si="0"/>
        <v>2800</v>
      </c>
      <c r="L117" s="10">
        <f t="shared" si="1"/>
        <v>1260</v>
      </c>
      <c r="M117" s="11">
        <v>0.45</v>
      </c>
      <c r="O117" s="12"/>
    </row>
    <row r="118" spans="1:15" ht="15.75" customHeight="1">
      <c r="A118" s="1"/>
      <c r="B118" s="6" t="s">
        <v>23</v>
      </c>
      <c r="C118" s="6">
        <v>1197831</v>
      </c>
      <c r="D118" s="7">
        <v>44380</v>
      </c>
      <c r="E118" s="6" t="s">
        <v>24</v>
      </c>
      <c r="F118" s="6" t="s">
        <v>25</v>
      </c>
      <c r="G118" s="6" t="s">
        <v>26</v>
      </c>
      <c r="H118" s="6" t="s">
        <v>21</v>
      </c>
      <c r="I118" s="8">
        <v>0.45</v>
      </c>
      <c r="J118" s="9">
        <v>7000</v>
      </c>
      <c r="K118" s="10">
        <f t="shared" si="0"/>
        <v>3150</v>
      </c>
      <c r="L118" s="10">
        <f t="shared" si="1"/>
        <v>945</v>
      </c>
      <c r="M118" s="11">
        <v>0.3</v>
      </c>
      <c r="O118" s="12"/>
    </row>
    <row r="119" spans="1:15" ht="15.75" customHeight="1">
      <c r="A119" s="1"/>
      <c r="B119" s="6" t="s">
        <v>23</v>
      </c>
      <c r="C119" s="6">
        <v>1197831</v>
      </c>
      <c r="D119" s="7">
        <v>44380</v>
      </c>
      <c r="E119" s="6" t="s">
        <v>24</v>
      </c>
      <c r="F119" s="6" t="s">
        <v>25</v>
      </c>
      <c r="G119" s="6" t="s">
        <v>26</v>
      </c>
      <c r="H119" s="6" t="s">
        <v>22</v>
      </c>
      <c r="I119" s="8">
        <v>0.5</v>
      </c>
      <c r="J119" s="9">
        <v>9750</v>
      </c>
      <c r="K119" s="10">
        <f t="shared" si="0"/>
        <v>4875</v>
      </c>
      <c r="L119" s="10">
        <f t="shared" si="1"/>
        <v>2437.5</v>
      </c>
      <c r="M119" s="11">
        <v>0.5</v>
      </c>
      <c r="O119" s="12"/>
    </row>
    <row r="120" spans="1:15" ht="15.75" customHeight="1">
      <c r="A120" s="1"/>
      <c r="B120" s="6" t="s">
        <v>23</v>
      </c>
      <c r="C120" s="6">
        <v>1197831</v>
      </c>
      <c r="D120" s="7">
        <v>44413</v>
      </c>
      <c r="E120" s="6" t="s">
        <v>24</v>
      </c>
      <c r="F120" s="6" t="s">
        <v>25</v>
      </c>
      <c r="G120" s="6" t="s">
        <v>26</v>
      </c>
      <c r="H120" s="6" t="s">
        <v>17</v>
      </c>
      <c r="I120" s="8">
        <v>0.4</v>
      </c>
      <c r="J120" s="9">
        <v>9250</v>
      </c>
      <c r="K120" s="10">
        <f t="shared" si="0"/>
        <v>3700</v>
      </c>
      <c r="L120" s="10">
        <f t="shared" si="1"/>
        <v>1295</v>
      </c>
      <c r="M120" s="11">
        <v>0.35</v>
      </c>
      <c r="O120" s="12"/>
    </row>
    <row r="121" spans="1:15" ht="15.75" customHeight="1">
      <c r="A121" s="1"/>
      <c r="B121" s="6" t="s">
        <v>23</v>
      </c>
      <c r="C121" s="6">
        <v>1197831</v>
      </c>
      <c r="D121" s="7">
        <v>44413</v>
      </c>
      <c r="E121" s="6" t="s">
        <v>24</v>
      </c>
      <c r="F121" s="6" t="s">
        <v>25</v>
      </c>
      <c r="G121" s="6" t="s">
        <v>26</v>
      </c>
      <c r="H121" s="6" t="s">
        <v>18</v>
      </c>
      <c r="I121" s="8">
        <v>0.45</v>
      </c>
      <c r="J121" s="9">
        <v>9250</v>
      </c>
      <c r="K121" s="10">
        <f t="shared" si="0"/>
        <v>4162.5</v>
      </c>
      <c r="L121" s="10">
        <f t="shared" si="1"/>
        <v>1456.875</v>
      </c>
      <c r="M121" s="11">
        <v>0.35</v>
      </c>
      <c r="O121" s="12"/>
    </row>
    <row r="122" spans="1:15" ht="15.75" customHeight="1">
      <c r="A122" s="1"/>
      <c r="B122" s="6" t="s">
        <v>23</v>
      </c>
      <c r="C122" s="6">
        <v>1197831</v>
      </c>
      <c r="D122" s="7">
        <v>44413</v>
      </c>
      <c r="E122" s="6" t="s">
        <v>24</v>
      </c>
      <c r="F122" s="6" t="s">
        <v>25</v>
      </c>
      <c r="G122" s="6" t="s">
        <v>26</v>
      </c>
      <c r="H122" s="6" t="s">
        <v>19</v>
      </c>
      <c r="I122" s="8">
        <v>0.4</v>
      </c>
      <c r="J122" s="9">
        <v>11000</v>
      </c>
      <c r="K122" s="10">
        <f t="shared" si="0"/>
        <v>4400</v>
      </c>
      <c r="L122" s="10">
        <f t="shared" si="1"/>
        <v>1540</v>
      </c>
      <c r="M122" s="11">
        <v>0.35</v>
      </c>
      <c r="O122" s="12"/>
    </row>
    <row r="123" spans="1:15" ht="15.75" customHeight="1">
      <c r="A123" s="1"/>
      <c r="B123" s="6" t="s">
        <v>23</v>
      </c>
      <c r="C123" s="6">
        <v>1197831</v>
      </c>
      <c r="D123" s="7">
        <v>44413</v>
      </c>
      <c r="E123" s="6" t="s">
        <v>24</v>
      </c>
      <c r="F123" s="6" t="s">
        <v>25</v>
      </c>
      <c r="G123" s="6" t="s">
        <v>26</v>
      </c>
      <c r="H123" s="6" t="s">
        <v>20</v>
      </c>
      <c r="I123" s="8">
        <v>0.4</v>
      </c>
      <c r="J123" s="9">
        <v>6500</v>
      </c>
      <c r="K123" s="10">
        <f t="shared" si="0"/>
        <v>2600</v>
      </c>
      <c r="L123" s="10">
        <f t="shared" si="1"/>
        <v>1170</v>
      </c>
      <c r="M123" s="11">
        <v>0.45</v>
      </c>
      <c r="O123" s="12"/>
    </row>
    <row r="124" spans="1:15" ht="15.75" customHeight="1">
      <c r="A124" s="1"/>
      <c r="B124" s="6" t="s">
        <v>23</v>
      </c>
      <c r="C124" s="6">
        <v>1197831</v>
      </c>
      <c r="D124" s="7">
        <v>44413</v>
      </c>
      <c r="E124" s="6" t="s">
        <v>24</v>
      </c>
      <c r="F124" s="6" t="s">
        <v>25</v>
      </c>
      <c r="G124" s="6" t="s">
        <v>26</v>
      </c>
      <c r="H124" s="6" t="s">
        <v>21</v>
      </c>
      <c r="I124" s="8">
        <v>0.45</v>
      </c>
      <c r="J124" s="9">
        <v>6500</v>
      </c>
      <c r="K124" s="10">
        <f t="shared" si="0"/>
        <v>2925</v>
      </c>
      <c r="L124" s="10">
        <f t="shared" si="1"/>
        <v>877.5</v>
      </c>
      <c r="M124" s="11">
        <v>0.3</v>
      </c>
      <c r="O124" s="12"/>
    </row>
    <row r="125" spans="1:15" ht="15.75" customHeight="1">
      <c r="A125" s="1"/>
      <c r="B125" s="6" t="s">
        <v>23</v>
      </c>
      <c r="C125" s="6">
        <v>1197831</v>
      </c>
      <c r="D125" s="7">
        <v>44413</v>
      </c>
      <c r="E125" s="6" t="s">
        <v>24</v>
      </c>
      <c r="F125" s="6" t="s">
        <v>25</v>
      </c>
      <c r="G125" s="6" t="s">
        <v>26</v>
      </c>
      <c r="H125" s="6" t="s">
        <v>22</v>
      </c>
      <c r="I125" s="8">
        <v>0.5</v>
      </c>
      <c r="J125" s="9">
        <v>9000</v>
      </c>
      <c r="K125" s="10">
        <f t="shared" si="0"/>
        <v>4500</v>
      </c>
      <c r="L125" s="10">
        <f t="shared" si="1"/>
        <v>2250</v>
      </c>
      <c r="M125" s="11">
        <v>0.5</v>
      </c>
      <c r="O125" s="12"/>
    </row>
    <row r="126" spans="1:15" ht="15.75" customHeight="1">
      <c r="A126" s="1"/>
      <c r="B126" s="6" t="s">
        <v>23</v>
      </c>
      <c r="C126" s="6">
        <v>1197831</v>
      </c>
      <c r="D126" s="7">
        <v>44441</v>
      </c>
      <c r="E126" s="6" t="s">
        <v>24</v>
      </c>
      <c r="F126" s="6" t="s">
        <v>25</v>
      </c>
      <c r="G126" s="6" t="s">
        <v>26</v>
      </c>
      <c r="H126" s="6" t="s">
        <v>17</v>
      </c>
      <c r="I126" s="8">
        <v>0.45</v>
      </c>
      <c r="J126" s="9">
        <v>8500</v>
      </c>
      <c r="K126" s="10">
        <f t="shared" si="0"/>
        <v>3825</v>
      </c>
      <c r="L126" s="10">
        <f t="shared" si="1"/>
        <v>1338.75</v>
      </c>
      <c r="M126" s="11">
        <v>0.35</v>
      </c>
      <c r="O126" s="12"/>
    </row>
    <row r="127" spans="1:15" ht="15.75" customHeight="1">
      <c r="A127" s="1"/>
      <c r="B127" s="6" t="s">
        <v>23</v>
      </c>
      <c r="C127" s="6">
        <v>1197831</v>
      </c>
      <c r="D127" s="7">
        <v>44441</v>
      </c>
      <c r="E127" s="6" t="s">
        <v>24</v>
      </c>
      <c r="F127" s="6" t="s">
        <v>25</v>
      </c>
      <c r="G127" s="6" t="s">
        <v>26</v>
      </c>
      <c r="H127" s="6" t="s">
        <v>18</v>
      </c>
      <c r="I127" s="8">
        <v>0.45</v>
      </c>
      <c r="J127" s="9">
        <v>8500</v>
      </c>
      <c r="K127" s="10">
        <f t="shared" si="0"/>
        <v>3825</v>
      </c>
      <c r="L127" s="10">
        <f t="shared" si="1"/>
        <v>1338.75</v>
      </c>
      <c r="M127" s="11">
        <v>0.35</v>
      </c>
      <c r="O127" s="12"/>
    </row>
    <row r="128" spans="1:15" ht="15.75" customHeight="1">
      <c r="A128" s="1"/>
      <c r="B128" s="6" t="s">
        <v>23</v>
      </c>
      <c r="C128" s="6">
        <v>1197831</v>
      </c>
      <c r="D128" s="7">
        <v>44441</v>
      </c>
      <c r="E128" s="6" t="s">
        <v>24</v>
      </c>
      <c r="F128" s="6" t="s">
        <v>25</v>
      </c>
      <c r="G128" s="6" t="s">
        <v>26</v>
      </c>
      <c r="H128" s="6" t="s">
        <v>19</v>
      </c>
      <c r="I128" s="8">
        <v>0.5</v>
      </c>
      <c r="J128" s="9">
        <v>9000</v>
      </c>
      <c r="K128" s="10">
        <f t="shared" si="0"/>
        <v>4500</v>
      </c>
      <c r="L128" s="10">
        <f t="shared" si="1"/>
        <v>1575</v>
      </c>
      <c r="M128" s="11">
        <v>0.35</v>
      </c>
      <c r="O128" s="12"/>
    </row>
    <row r="129" spans="1:15" ht="15.75" customHeight="1">
      <c r="A129" s="1"/>
      <c r="B129" s="6" t="s">
        <v>23</v>
      </c>
      <c r="C129" s="6">
        <v>1197831</v>
      </c>
      <c r="D129" s="7">
        <v>44441</v>
      </c>
      <c r="E129" s="6" t="s">
        <v>24</v>
      </c>
      <c r="F129" s="6" t="s">
        <v>25</v>
      </c>
      <c r="G129" s="6" t="s">
        <v>26</v>
      </c>
      <c r="H129" s="6" t="s">
        <v>20</v>
      </c>
      <c r="I129" s="8">
        <v>0.5</v>
      </c>
      <c r="J129" s="9">
        <v>6250</v>
      </c>
      <c r="K129" s="10">
        <f t="shared" si="0"/>
        <v>3125</v>
      </c>
      <c r="L129" s="10">
        <f t="shared" si="1"/>
        <v>1406.25</v>
      </c>
      <c r="M129" s="11">
        <v>0.45</v>
      </c>
      <c r="O129" s="12"/>
    </row>
    <row r="130" spans="1:15" ht="15.75" customHeight="1">
      <c r="A130" s="1"/>
      <c r="B130" s="6" t="s">
        <v>23</v>
      </c>
      <c r="C130" s="6">
        <v>1197831</v>
      </c>
      <c r="D130" s="7">
        <v>44441</v>
      </c>
      <c r="E130" s="6" t="s">
        <v>24</v>
      </c>
      <c r="F130" s="6" t="s">
        <v>25</v>
      </c>
      <c r="G130" s="6" t="s">
        <v>26</v>
      </c>
      <c r="H130" s="6" t="s">
        <v>21</v>
      </c>
      <c r="I130" s="8">
        <v>0.45</v>
      </c>
      <c r="J130" s="9">
        <v>6250</v>
      </c>
      <c r="K130" s="10">
        <f t="shared" si="0"/>
        <v>2812.5</v>
      </c>
      <c r="L130" s="10">
        <f t="shared" si="1"/>
        <v>843.75</v>
      </c>
      <c r="M130" s="11">
        <v>0.3</v>
      </c>
      <c r="O130" s="12"/>
    </row>
    <row r="131" spans="1:15" ht="15.75" customHeight="1">
      <c r="A131" s="1"/>
      <c r="B131" s="6" t="s">
        <v>23</v>
      </c>
      <c r="C131" s="6">
        <v>1197831</v>
      </c>
      <c r="D131" s="7">
        <v>44441</v>
      </c>
      <c r="E131" s="6" t="s">
        <v>24</v>
      </c>
      <c r="F131" s="6" t="s">
        <v>25</v>
      </c>
      <c r="G131" s="6" t="s">
        <v>26</v>
      </c>
      <c r="H131" s="6" t="s">
        <v>22</v>
      </c>
      <c r="I131" s="8">
        <v>0.55000000000000004</v>
      </c>
      <c r="J131" s="9">
        <v>8500</v>
      </c>
      <c r="K131" s="10">
        <f t="shared" si="0"/>
        <v>4675</v>
      </c>
      <c r="L131" s="10">
        <f t="shared" si="1"/>
        <v>2337.5</v>
      </c>
      <c r="M131" s="11">
        <v>0.5</v>
      </c>
      <c r="O131" s="12"/>
    </row>
    <row r="132" spans="1:15" ht="15.75" customHeight="1">
      <c r="A132" s="1"/>
      <c r="B132" s="6" t="s">
        <v>23</v>
      </c>
      <c r="C132" s="6">
        <v>1197831</v>
      </c>
      <c r="D132" s="7">
        <v>44470</v>
      </c>
      <c r="E132" s="6" t="s">
        <v>24</v>
      </c>
      <c r="F132" s="6" t="s">
        <v>25</v>
      </c>
      <c r="G132" s="6" t="s">
        <v>26</v>
      </c>
      <c r="H132" s="6" t="s">
        <v>17</v>
      </c>
      <c r="I132" s="8">
        <v>0.45</v>
      </c>
      <c r="J132" s="9">
        <v>8000</v>
      </c>
      <c r="K132" s="10">
        <f t="shared" si="0"/>
        <v>3600</v>
      </c>
      <c r="L132" s="10">
        <f t="shared" si="1"/>
        <v>1260</v>
      </c>
      <c r="M132" s="11">
        <v>0.35</v>
      </c>
      <c r="O132" s="12"/>
    </row>
    <row r="133" spans="1:15" ht="15.75" customHeight="1">
      <c r="A133" s="1"/>
      <c r="B133" s="6" t="s">
        <v>23</v>
      </c>
      <c r="C133" s="6">
        <v>1197831</v>
      </c>
      <c r="D133" s="7">
        <v>44470</v>
      </c>
      <c r="E133" s="6" t="s">
        <v>24</v>
      </c>
      <c r="F133" s="6" t="s">
        <v>25</v>
      </c>
      <c r="G133" s="6" t="s">
        <v>26</v>
      </c>
      <c r="H133" s="6" t="s">
        <v>18</v>
      </c>
      <c r="I133" s="8">
        <v>0.45</v>
      </c>
      <c r="J133" s="9">
        <v>8000</v>
      </c>
      <c r="K133" s="10">
        <f t="shared" si="0"/>
        <v>3600</v>
      </c>
      <c r="L133" s="10">
        <f t="shared" si="1"/>
        <v>1260</v>
      </c>
      <c r="M133" s="11">
        <v>0.35</v>
      </c>
      <c r="O133" s="12"/>
    </row>
    <row r="134" spans="1:15" ht="15.75" customHeight="1">
      <c r="A134" s="1"/>
      <c r="B134" s="6" t="s">
        <v>23</v>
      </c>
      <c r="C134" s="6">
        <v>1197831</v>
      </c>
      <c r="D134" s="7">
        <v>44470</v>
      </c>
      <c r="E134" s="6" t="s">
        <v>24</v>
      </c>
      <c r="F134" s="6" t="s">
        <v>25</v>
      </c>
      <c r="G134" s="6" t="s">
        <v>26</v>
      </c>
      <c r="H134" s="6" t="s">
        <v>19</v>
      </c>
      <c r="I134" s="8">
        <v>0.5</v>
      </c>
      <c r="J134" s="9">
        <v>7500</v>
      </c>
      <c r="K134" s="10">
        <f t="shared" si="0"/>
        <v>3750</v>
      </c>
      <c r="L134" s="10">
        <f t="shared" si="1"/>
        <v>1312.5</v>
      </c>
      <c r="M134" s="11">
        <v>0.35</v>
      </c>
      <c r="O134" s="12"/>
    </row>
    <row r="135" spans="1:15" ht="15.75" customHeight="1">
      <c r="A135" s="1"/>
      <c r="B135" s="6" t="s">
        <v>23</v>
      </c>
      <c r="C135" s="6">
        <v>1197831</v>
      </c>
      <c r="D135" s="7">
        <v>44470</v>
      </c>
      <c r="E135" s="6" t="s">
        <v>24</v>
      </c>
      <c r="F135" s="6" t="s">
        <v>25</v>
      </c>
      <c r="G135" s="6" t="s">
        <v>26</v>
      </c>
      <c r="H135" s="6" t="s">
        <v>20</v>
      </c>
      <c r="I135" s="8">
        <v>0.5</v>
      </c>
      <c r="J135" s="9">
        <v>6000</v>
      </c>
      <c r="K135" s="10">
        <f t="shared" si="0"/>
        <v>3000</v>
      </c>
      <c r="L135" s="10">
        <f t="shared" si="1"/>
        <v>1350</v>
      </c>
      <c r="M135" s="11">
        <v>0.45</v>
      </c>
      <c r="O135" s="12"/>
    </row>
    <row r="136" spans="1:15" ht="15.75" customHeight="1">
      <c r="A136" s="1"/>
      <c r="B136" s="6" t="s">
        <v>23</v>
      </c>
      <c r="C136" s="6">
        <v>1197831</v>
      </c>
      <c r="D136" s="7">
        <v>44470</v>
      </c>
      <c r="E136" s="6" t="s">
        <v>24</v>
      </c>
      <c r="F136" s="6" t="s">
        <v>25</v>
      </c>
      <c r="G136" s="6" t="s">
        <v>26</v>
      </c>
      <c r="H136" s="6" t="s">
        <v>21</v>
      </c>
      <c r="I136" s="8">
        <v>0.45</v>
      </c>
      <c r="J136" s="9">
        <v>5750</v>
      </c>
      <c r="K136" s="10">
        <f t="shared" si="0"/>
        <v>2587.5</v>
      </c>
      <c r="L136" s="10">
        <f t="shared" si="1"/>
        <v>776.25</v>
      </c>
      <c r="M136" s="11">
        <v>0.3</v>
      </c>
      <c r="O136" s="12"/>
    </row>
    <row r="137" spans="1:15" ht="15.75" customHeight="1">
      <c r="A137" s="1"/>
      <c r="B137" s="6" t="s">
        <v>23</v>
      </c>
      <c r="C137" s="6">
        <v>1197831</v>
      </c>
      <c r="D137" s="7">
        <v>44470</v>
      </c>
      <c r="E137" s="6" t="s">
        <v>24</v>
      </c>
      <c r="F137" s="6" t="s">
        <v>25</v>
      </c>
      <c r="G137" s="6" t="s">
        <v>26</v>
      </c>
      <c r="H137" s="6" t="s">
        <v>22</v>
      </c>
      <c r="I137" s="8">
        <v>0.55000000000000004</v>
      </c>
      <c r="J137" s="9">
        <v>7500</v>
      </c>
      <c r="K137" s="10">
        <f t="shared" si="0"/>
        <v>4125</v>
      </c>
      <c r="L137" s="10">
        <f t="shared" si="1"/>
        <v>2062.5</v>
      </c>
      <c r="M137" s="11">
        <v>0.5</v>
      </c>
      <c r="O137" s="12"/>
    </row>
    <row r="138" spans="1:15" ht="15.75" customHeight="1">
      <c r="A138" s="1"/>
      <c r="B138" s="6" t="s">
        <v>23</v>
      </c>
      <c r="C138" s="6">
        <v>1197831</v>
      </c>
      <c r="D138" s="7">
        <v>44502</v>
      </c>
      <c r="E138" s="6" t="s">
        <v>24</v>
      </c>
      <c r="F138" s="6" t="s">
        <v>25</v>
      </c>
      <c r="G138" s="6" t="s">
        <v>26</v>
      </c>
      <c r="H138" s="6" t="s">
        <v>17</v>
      </c>
      <c r="I138" s="8">
        <v>0.45</v>
      </c>
      <c r="J138" s="9">
        <v>9000</v>
      </c>
      <c r="K138" s="10">
        <f t="shared" si="0"/>
        <v>4050</v>
      </c>
      <c r="L138" s="10">
        <f t="shared" si="1"/>
        <v>1417.5</v>
      </c>
      <c r="M138" s="11">
        <v>0.35</v>
      </c>
      <c r="O138" s="12"/>
    </row>
    <row r="139" spans="1:15" ht="15.75" customHeight="1">
      <c r="A139" s="1"/>
      <c r="B139" s="6" t="s">
        <v>23</v>
      </c>
      <c r="C139" s="6">
        <v>1197831</v>
      </c>
      <c r="D139" s="7">
        <v>44502</v>
      </c>
      <c r="E139" s="6" t="s">
        <v>24</v>
      </c>
      <c r="F139" s="6" t="s">
        <v>25</v>
      </c>
      <c r="G139" s="6" t="s">
        <v>26</v>
      </c>
      <c r="H139" s="6" t="s">
        <v>18</v>
      </c>
      <c r="I139" s="8">
        <v>0.45</v>
      </c>
      <c r="J139" s="9">
        <v>9000</v>
      </c>
      <c r="K139" s="10">
        <f t="shared" si="0"/>
        <v>4050</v>
      </c>
      <c r="L139" s="10">
        <f t="shared" si="1"/>
        <v>1417.5</v>
      </c>
      <c r="M139" s="11">
        <v>0.35</v>
      </c>
      <c r="O139" s="12"/>
    </row>
    <row r="140" spans="1:15" ht="15.75" customHeight="1">
      <c r="A140" s="1"/>
      <c r="B140" s="6" t="s">
        <v>23</v>
      </c>
      <c r="C140" s="6">
        <v>1197831</v>
      </c>
      <c r="D140" s="7">
        <v>44502</v>
      </c>
      <c r="E140" s="6" t="s">
        <v>24</v>
      </c>
      <c r="F140" s="6" t="s">
        <v>25</v>
      </c>
      <c r="G140" s="6" t="s">
        <v>26</v>
      </c>
      <c r="H140" s="6" t="s">
        <v>19</v>
      </c>
      <c r="I140" s="8">
        <v>0.5</v>
      </c>
      <c r="J140" s="9">
        <v>8250</v>
      </c>
      <c r="K140" s="10">
        <f t="shared" si="0"/>
        <v>4125</v>
      </c>
      <c r="L140" s="10">
        <f t="shared" si="1"/>
        <v>1443.75</v>
      </c>
      <c r="M140" s="11">
        <v>0.35</v>
      </c>
      <c r="O140" s="12"/>
    </row>
    <row r="141" spans="1:15" ht="15.75" customHeight="1">
      <c r="A141" s="1"/>
      <c r="B141" s="6" t="s">
        <v>23</v>
      </c>
      <c r="C141" s="6">
        <v>1197831</v>
      </c>
      <c r="D141" s="7">
        <v>44502</v>
      </c>
      <c r="E141" s="6" t="s">
        <v>24</v>
      </c>
      <c r="F141" s="6" t="s">
        <v>25</v>
      </c>
      <c r="G141" s="6" t="s">
        <v>26</v>
      </c>
      <c r="H141" s="6" t="s">
        <v>20</v>
      </c>
      <c r="I141" s="8">
        <v>0.5</v>
      </c>
      <c r="J141" s="9">
        <v>6750</v>
      </c>
      <c r="K141" s="10">
        <f t="shared" si="0"/>
        <v>3375</v>
      </c>
      <c r="L141" s="10">
        <f t="shared" si="1"/>
        <v>1518.75</v>
      </c>
      <c r="M141" s="11">
        <v>0.45</v>
      </c>
      <c r="O141" s="12"/>
    </row>
    <row r="142" spans="1:15" ht="15.75" customHeight="1">
      <c r="A142" s="1"/>
      <c r="B142" s="6" t="s">
        <v>23</v>
      </c>
      <c r="C142" s="6">
        <v>1197831</v>
      </c>
      <c r="D142" s="7">
        <v>44502</v>
      </c>
      <c r="E142" s="6" t="s">
        <v>24</v>
      </c>
      <c r="F142" s="6" t="s">
        <v>25</v>
      </c>
      <c r="G142" s="6" t="s">
        <v>26</v>
      </c>
      <c r="H142" s="6" t="s">
        <v>21</v>
      </c>
      <c r="I142" s="8">
        <v>0.45</v>
      </c>
      <c r="J142" s="9">
        <v>6500</v>
      </c>
      <c r="K142" s="10">
        <f t="shared" si="0"/>
        <v>2925</v>
      </c>
      <c r="L142" s="10">
        <f t="shared" si="1"/>
        <v>877.5</v>
      </c>
      <c r="M142" s="11">
        <v>0.3</v>
      </c>
      <c r="O142" s="12"/>
    </row>
    <row r="143" spans="1:15" ht="15.75" customHeight="1">
      <c r="A143" s="1"/>
      <c r="B143" s="6" t="s">
        <v>23</v>
      </c>
      <c r="C143" s="6">
        <v>1197831</v>
      </c>
      <c r="D143" s="7">
        <v>44502</v>
      </c>
      <c r="E143" s="6" t="s">
        <v>24</v>
      </c>
      <c r="F143" s="6" t="s">
        <v>25</v>
      </c>
      <c r="G143" s="6" t="s">
        <v>26</v>
      </c>
      <c r="H143" s="6" t="s">
        <v>22</v>
      </c>
      <c r="I143" s="8">
        <v>0.55000000000000004</v>
      </c>
      <c r="J143" s="9">
        <v>8500</v>
      </c>
      <c r="K143" s="10">
        <f t="shared" si="0"/>
        <v>4675</v>
      </c>
      <c r="L143" s="10">
        <f t="shared" si="1"/>
        <v>2337.5</v>
      </c>
      <c r="M143" s="11">
        <v>0.5</v>
      </c>
      <c r="O143" s="12"/>
    </row>
    <row r="144" spans="1:15" ht="15.75" customHeight="1">
      <c r="A144" s="1"/>
      <c r="B144" s="6" t="s">
        <v>23</v>
      </c>
      <c r="C144" s="6">
        <v>1197831</v>
      </c>
      <c r="D144" s="7">
        <v>44531</v>
      </c>
      <c r="E144" s="6" t="s">
        <v>24</v>
      </c>
      <c r="F144" s="6" t="s">
        <v>25</v>
      </c>
      <c r="G144" s="6" t="s">
        <v>26</v>
      </c>
      <c r="H144" s="6" t="s">
        <v>17</v>
      </c>
      <c r="I144" s="8">
        <v>0.45</v>
      </c>
      <c r="J144" s="9">
        <v>9500</v>
      </c>
      <c r="K144" s="10">
        <f t="shared" si="0"/>
        <v>4275</v>
      </c>
      <c r="L144" s="10">
        <f t="shared" si="1"/>
        <v>1496.25</v>
      </c>
      <c r="M144" s="11">
        <v>0.35</v>
      </c>
      <c r="O144" s="12"/>
    </row>
    <row r="145" spans="1:15" ht="15.75" customHeight="1">
      <c r="A145" s="1"/>
      <c r="B145" s="6" t="s">
        <v>23</v>
      </c>
      <c r="C145" s="6">
        <v>1197831</v>
      </c>
      <c r="D145" s="7">
        <v>44531</v>
      </c>
      <c r="E145" s="6" t="s">
        <v>24</v>
      </c>
      <c r="F145" s="6" t="s">
        <v>25</v>
      </c>
      <c r="G145" s="6" t="s">
        <v>26</v>
      </c>
      <c r="H145" s="6" t="s">
        <v>18</v>
      </c>
      <c r="I145" s="8">
        <v>0.45</v>
      </c>
      <c r="J145" s="9">
        <v>9500</v>
      </c>
      <c r="K145" s="10">
        <f t="shared" si="0"/>
        <v>4275</v>
      </c>
      <c r="L145" s="10">
        <f t="shared" si="1"/>
        <v>1496.25</v>
      </c>
      <c r="M145" s="11">
        <v>0.35</v>
      </c>
      <c r="O145" s="12"/>
    </row>
    <row r="146" spans="1:15" ht="15.75" customHeight="1">
      <c r="A146" s="1"/>
      <c r="B146" s="6" t="s">
        <v>23</v>
      </c>
      <c r="C146" s="6">
        <v>1197831</v>
      </c>
      <c r="D146" s="7">
        <v>44531</v>
      </c>
      <c r="E146" s="6" t="s">
        <v>24</v>
      </c>
      <c r="F146" s="6" t="s">
        <v>25</v>
      </c>
      <c r="G146" s="6" t="s">
        <v>26</v>
      </c>
      <c r="H146" s="6" t="s">
        <v>19</v>
      </c>
      <c r="I146" s="8">
        <v>0.5</v>
      </c>
      <c r="J146" s="9">
        <v>8500</v>
      </c>
      <c r="K146" s="10">
        <f t="shared" si="0"/>
        <v>4250</v>
      </c>
      <c r="L146" s="10">
        <f t="shared" si="1"/>
        <v>1487.5</v>
      </c>
      <c r="M146" s="11">
        <v>0.35</v>
      </c>
      <c r="O146" s="12"/>
    </row>
    <row r="147" spans="1:15" ht="15.75" customHeight="1">
      <c r="A147" s="1"/>
      <c r="B147" s="6" t="s">
        <v>23</v>
      </c>
      <c r="C147" s="6">
        <v>1197831</v>
      </c>
      <c r="D147" s="7">
        <v>44531</v>
      </c>
      <c r="E147" s="6" t="s">
        <v>24</v>
      </c>
      <c r="F147" s="6" t="s">
        <v>25</v>
      </c>
      <c r="G147" s="6" t="s">
        <v>26</v>
      </c>
      <c r="H147" s="6" t="s">
        <v>20</v>
      </c>
      <c r="I147" s="8">
        <v>0.5</v>
      </c>
      <c r="J147" s="9">
        <v>7000</v>
      </c>
      <c r="K147" s="10">
        <f t="shared" si="0"/>
        <v>3500</v>
      </c>
      <c r="L147" s="10">
        <f t="shared" si="1"/>
        <v>1575</v>
      </c>
      <c r="M147" s="11">
        <v>0.45</v>
      </c>
      <c r="O147" s="12"/>
    </row>
    <row r="148" spans="1:15" ht="15.75" customHeight="1">
      <c r="A148" s="1"/>
      <c r="B148" s="6" t="s">
        <v>23</v>
      </c>
      <c r="C148" s="6">
        <v>1197831</v>
      </c>
      <c r="D148" s="7">
        <v>44531</v>
      </c>
      <c r="E148" s="6" t="s">
        <v>24</v>
      </c>
      <c r="F148" s="6" t="s">
        <v>25</v>
      </c>
      <c r="G148" s="6" t="s">
        <v>26</v>
      </c>
      <c r="H148" s="6" t="s">
        <v>21</v>
      </c>
      <c r="I148" s="8">
        <v>0.45</v>
      </c>
      <c r="J148" s="9">
        <v>6500</v>
      </c>
      <c r="K148" s="10">
        <f t="shared" si="0"/>
        <v>2925</v>
      </c>
      <c r="L148" s="10">
        <f t="shared" si="1"/>
        <v>877.5</v>
      </c>
      <c r="M148" s="11">
        <v>0.3</v>
      </c>
      <c r="O148" s="12"/>
    </row>
    <row r="149" spans="1:15" ht="15.75" customHeight="1">
      <c r="A149" s="1"/>
      <c r="B149" s="6" t="s">
        <v>23</v>
      </c>
      <c r="C149" s="6">
        <v>1197831</v>
      </c>
      <c r="D149" s="7">
        <v>44531</v>
      </c>
      <c r="E149" s="6" t="s">
        <v>24</v>
      </c>
      <c r="F149" s="6" t="s">
        <v>25</v>
      </c>
      <c r="G149" s="6" t="s">
        <v>26</v>
      </c>
      <c r="H149" s="6" t="s">
        <v>22</v>
      </c>
      <c r="I149" s="8">
        <v>0.55000000000000004</v>
      </c>
      <c r="J149" s="9">
        <v>9000</v>
      </c>
      <c r="K149" s="10">
        <f t="shared" si="0"/>
        <v>4950</v>
      </c>
      <c r="L149" s="10">
        <f t="shared" si="1"/>
        <v>2475</v>
      </c>
      <c r="M149" s="11">
        <v>0.5</v>
      </c>
      <c r="O149" s="12"/>
    </row>
    <row r="150" spans="1:15" ht="15.75" customHeight="1">
      <c r="A150" s="1"/>
      <c r="B150" s="6" t="s">
        <v>27</v>
      </c>
      <c r="C150" s="6">
        <v>1128299</v>
      </c>
      <c r="D150" s="7">
        <v>44216</v>
      </c>
      <c r="E150" s="6" t="s">
        <v>28</v>
      </c>
      <c r="F150" s="6" t="s">
        <v>29</v>
      </c>
      <c r="G150" s="6" t="s">
        <v>30</v>
      </c>
      <c r="H150" s="6" t="s">
        <v>17</v>
      </c>
      <c r="I150" s="8">
        <v>0.39999999999999997</v>
      </c>
      <c r="J150" s="9">
        <v>7750</v>
      </c>
      <c r="K150" s="10">
        <f t="shared" si="0"/>
        <v>3099.9999999999995</v>
      </c>
      <c r="L150" s="10">
        <f t="shared" si="1"/>
        <v>1085</v>
      </c>
      <c r="M150" s="11">
        <v>0.35000000000000003</v>
      </c>
      <c r="O150" s="1"/>
    </row>
    <row r="151" spans="1:15" ht="15.75" customHeight="1">
      <c r="A151" s="1"/>
      <c r="B151" s="6" t="s">
        <v>27</v>
      </c>
      <c r="C151" s="6">
        <v>1128299</v>
      </c>
      <c r="D151" s="7">
        <v>44216</v>
      </c>
      <c r="E151" s="6" t="s">
        <v>28</v>
      </c>
      <c r="F151" s="6" t="s">
        <v>29</v>
      </c>
      <c r="G151" s="6" t="s">
        <v>30</v>
      </c>
      <c r="H151" s="6" t="s">
        <v>18</v>
      </c>
      <c r="I151" s="8">
        <v>0.5</v>
      </c>
      <c r="J151" s="9">
        <v>7750</v>
      </c>
      <c r="K151" s="10">
        <f t="shared" si="0"/>
        <v>3875</v>
      </c>
      <c r="L151" s="10">
        <f t="shared" si="1"/>
        <v>775</v>
      </c>
      <c r="M151" s="11">
        <v>0.2</v>
      </c>
      <c r="O151" s="1"/>
    </row>
    <row r="152" spans="1:15" ht="15.75" customHeight="1">
      <c r="A152" s="1"/>
      <c r="B152" s="6" t="s">
        <v>27</v>
      </c>
      <c r="C152" s="6">
        <v>1128299</v>
      </c>
      <c r="D152" s="7">
        <v>44216</v>
      </c>
      <c r="E152" s="6" t="s">
        <v>28</v>
      </c>
      <c r="F152" s="6" t="s">
        <v>29</v>
      </c>
      <c r="G152" s="6" t="s">
        <v>30</v>
      </c>
      <c r="H152" s="6" t="s">
        <v>19</v>
      </c>
      <c r="I152" s="8">
        <v>0.5</v>
      </c>
      <c r="J152" s="9">
        <v>7750</v>
      </c>
      <c r="K152" s="10">
        <f t="shared" si="0"/>
        <v>3875</v>
      </c>
      <c r="L152" s="10">
        <f t="shared" si="1"/>
        <v>1356.2500000000002</v>
      </c>
      <c r="M152" s="11">
        <v>0.35000000000000003</v>
      </c>
      <c r="O152" s="1"/>
    </row>
    <row r="153" spans="1:15" ht="15.75" customHeight="1">
      <c r="A153" s="1"/>
      <c r="B153" s="6" t="s">
        <v>27</v>
      </c>
      <c r="C153" s="6">
        <v>1128299</v>
      </c>
      <c r="D153" s="7">
        <v>44216</v>
      </c>
      <c r="E153" s="6" t="s">
        <v>28</v>
      </c>
      <c r="F153" s="6" t="s">
        <v>29</v>
      </c>
      <c r="G153" s="6" t="s">
        <v>30</v>
      </c>
      <c r="H153" s="6" t="s">
        <v>20</v>
      </c>
      <c r="I153" s="8">
        <v>0.5</v>
      </c>
      <c r="J153" s="9">
        <v>6250</v>
      </c>
      <c r="K153" s="10">
        <f t="shared" si="0"/>
        <v>3125</v>
      </c>
      <c r="L153" s="10">
        <f t="shared" si="1"/>
        <v>937.5</v>
      </c>
      <c r="M153" s="11">
        <v>0.3</v>
      </c>
      <c r="O153" s="1"/>
    </row>
    <row r="154" spans="1:15" ht="15.75" customHeight="1">
      <c r="A154" s="1"/>
      <c r="B154" s="6" t="s">
        <v>27</v>
      </c>
      <c r="C154" s="6">
        <v>1128299</v>
      </c>
      <c r="D154" s="7">
        <v>44216</v>
      </c>
      <c r="E154" s="6" t="s">
        <v>28</v>
      </c>
      <c r="F154" s="6" t="s">
        <v>29</v>
      </c>
      <c r="G154" s="6" t="s">
        <v>30</v>
      </c>
      <c r="H154" s="6" t="s">
        <v>21</v>
      </c>
      <c r="I154" s="8">
        <v>0.55000000000000004</v>
      </c>
      <c r="J154" s="9">
        <v>5750</v>
      </c>
      <c r="K154" s="10">
        <f t="shared" si="0"/>
        <v>3162.5000000000005</v>
      </c>
      <c r="L154" s="10">
        <f t="shared" si="1"/>
        <v>1581.2500000000002</v>
      </c>
      <c r="M154" s="11">
        <v>0.5</v>
      </c>
      <c r="O154" s="1"/>
    </row>
    <row r="155" spans="1:15" ht="15.75" customHeight="1">
      <c r="A155" s="1"/>
      <c r="B155" s="6" t="s">
        <v>27</v>
      </c>
      <c r="C155" s="6">
        <v>1128299</v>
      </c>
      <c r="D155" s="7">
        <v>44216</v>
      </c>
      <c r="E155" s="6" t="s">
        <v>28</v>
      </c>
      <c r="F155" s="6" t="s">
        <v>29</v>
      </c>
      <c r="G155" s="6" t="s">
        <v>30</v>
      </c>
      <c r="H155" s="6" t="s">
        <v>22</v>
      </c>
      <c r="I155" s="8">
        <v>0.5</v>
      </c>
      <c r="J155" s="9">
        <v>7750</v>
      </c>
      <c r="K155" s="10">
        <f t="shared" si="0"/>
        <v>3875</v>
      </c>
      <c r="L155" s="10">
        <f t="shared" si="1"/>
        <v>581.25000000000011</v>
      </c>
      <c r="M155" s="11">
        <v>0.15000000000000002</v>
      </c>
      <c r="O155" s="1"/>
    </row>
    <row r="156" spans="1:15" ht="15.75" customHeight="1">
      <c r="A156" s="1"/>
      <c r="B156" s="6" t="s">
        <v>27</v>
      </c>
      <c r="C156" s="6">
        <v>1128299</v>
      </c>
      <c r="D156" s="7">
        <v>44247</v>
      </c>
      <c r="E156" s="6" t="s">
        <v>28</v>
      </c>
      <c r="F156" s="6" t="s">
        <v>29</v>
      </c>
      <c r="G156" s="6" t="s">
        <v>30</v>
      </c>
      <c r="H156" s="6" t="s">
        <v>17</v>
      </c>
      <c r="I156" s="8">
        <v>0.39999999999999997</v>
      </c>
      <c r="J156" s="9">
        <v>8250</v>
      </c>
      <c r="K156" s="10">
        <f t="shared" si="0"/>
        <v>3299.9999999999995</v>
      </c>
      <c r="L156" s="10">
        <f t="shared" si="1"/>
        <v>1155</v>
      </c>
      <c r="M156" s="11">
        <v>0.35000000000000003</v>
      </c>
      <c r="O156" s="1"/>
    </row>
    <row r="157" spans="1:15" ht="15.75" customHeight="1">
      <c r="A157" s="1"/>
      <c r="B157" s="6" t="s">
        <v>27</v>
      </c>
      <c r="C157" s="6">
        <v>1128299</v>
      </c>
      <c r="D157" s="7">
        <v>44247</v>
      </c>
      <c r="E157" s="6" t="s">
        <v>28</v>
      </c>
      <c r="F157" s="6" t="s">
        <v>29</v>
      </c>
      <c r="G157" s="6" t="s">
        <v>30</v>
      </c>
      <c r="H157" s="6" t="s">
        <v>18</v>
      </c>
      <c r="I157" s="8">
        <v>0.5</v>
      </c>
      <c r="J157" s="9">
        <v>7250</v>
      </c>
      <c r="K157" s="10">
        <f t="shared" si="0"/>
        <v>3625</v>
      </c>
      <c r="L157" s="10">
        <f t="shared" si="1"/>
        <v>725</v>
      </c>
      <c r="M157" s="11">
        <v>0.2</v>
      </c>
      <c r="O157" s="1"/>
    </row>
    <row r="158" spans="1:15" ht="15.75" customHeight="1">
      <c r="A158" s="1"/>
      <c r="B158" s="6" t="s">
        <v>27</v>
      </c>
      <c r="C158" s="6">
        <v>1128299</v>
      </c>
      <c r="D158" s="7">
        <v>44247</v>
      </c>
      <c r="E158" s="6" t="s">
        <v>28</v>
      </c>
      <c r="F158" s="6" t="s">
        <v>29</v>
      </c>
      <c r="G158" s="6" t="s">
        <v>30</v>
      </c>
      <c r="H158" s="6" t="s">
        <v>19</v>
      </c>
      <c r="I158" s="8">
        <v>0.5</v>
      </c>
      <c r="J158" s="9">
        <v>7250</v>
      </c>
      <c r="K158" s="10">
        <f t="shared" si="0"/>
        <v>3625</v>
      </c>
      <c r="L158" s="10">
        <f t="shared" si="1"/>
        <v>1268.7500000000002</v>
      </c>
      <c r="M158" s="11">
        <v>0.35000000000000003</v>
      </c>
      <c r="O158" s="1"/>
    </row>
    <row r="159" spans="1:15" ht="15.75" customHeight="1">
      <c r="A159" s="1"/>
      <c r="B159" s="6" t="s">
        <v>27</v>
      </c>
      <c r="C159" s="6">
        <v>1128299</v>
      </c>
      <c r="D159" s="7">
        <v>44247</v>
      </c>
      <c r="E159" s="6" t="s">
        <v>28</v>
      </c>
      <c r="F159" s="6" t="s">
        <v>29</v>
      </c>
      <c r="G159" s="6" t="s">
        <v>30</v>
      </c>
      <c r="H159" s="6" t="s">
        <v>20</v>
      </c>
      <c r="I159" s="8">
        <v>0.5</v>
      </c>
      <c r="J159" s="9">
        <v>5750</v>
      </c>
      <c r="K159" s="10">
        <f t="shared" si="0"/>
        <v>2875</v>
      </c>
      <c r="L159" s="10">
        <f t="shared" si="1"/>
        <v>862.5</v>
      </c>
      <c r="M159" s="11">
        <v>0.3</v>
      </c>
      <c r="O159" s="1"/>
    </row>
    <row r="160" spans="1:15" ht="15.75" customHeight="1">
      <c r="A160" s="1"/>
      <c r="B160" s="6" t="s">
        <v>27</v>
      </c>
      <c r="C160" s="6">
        <v>1128299</v>
      </c>
      <c r="D160" s="7">
        <v>44247</v>
      </c>
      <c r="E160" s="6" t="s">
        <v>28</v>
      </c>
      <c r="F160" s="6" t="s">
        <v>29</v>
      </c>
      <c r="G160" s="6" t="s">
        <v>30</v>
      </c>
      <c r="H160" s="6" t="s">
        <v>21</v>
      </c>
      <c r="I160" s="8">
        <v>0.55000000000000004</v>
      </c>
      <c r="J160" s="9">
        <v>5000</v>
      </c>
      <c r="K160" s="10">
        <f t="shared" si="0"/>
        <v>2750</v>
      </c>
      <c r="L160" s="10">
        <f t="shared" si="1"/>
        <v>1375</v>
      </c>
      <c r="M160" s="11">
        <v>0.5</v>
      </c>
      <c r="O160" s="1"/>
    </row>
    <row r="161" spans="1:15" ht="15.75" customHeight="1">
      <c r="A161" s="1"/>
      <c r="B161" s="6" t="s">
        <v>27</v>
      </c>
      <c r="C161" s="6">
        <v>1128299</v>
      </c>
      <c r="D161" s="7">
        <v>44247</v>
      </c>
      <c r="E161" s="6" t="s">
        <v>28</v>
      </c>
      <c r="F161" s="6" t="s">
        <v>29</v>
      </c>
      <c r="G161" s="6" t="s">
        <v>30</v>
      </c>
      <c r="H161" s="6" t="s">
        <v>22</v>
      </c>
      <c r="I161" s="8">
        <v>0.5</v>
      </c>
      <c r="J161" s="9">
        <v>7000</v>
      </c>
      <c r="K161" s="10">
        <f t="shared" si="0"/>
        <v>3500</v>
      </c>
      <c r="L161" s="10">
        <f t="shared" si="1"/>
        <v>525.00000000000011</v>
      </c>
      <c r="M161" s="11">
        <v>0.15000000000000002</v>
      </c>
      <c r="O161" s="1"/>
    </row>
    <row r="162" spans="1:15" ht="15.75" customHeight="1">
      <c r="A162" s="1"/>
      <c r="B162" s="6" t="s">
        <v>27</v>
      </c>
      <c r="C162" s="6">
        <v>1128299</v>
      </c>
      <c r="D162" s="7">
        <v>44274</v>
      </c>
      <c r="E162" s="6" t="s">
        <v>28</v>
      </c>
      <c r="F162" s="6" t="s">
        <v>29</v>
      </c>
      <c r="G162" s="6" t="s">
        <v>30</v>
      </c>
      <c r="H162" s="6" t="s">
        <v>17</v>
      </c>
      <c r="I162" s="8">
        <v>0.5</v>
      </c>
      <c r="J162" s="9">
        <v>8500</v>
      </c>
      <c r="K162" s="10">
        <f t="shared" si="0"/>
        <v>4250</v>
      </c>
      <c r="L162" s="10">
        <f t="shared" si="1"/>
        <v>1487.5000000000002</v>
      </c>
      <c r="M162" s="11">
        <v>0.35000000000000003</v>
      </c>
      <c r="O162" s="1"/>
    </row>
    <row r="163" spans="1:15" ht="15.75" customHeight="1">
      <c r="A163" s="1"/>
      <c r="B163" s="6" t="s">
        <v>27</v>
      </c>
      <c r="C163" s="6">
        <v>1128299</v>
      </c>
      <c r="D163" s="7">
        <v>44274</v>
      </c>
      <c r="E163" s="6" t="s">
        <v>28</v>
      </c>
      <c r="F163" s="6" t="s">
        <v>29</v>
      </c>
      <c r="G163" s="6" t="s">
        <v>30</v>
      </c>
      <c r="H163" s="6" t="s">
        <v>18</v>
      </c>
      <c r="I163" s="8">
        <v>0.6</v>
      </c>
      <c r="J163" s="9">
        <v>7000</v>
      </c>
      <c r="K163" s="10">
        <f t="shared" si="0"/>
        <v>4200</v>
      </c>
      <c r="L163" s="10">
        <f t="shared" si="1"/>
        <v>840</v>
      </c>
      <c r="M163" s="11">
        <v>0.2</v>
      </c>
      <c r="O163" s="1"/>
    </row>
    <row r="164" spans="1:15" ht="15.75" customHeight="1">
      <c r="A164" s="1"/>
      <c r="B164" s="6" t="s">
        <v>27</v>
      </c>
      <c r="C164" s="6">
        <v>1128299</v>
      </c>
      <c r="D164" s="7">
        <v>44274</v>
      </c>
      <c r="E164" s="6" t="s">
        <v>28</v>
      </c>
      <c r="F164" s="6" t="s">
        <v>29</v>
      </c>
      <c r="G164" s="6" t="s">
        <v>30</v>
      </c>
      <c r="H164" s="6" t="s">
        <v>19</v>
      </c>
      <c r="I164" s="8">
        <v>0.6</v>
      </c>
      <c r="J164" s="9">
        <v>7000</v>
      </c>
      <c r="K164" s="10">
        <f t="shared" si="0"/>
        <v>4200</v>
      </c>
      <c r="L164" s="10">
        <f t="shared" si="1"/>
        <v>1470.0000000000002</v>
      </c>
      <c r="M164" s="11">
        <v>0.35000000000000003</v>
      </c>
      <c r="O164" s="1"/>
    </row>
    <row r="165" spans="1:15" ht="15.75" customHeight="1">
      <c r="A165" s="1"/>
      <c r="B165" s="6" t="s">
        <v>27</v>
      </c>
      <c r="C165" s="6">
        <v>1128299</v>
      </c>
      <c r="D165" s="7">
        <v>44274</v>
      </c>
      <c r="E165" s="6" t="s">
        <v>28</v>
      </c>
      <c r="F165" s="6" t="s">
        <v>29</v>
      </c>
      <c r="G165" s="6" t="s">
        <v>30</v>
      </c>
      <c r="H165" s="6" t="s">
        <v>20</v>
      </c>
      <c r="I165" s="8">
        <v>0.6</v>
      </c>
      <c r="J165" s="9">
        <v>6000</v>
      </c>
      <c r="K165" s="10">
        <f t="shared" si="0"/>
        <v>3600</v>
      </c>
      <c r="L165" s="10">
        <f t="shared" si="1"/>
        <v>1080</v>
      </c>
      <c r="M165" s="11">
        <v>0.3</v>
      </c>
      <c r="O165" s="1"/>
    </row>
    <row r="166" spans="1:15" ht="15.75" customHeight="1">
      <c r="A166" s="1"/>
      <c r="B166" s="6" t="s">
        <v>27</v>
      </c>
      <c r="C166" s="6">
        <v>1128299</v>
      </c>
      <c r="D166" s="7">
        <v>44274</v>
      </c>
      <c r="E166" s="6" t="s">
        <v>28</v>
      </c>
      <c r="F166" s="6" t="s">
        <v>29</v>
      </c>
      <c r="G166" s="6" t="s">
        <v>30</v>
      </c>
      <c r="H166" s="6" t="s">
        <v>21</v>
      </c>
      <c r="I166" s="8">
        <v>0.65</v>
      </c>
      <c r="J166" s="9">
        <v>5000</v>
      </c>
      <c r="K166" s="10">
        <f t="shared" si="0"/>
        <v>3250</v>
      </c>
      <c r="L166" s="10">
        <f t="shared" si="1"/>
        <v>1625</v>
      </c>
      <c r="M166" s="11">
        <v>0.5</v>
      </c>
      <c r="O166" s="1"/>
    </row>
    <row r="167" spans="1:15" ht="15.75" customHeight="1">
      <c r="A167" s="1"/>
      <c r="B167" s="6" t="s">
        <v>27</v>
      </c>
      <c r="C167" s="6">
        <v>1128299</v>
      </c>
      <c r="D167" s="7">
        <v>44274</v>
      </c>
      <c r="E167" s="6" t="s">
        <v>28</v>
      </c>
      <c r="F167" s="6" t="s">
        <v>29</v>
      </c>
      <c r="G167" s="6" t="s">
        <v>30</v>
      </c>
      <c r="H167" s="6" t="s">
        <v>22</v>
      </c>
      <c r="I167" s="8">
        <v>0.6</v>
      </c>
      <c r="J167" s="9">
        <v>7000</v>
      </c>
      <c r="K167" s="10">
        <f t="shared" si="0"/>
        <v>4200</v>
      </c>
      <c r="L167" s="10">
        <f t="shared" si="1"/>
        <v>630.00000000000011</v>
      </c>
      <c r="M167" s="11">
        <v>0.15000000000000002</v>
      </c>
      <c r="O167" s="1"/>
    </row>
    <row r="168" spans="1:15" ht="15.75" customHeight="1">
      <c r="A168" s="1"/>
      <c r="B168" s="6" t="s">
        <v>27</v>
      </c>
      <c r="C168" s="6">
        <v>1128299</v>
      </c>
      <c r="D168" s="7">
        <v>44306</v>
      </c>
      <c r="E168" s="6" t="s">
        <v>28</v>
      </c>
      <c r="F168" s="6" t="s">
        <v>29</v>
      </c>
      <c r="G168" s="6" t="s">
        <v>30</v>
      </c>
      <c r="H168" s="6" t="s">
        <v>17</v>
      </c>
      <c r="I168" s="8">
        <v>0.6</v>
      </c>
      <c r="J168" s="9">
        <v>8750</v>
      </c>
      <c r="K168" s="10">
        <f t="shared" si="0"/>
        <v>5250</v>
      </c>
      <c r="L168" s="10">
        <f t="shared" si="1"/>
        <v>1837.5000000000002</v>
      </c>
      <c r="M168" s="11">
        <v>0.35000000000000003</v>
      </c>
      <c r="O168" s="1"/>
    </row>
    <row r="169" spans="1:15" ht="15.75" customHeight="1">
      <c r="A169" s="1"/>
      <c r="B169" s="6" t="s">
        <v>27</v>
      </c>
      <c r="C169" s="6">
        <v>1128299</v>
      </c>
      <c r="D169" s="7">
        <v>44306</v>
      </c>
      <c r="E169" s="6" t="s">
        <v>28</v>
      </c>
      <c r="F169" s="6" t="s">
        <v>29</v>
      </c>
      <c r="G169" s="6" t="s">
        <v>30</v>
      </c>
      <c r="H169" s="6" t="s">
        <v>18</v>
      </c>
      <c r="I169" s="8">
        <v>0.65</v>
      </c>
      <c r="J169" s="9">
        <v>6750</v>
      </c>
      <c r="K169" s="10">
        <f t="shared" si="0"/>
        <v>4387.5</v>
      </c>
      <c r="L169" s="10">
        <f t="shared" si="1"/>
        <v>877.5</v>
      </c>
      <c r="M169" s="11">
        <v>0.2</v>
      </c>
      <c r="O169" s="1"/>
    </row>
    <row r="170" spans="1:15" ht="15.75" customHeight="1">
      <c r="A170" s="1"/>
      <c r="B170" s="6" t="s">
        <v>27</v>
      </c>
      <c r="C170" s="6">
        <v>1128299</v>
      </c>
      <c r="D170" s="7">
        <v>44306</v>
      </c>
      <c r="E170" s="6" t="s">
        <v>28</v>
      </c>
      <c r="F170" s="6" t="s">
        <v>29</v>
      </c>
      <c r="G170" s="6" t="s">
        <v>30</v>
      </c>
      <c r="H170" s="6" t="s">
        <v>19</v>
      </c>
      <c r="I170" s="8">
        <v>0.65</v>
      </c>
      <c r="J170" s="9">
        <v>7250</v>
      </c>
      <c r="K170" s="10">
        <f t="shared" si="0"/>
        <v>4712.5</v>
      </c>
      <c r="L170" s="10">
        <f t="shared" si="1"/>
        <v>1649.3750000000002</v>
      </c>
      <c r="M170" s="11">
        <v>0.35000000000000003</v>
      </c>
      <c r="O170" s="1"/>
    </row>
    <row r="171" spans="1:15" ht="15.75" customHeight="1">
      <c r="A171" s="1"/>
      <c r="B171" s="6" t="s">
        <v>27</v>
      </c>
      <c r="C171" s="6">
        <v>1128299</v>
      </c>
      <c r="D171" s="7">
        <v>44306</v>
      </c>
      <c r="E171" s="6" t="s">
        <v>28</v>
      </c>
      <c r="F171" s="6" t="s">
        <v>29</v>
      </c>
      <c r="G171" s="6" t="s">
        <v>30</v>
      </c>
      <c r="H171" s="6" t="s">
        <v>20</v>
      </c>
      <c r="I171" s="8">
        <v>0.6</v>
      </c>
      <c r="J171" s="9">
        <v>6250</v>
      </c>
      <c r="K171" s="10">
        <f t="shared" si="0"/>
        <v>3750</v>
      </c>
      <c r="L171" s="10">
        <f t="shared" si="1"/>
        <v>1125</v>
      </c>
      <c r="M171" s="11">
        <v>0.3</v>
      </c>
      <c r="O171" s="1"/>
    </row>
    <row r="172" spans="1:15" ht="15.75" customHeight="1">
      <c r="A172" s="1"/>
      <c r="B172" s="6" t="s">
        <v>27</v>
      </c>
      <c r="C172" s="6">
        <v>1128299</v>
      </c>
      <c r="D172" s="7">
        <v>44306</v>
      </c>
      <c r="E172" s="6" t="s">
        <v>28</v>
      </c>
      <c r="F172" s="6" t="s">
        <v>29</v>
      </c>
      <c r="G172" s="6" t="s">
        <v>30</v>
      </c>
      <c r="H172" s="6" t="s">
        <v>21</v>
      </c>
      <c r="I172" s="8">
        <v>0.65</v>
      </c>
      <c r="J172" s="9">
        <v>5250</v>
      </c>
      <c r="K172" s="10">
        <f t="shared" si="0"/>
        <v>3412.5</v>
      </c>
      <c r="L172" s="10">
        <f t="shared" si="1"/>
        <v>1706.25</v>
      </c>
      <c r="M172" s="11">
        <v>0.5</v>
      </c>
      <c r="O172" s="1"/>
    </row>
    <row r="173" spans="1:15" ht="15.75" customHeight="1">
      <c r="A173" s="1"/>
      <c r="B173" s="6" t="s">
        <v>27</v>
      </c>
      <c r="C173" s="6">
        <v>1128299</v>
      </c>
      <c r="D173" s="7">
        <v>44306</v>
      </c>
      <c r="E173" s="6" t="s">
        <v>28</v>
      </c>
      <c r="F173" s="6" t="s">
        <v>29</v>
      </c>
      <c r="G173" s="6" t="s">
        <v>30</v>
      </c>
      <c r="H173" s="6" t="s">
        <v>22</v>
      </c>
      <c r="I173" s="8">
        <v>0.8</v>
      </c>
      <c r="J173" s="9">
        <v>7000</v>
      </c>
      <c r="K173" s="10">
        <f t="shared" si="0"/>
        <v>5600</v>
      </c>
      <c r="L173" s="10">
        <f t="shared" si="1"/>
        <v>840.00000000000011</v>
      </c>
      <c r="M173" s="11">
        <v>0.15000000000000002</v>
      </c>
      <c r="O173" s="1"/>
    </row>
    <row r="174" spans="1:15" ht="15.75" customHeight="1">
      <c r="A174" s="1"/>
      <c r="B174" s="6" t="s">
        <v>27</v>
      </c>
      <c r="C174" s="6">
        <v>1128299</v>
      </c>
      <c r="D174" s="7">
        <v>44337</v>
      </c>
      <c r="E174" s="6" t="s">
        <v>28</v>
      </c>
      <c r="F174" s="6" t="s">
        <v>29</v>
      </c>
      <c r="G174" s="6" t="s">
        <v>30</v>
      </c>
      <c r="H174" s="6" t="s">
        <v>17</v>
      </c>
      <c r="I174" s="8">
        <v>0.6</v>
      </c>
      <c r="J174" s="9">
        <v>9000</v>
      </c>
      <c r="K174" s="10">
        <f t="shared" si="0"/>
        <v>5400</v>
      </c>
      <c r="L174" s="10">
        <f t="shared" si="1"/>
        <v>2160</v>
      </c>
      <c r="M174" s="11">
        <v>0.4</v>
      </c>
      <c r="O174" s="1"/>
    </row>
    <row r="175" spans="1:15" ht="15.75" customHeight="1">
      <c r="A175" s="1"/>
      <c r="B175" s="6" t="s">
        <v>27</v>
      </c>
      <c r="C175" s="6">
        <v>1128299</v>
      </c>
      <c r="D175" s="7">
        <v>44337</v>
      </c>
      <c r="E175" s="6" t="s">
        <v>28</v>
      </c>
      <c r="F175" s="6" t="s">
        <v>29</v>
      </c>
      <c r="G175" s="6" t="s">
        <v>30</v>
      </c>
      <c r="H175" s="6" t="s">
        <v>18</v>
      </c>
      <c r="I175" s="8">
        <v>0.65</v>
      </c>
      <c r="J175" s="9">
        <v>7500</v>
      </c>
      <c r="K175" s="10">
        <f t="shared" si="0"/>
        <v>4875</v>
      </c>
      <c r="L175" s="10">
        <f t="shared" si="1"/>
        <v>1218.75</v>
      </c>
      <c r="M175" s="11">
        <v>0.25</v>
      </c>
      <c r="O175" s="1"/>
    </row>
    <row r="176" spans="1:15" ht="15.75" customHeight="1">
      <c r="A176" s="1"/>
      <c r="B176" s="6" t="s">
        <v>27</v>
      </c>
      <c r="C176" s="6">
        <v>1128299</v>
      </c>
      <c r="D176" s="7">
        <v>44337</v>
      </c>
      <c r="E176" s="6" t="s">
        <v>28</v>
      </c>
      <c r="F176" s="6" t="s">
        <v>29</v>
      </c>
      <c r="G176" s="6" t="s">
        <v>30</v>
      </c>
      <c r="H176" s="6" t="s">
        <v>19</v>
      </c>
      <c r="I176" s="8">
        <v>0.65</v>
      </c>
      <c r="J176" s="9">
        <v>7500</v>
      </c>
      <c r="K176" s="10">
        <f t="shared" si="0"/>
        <v>4875</v>
      </c>
      <c r="L176" s="10">
        <f t="shared" si="1"/>
        <v>1950</v>
      </c>
      <c r="M176" s="11">
        <v>0.4</v>
      </c>
      <c r="O176" s="1"/>
    </row>
    <row r="177" spans="1:15" ht="15.75" customHeight="1">
      <c r="A177" s="1"/>
      <c r="B177" s="6" t="s">
        <v>27</v>
      </c>
      <c r="C177" s="6">
        <v>1128299</v>
      </c>
      <c r="D177" s="7">
        <v>44337</v>
      </c>
      <c r="E177" s="6" t="s">
        <v>28</v>
      </c>
      <c r="F177" s="6" t="s">
        <v>29</v>
      </c>
      <c r="G177" s="6" t="s">
        <v>30</v>
      </c>
      <c r="H177" s="6" t="s">
        <v>20</v>
      </c>
      <c r="I177" s="8">
        <v>0.6</v>
      </c>
      <c r="J177" s="9">
        <v>6500</v>
      </c>
      <c r="K177" s="10">
        <f t="shared" si="0"/>
        <v>3900</v>
      </c>
      <c r="L177" s="10">
        <f t="shared" si="1"/>
        <v>1365</v>
      </c>
      <c r="M177" s="11">
        <v>0.35</v>
      </c>
      <c r="O177" s="1"/>
    </row>
    <row r="178" spans="1:15" ht="15.75" customHeight="1">
      <c r="A178" s="1"/>
      <c r="B178" s="6" t="s">
        <v>27</v>
      </c>
      <c r="C178" s="6">
        <v>1128299</v>
      </c>
      <c r="D178" s="7">
        <v>44337</v>
      </c>
      <c r="E178" s="6" t="s">
        <v>28</v>
      </c>
      <c r="F178" s="6" t="s">
        <v>29</v>
      </c>
      <c r="G178" s="6" t="s">
        <v>30</v>
      </c>
      <c r="H178" s="6" t="s">
        <v>21</v>
      </c>
      <c r="I178" s="8">
        <v>0.65</v>
      </c>
      <c r="J178" s="9">
        <v>5500</v>
      </c>
      <c r="K178" s="10">
        <f t="shared" si="0"/>
        <v>3575</v>
      </c>
      <c r="L178" s="10">
        <f t="shared" si="1"/>
        <v>1966.2500000000002</v>
      </c>
      <c r="M178" s="11">
        <v>0.55000000000000004</v>
      </c>
      <c r="O178" s="1"/>
    </row>
    <row r="179" spans="1:15" ht="15.75" customHeight="1">
      <c r="A179" s="1"/>
      <c r="B179" s="6" t="s">
        <v>27</v>
      </c>
      <c r="C179" s="6">
        <v>1128299</v>
      </c>
      <c r="D179" s="7">
        <v>44337</v>
      </c>
      <c r="E179" s="6" t="s">
        <v>28</v>
      </c>
      <c r="F179" s="6" t="s">
        <v>29</v>
      </c>
      <c r="G179" s="6" t="s">
        <v>30</v>
      </c>
      <c r="H179" s="6" t="s">
        <v>22</v>
      </c>
      <c r="I179" s="8">
        <v>0.8</v>
      </c>
      <c r="J179" s="9">
        <v>7250</v>
      </c>
      <c r="K179" s="10">
        <f t="shared" si="0"/>
        <v>5800</v>
      </c>
      <c r="L179" s="10">
        <f t="shared" si="1"/>
        <v>1160</v>
      </c>
      <c r="M179" s="11">
        <v>0.2</v>
      </c>
      <c r="O179" s="1"/>
    </row>
    <row r="180" spans="1:15" ht="15.75" customHeight="1">
      <c r="A180" s="1"/>
      <c r="B180" s="6" t="s">
        <v>27</v>
      </c>
      <c r="C180" s="6">
        <v>1128299</v>
      </c>
      <c r="D180" s="7">
        <v>44367</v>
      </c>
      <c r="E180" s="6" t="s">
        <v>28</v>
      </c>
      <c r="F180" s="6" t="s">
        <v>29</v>
      </c>
      <c r="G180" s="6" t="s">
        <v>30</v>
      </c>
      <c r="H180" s="6" t="s">
        <v>17</v>
      </c>
      <c r="I180" s="8">
        <v>0.6</v>
      </c>
      <c r="J180" s="9">
        <v>9750</v>
      </c>
      <c r="K180" s="10">
        <f t="shared" si="0"/>
        <v>5850</v>
      </c>
      <c r="L180" s="10">
        <f t="shared" si="1"/>
        <v>2340</v>
      </c>
      <c r="M180" s="11">
        <v>0.4</v>
      </c>
      <c r="O180" s="1"/>
    </row>
    <row r="181" spans="1:15" ht="15.75" customHeight="1">
      <c r="A181" s="1"/>
      <c r="B181" s="6" t="s">
        <v>27</v>
      </c>
      <c r="C181" s="6">
        <v>1128299</v>
      </c>
      <c r="D181" s="7">
        <v>44367</v>
      </c>
      <c r="E181" s="6" t="s">
        <v>28</v>
      </c>
      <c r="F181" s="6" t="s">
        <v>29</v>
      </c>
      <c r="G181" s="6" t="s">
        <v>30</v>
      </c>
      <c r="H181" s="6" t="s">
        <v>18</v>
      </c>
      <c r="I181" s="8">
        <v>0.65</v>
      </c>
      <c r="J181" s="9">
        <v>8250</v>
      </c>
      <c r="K181" s="10">
        <f t="shared" si="0"/>
        <v>5362.5</v>
      </c>
      <c r="L181" s="10">
        <f t="shared" si="1"/>
        <v>1340.625</v>
      </c>
      <c r="M181" s="11">
        <v>0.25</v>
      </c>
      <c r="O181" s="1"/>
    </row>
    <row r="182" spans="1:15" ht="15.75" customHeight="1">
      <c r="A182" s="1"/>
      <c r="B182" s="6" t="s">
        <v>27</v>
      </c>
      <c r="C182" s="6">
        <v>1128299</v>
      </c>
      <c r="D182" s="7">
        <v>44367</v>
      </c>
      <c r="E182" s="6" t="s">
        <v>28</v>
      </c>
      <c r="F182" s="6" t="s">
        <v>29</v>
      </c>
      <c r="G182" s="6" t="s">
        <v>30</v>
      </c>
      <c r="H182" s="6" t="s">
        <v>19</v>
      </c>
      <c r="I182" s="8">
        <v>0.65</v>
      </c>
      <c r="J182" s="9">
        <v>8250</v>
      </c>
      <c r="K182" s="10">
        <f t="shared" si="0"/>
        <v>5362.5</v>
      </c>
      <c r="L182" s="10">
        <f t="shared" si="1"/>
        <v>2145</v>
      </c>
      <c r="M182" s="11">
        <v>0.4</v>
      </c>
      <c r="O182" s="1"/>
    </row>
    <row r="183" spans="1:15" ht="15.75" customHeight="1">
      <c r="A183" s="1"/>
      <c r="B183" s="6" t="s">
        <v>27</v>
      </c>
      <c r="C183" s="6">
        <v>1128299</v>
      </c>
      <c r="D183" s="7">
        <v>44367</v>
      </c>
      <c r="E183" s="6" t="s">
        <v>28</v>
      </c>
      <c r="F183" s="6" t="s">
        <v>29</v>
      </c>
      <c r="G183" s="6" t="s">
        <v>30</v>
      </c>
      <c r="H183" s="6" t="s">
        <v>20</v>
      </c>
      <c r="I183" s="8">
        <v>0.6</v>
      </c>
      <c r="J183" s="9">
        <v>7000</v>
      </c>
      <c r="K183" s="10">
        <f t="shared" si="0"/>
        <v>4200</v>
      </c>
      <c r="L183" s="10">
        <f t="shared" si="1"/>
        <v>1470</v>
      </c>
      <c r="M183" s="11">
        <v>0.35</v>
      </c>
      <c r="O183" s="1"/>
    </row>
    <row r="184" spans="1:15" ht="15.75" customHeight="1">
      <c r="A184" s="1"/>
      <c r="B184" s="6" t="s">
        <v>27</v>
      </c>
      <c r="C184" s="6">
        <v>1128299</v>
      </c>
      <c r="D184" s="7">
        <v>44367</v>
      </c>
      <c r="E184" s="6" t="s">
        <v>28</v>
      </c>
      <c r="F184" s="6" t="s">
        <v>29</v>
      </c>
      <c r="G184" s="6" t="s">
        <v>30</v>
      </c>
      <c r="H184" s="6" t="s">
        <v>21</v>
      </c>
      <c r="I184" s="8">
        <v>0.65</v>
      </c>
      <c r="J184" s="9">
        <v>5750</v>
      </c>
      <c r="K184" s="10">
        <f t="shared" si="0"/>
        <v>3737.5</v>
      </c>
      <c r="L184" s="10">
        <f t="shared" si="1"/>
        <v>2055.625</v>
      </c>
      <c r="M184" s="11">
        <v>0.55000000000000004</v>
      </c>
      <c r="O184" s="1"/>
    </row>
    <row r="185" spans="1:15" ht="15.75" customHeight="1">
      <c r="A185" s="1"/>
      <c r="B185" s="6" t="s">
        <v>27</v>
      </c>
      <c r="C185" s="6">
        <v>1128299</v>
      </c>
      <c r="D185" s="7">
        <v>44367</v>
      </c>
      <c r="E185" s="6" t="s">
        <v>28</v>
      </c>
      <c r="F185" s="6" t="s">
        <v>29</v>
      </c>
      <c r="G185" s="6" t="s">
        <v>30</v>
      </c>
      <c r="H185" s="6" t="s">
        <v>22</v>
      </c>
      <c r="I185" s="8">
        <v>0.8</v>
      </c>
      <c r="J185" s="9">
        <v>8750</v>
      </c>
      <c r="K185" s="10">
        <f t="shared" si="0"/>
        <v>7000</v>
      </c>
      <c r="L185" s="10">
        <f t="shared" si="1"/>
        <v>1400</v>
      </c>
      <c r="M185" s="11">
        <v>0.2</v>
      </c>
      <c r="O185" s="1"/>
    </row>
    <row r="186" spans="1:15" ht="15.75" customHeight="1">
      <c r="A186" s="1"/>
      <c r="B186" s="6" t="s">
        <v>27</v>
      </c>
      <c r="C186" s="6">
        <v>1128299</v>
      </c>
      <c r="D186" s="7">
        <v>44396</v>
      </c>
      <c r="E186" s="6" t="s">
        <v>28</v>
      </c>
      <c r="F186" s="6" t="s">
        <v>29</v>
      </c>
      <c r="G186" s="6" t="s">
        <v>30</v>
      </c>
      <c r="H186" s="6" t="s">
        <v>17</v>
      </c>
      <c r="I186" s="8">
        <v>0.6</v>
      </c>
      <c r="J186" s="9">
        <v>10250</v>
      </c>
      <c r="K186" s="10">
        <f t="shared" si="0"/>
        <v>6150</v>
      </c>
      <c r="L186" s="10">
        <f t="shared" si="1"/>
        <v>2152.5</v>
      </c>
      <c r="M186" s="11">
        <v>0.35000000000000003</v>
      </c>
      <c r="O186" s="1"/>
    </row>
    <row r="187" spans="1:15" ht="15.75" customHeight="1">
      <c r="A187" s="1"/>
      <c r="B187" s="6" t="s">
        <v>27</v>
      </c>
      <c r="C187" s="6">
        <v>1128299</v>
      </c>
      <c r="D187" s="7">
        <v>44396</v>
      </c>
      <c r="E187" s="6" t="s">
        <v>28</v>
      </c>
      <c r="F187" s="6" t="s">
        <v>29</v>
      </c>
      <c r="G187" s="6" t="s">
        <v>30</v>
      </c>
      <c r="H187" s="6" t="s">
        <v>18</v>
      </c>
      <c r="I187" s="8">
        <v>0.65</v>
      </c>
      <c r="J187" s="9">
        <v>8750</v>
      </c>
      <c r="K187" s="10">
        <f t="shared" si="0"/>
        <v>5687.5</v>
      </c>
      <c r="L187" s="10">
        <f t="shared" si="1"/>
        <v>1137.5</v>
      </c>
      <c r="M187" s="11">
        <v>0.2</v>
      </c>
      <c r="O187" s="1"/>
    </row>
    <row r="188" spans="1:15" ht="15.75" customHeight="1">
      <c r="A188" s="1"/>
      <c r="B188" s="6" t="s">
        <v>27</v>
      </c>
      <c r="C188" s="6">
        <v>1128299</v>
      </c>
      <c r="D188" s="7">
        <v>44396</v>
      </c>
      <c r="E188" s="6" t="s">
        <v>28</v>
      </c>
      <c r="F188" s="6" t="s">
        <v>29</v>
      </c>
      <c r="G188" s="6" t="s">
        <v>30</v>
      </c>
      <c r="H188" s="6" t="s">
        <v>19</v>
      </c>
      <c r="I188" s="8">
        <v>0.65</v>
      </c>
      <c r="J188" s="9">
        <v>8250</v>
      </c>
      <c r="K188" s="10">
        <f t="shared" si="0"/>
        <v>5362.5</v>
      </c>
      <c r="L188" s="10">
        <f t="shared" si="1"/>
        <v>1876.8750000000002</v>
      </c>
      <c r="M188" s="11">
        <v>0.35000000000000003</v>
      </c>
      <c r="O188" s="1"/>
    </row>
    <row r="189" spans="1:15" ht="15.75" customHeight="1">
      <c r="A189" s="1"/>
      <c r="B189" s="6" t="s">
        <v>27</v>
      </c>
      <c r="C189" s="6">
        <v>1128299</v>
      </c>
      <c r="D189" s="7">
        <v>44396</v>
      </c>
      <c r="E189" s="6" t="s">
        <v>28</v>
      </c>
      <c r="F189" s="6" t="s">
        <v>29</v>
      </c>
      <c r="G189" s="6" t="s">
        <v>30</v>
      </c>
      <c r="H189" s="6" t="s">
        <v>20</v>
      </c>
      <c r="I189" s="8">
        <v>0.6</v>
      </c>
      <c r="J189" s="9">
        <v>7250</v>
      </c>
      <c r="K189" s="10">
        <f t="shared" si="0"/>
        <v>4350</v>
      </c>
      <c r="L189" s="10">
        <f t="shared" si="1"/>
        <v>1305</v>
      </c>
      <c r="M189" s="11">
        <v>0.3</v>
      </c>
      <c r="O189" s="1"/>
    </row>
    <row r="190" spans="1:15" ht="15.75" customHeight="1">
      <c r="A190" s="1"/>
      <c r="B190" s="6" t="s">
        <v>27</v>
      </c>
      <c r="C190" s="6">
        <v>1128299</v>
      </c>
      <c r="D190" s="7">
        <v>44396</v>
      </c>
      <c r="E190" s="6" t="s">
        <v>28</v>
      </c>
      <c r="F190" s="6" t="s">
        <v>29</v>
      </c>
      <c r="G190" s="6" t="s">
        <v>30</v>
      </c>
      <c r="H190" s="6" t="s">
        <v>21</v>
      </c>
      <c r="I190" s="8">
        <v>0.65</v>
      </c>
      <c r="J190" s="9">
        <v>7750</v>
      </c>
      <c r="K190" s="10">
        <f t="shared" si="0"/>
        <v>5037.5</v>
      </c>
      <c r="L190" s="10">
        <f t="shared" si="1"/>
        <v>2518.75</v>
      </c>
      <c r="M190" s="11">
        <v>0.5</v>
      </c>
      <c r="O190" s="1"/>
    </row>
    <row r="191" spans="1:15" ht="15.75" customHeight="1">
      <c r="A191" s="1"/>
      <c r="B191" s="6" t="s">
        <v>27</v>
      </c>
      <c r="C191" s="6">
        <v>1128299</v>
      </c>
      <c r="D191" s="7">
        <v>44396</v>
      </c>
      <c r="E191" s="6" t="s">
        <v>28</v>
      </c>
      <c r="F191" s="6" t="s">
        <v>29</v>
      </c>
      <c r="G191" s="6" t="s">
        <v>30</v>
      </c>
      <c r="H191" s="6" t="s">
        <v>22</v>
      </c>
      <c r="I191" s="8">
        <v>0.8</v>
      </c>
      <c r="J191" s="9">
        <v>7750</v>
      </c>
      <c r="K191" s="10">
        <f t="shared" si="0"/>
        <v>6200</v>
      </c>
      <c r="L191" s="10">
        <f t="shared" si="1"/>
        <v>930.00000000000011</v>
      </c>
      <c r="M191" s="11">
        <v>0.15000000000000002</v>
      </c>
      <c r="O191" s="1"/>
    </row>
    <row r="192" spans="1:15" ht="15.75" customHeight="1">
      <c r="A192" s="1"/>
      <c r="B192" s="6" t="s">
        <v>27</v>
      </c>
      <c r="C192" s="6">
        <v>1128299</v>
      </c>
      <c r="D192" s="7">
        <v>44428</v>
      </c>
      <c r="E192" s="6" t="s">
        <v>28</v>
      </c>
      <c r="F192" s="6" t="s">
        <v>29</v>
      </c>
      <c r="G192" s="6" t="s">
        <v>30</v>
      </c>
      <c r="H192" s="6" t="s">
        <v>17</v>
      </c>
      <c r="I192" s="8">
        <v>0.65</v>
      </c>
      <c r="J192" s="9">
        <v>9750</v>
      </c>
      <c r="K192" s="10">
        <f t="shared" si="0"/>
        <v>6337.5</v>
      </c>
      <c r="L192" s="10">
        <f t="shared" si="1"/>
        <v>2218.125</v>
      </c>
      <c r="M192" s="11">
        <v>0.35000000000000003</v>
      </c>
      <c r="O192" s="1"/>
    </row>
    <row r="193" spans="1:15" ht="15.75" customHeight="1">
      <c r="A193" s="1"/>
      <c r="B193" s="6" t="s">
        <v>27</v>
      </c>
      <c r="C193" s="6">
        <v>1128299</v>
      </c>
      <c r="D193" s="7">
        <v>44428</v>
      </c>
      <c r="E193" s="6" t="s">
        <v>28</v>
      </c>
      <c r="F193" s="6" t="s">
        <v>29</v>
      </c>
      <c r="G193" s="6" t="s">
        <v>30</v>
      </c>
      <c r="H193" s="6" t="s">
        <v>18</v>
      </c>
      <c r="I193" s="8">
        <v>0.70000000000000007</v>
      </c>
      <c r="J193" s="9">
        <v>9250</v>
      </c>
      <c r="K193" s="10">
        <f t="shared" si="0"/>
        <v>6475.0000000000009</v>
      </c>
      <c r="L193" s="10">
        <f t="shared" si="1"/>
        <v>1295.0000000000002</v>
      </c>
      <c r="M193" s="11">
        <v>0.2</v>
      </c>
      <c r="O193" s="1"/>
    </row>
    <row r="194" spans="1:15" ht="15.75" customHeight="1">
      <c r="A194" s="1"/>
      <c r="B194" s="6" t="s">
        <v>27</v>
      </c>
      <c r="C194" s="6">
        <v>1128299</v>
      </c>
      <c r="D194" s="7">
        <v>44428</v>
      </c>
      <c r="E194" s="6" t="s">
        <v>28</v>
      </c>
      <c r="F194" s="6" t="s">
        <v>29</v>
      </c>
      <c r="G194" s="6" t="s">
        <v>30</v>
      </c>
      <c r="H194" s="6" t="s">
        <v>19</v>
      </c>
      <c r="I194" s="8">
        <v>0.65</v>
      </c>
      <c r="J194" s="9">
        <v>8000</v>
      </c>
      <c r="K194" s="10">
        <f t="shared" si="0"/>
        <v>5200</v>
      </c>
      <c r="L194" s="10">
        <f t="shared" si="1"/>
        <v>1820.0000000000002</v>
      </c>
      <c r="M194" s="11">
        <v>0.35000000000000003</v>
      </c>
      <c r="O194" s="1"/>
    </row>
    <row r="195" spans="1:15" ht="15.75" customHeight="1">
      <c r="A195" s="1"/>
      <c r="B195" s="6" t="s">
        <v>27</v>
      </c>
      <c r="C195" s="6">
        <v>1128299</v>
      </c>
      <c r="D195" s="7">
        <v>44428</v>
      </c>
      <c r="E195" s="6" t="s">
        <v>28</v>
      </c>
      <c r="F195" s="6" t="s">
        <v>29</v>
      </c>
      <c r="G195" s="6" t="s">
        <v>30</v>
      </c>
      <c r="H195" s="6" t="s">
        <v>20</v>
      </c>
      <c r="I195" s="8">
        <v>0.65</v>
      </c>
      <c r="J195" s="9">
        <v>7500</v>
      </c>
      <c r="K195" s="10">
        <f t="shared" si="0"/>
        <v>4875</v>
      </c>
      <c r="L195" s="10">
        <f t="shared" si="1"/>
        <v>1462.5</v>
      </c>
      <c r="M195" s="11">
        <v>0.3</v>
      </c>
      <c r="O195" s="1"/>
    </row>
    <row r="196" spans="1:15" ht="15.75" customHeight="1">
      <c r="A196" s="1"/>
      <c r="B196" s="6" t="s">
        <v>27</v>
      </c>
      <c r="C196" s="6">
        <v>1128299</v>
      </c>
      <c r="D196" s="7">
        <v>44428</v>
      </c>
      <c r="E196" s="6" t="s">
        <v>28</v>
      </c>
      <c r="F196" s="6" t="s">
        <v>29</v>
      </c>
      <c r="G196" s="6" t="s">
        <v>30</v>
      </c>
      <c r="H196" s="6" t="s">
        <v>21</v>
      </c>
      <c r="I196" s="8">
        <v>0.75</v>
      </c>
      <c r="J196" s="9">
        <v>7500</v>
      </c>
      <c r="K196" s="10">
        <f t="shared" si="0"/>
        <v>5625</v>
      </c>
      <c r="L196" s="10">
        <f t="shared" si="1"/>
        <v>2812.5</v>
      </c>
      <c r="M196" s="11">
        <v>0.5</v>
      </c>
      <c r="O196" s="1"/>
    </row>
    <row r="197" spans="1:15" ht="15.75" customHeight="1">
      <c r="A197" s="1"/>
      <c r="B197" s="6" t="s">
        <v>27</v>
      </c>
      <c r="C197" s="6">
        <v>1128299</v>
      </c>
      <c r="D197" s="7">
        <v>44428</v>
      </c>
      <c r="E197" s="6" t="s">
        <v>28</v>
      </c>
      <c r="F197" s="6" t="s">
        <v>29</v>
      </c>
      <c r="G197" s="6" t="s">
        <v>30</v>
      </c>
      <c r="H197" s="6" t="s">
        <v>22</v>
      </c>
      <c r="I197" s="8">
        <v>0.8</v>
      </c>
      <c r="J197" s="9">
        <v>7250</v>
      </c>
      <c r="K197" s="10">
        <f t="shared" si="0"/>
        <v>5800</v>
      </c>
      <c r="L197" s="10">
        <f t="shared" si="1"/>
        <v>870.00000000000011</v>
      </c>
      <c r="M197" s="11">
        <v>0.15000000000000002</v>
      </c>
      <c r="O197" s="1"/>
    </row>
    <row r="198" spans="1:15" ht="15.75" customHeight="1">
      <c r="A198" s="1"/>
      <c r="B198" s="6" t="s">
        <v>27</v>
      </c>
      <c r="C198" s="6">
        <v>1128299</v>
      </c>
      <c r="D198" s="7">
        <v>44460</v>
      </c>
      <c r="E198" s="6" t="s">
        <v>28</v>
      </c>
      <c r="F198" s="6" t="s">
        <v>29</v>
      </c>
      <c r="G198" s="6" t="s">
        <v>30</v>
      </c>
      <c r="H198" s="6" t="s">
        <v>17</v>
      </c>
      <c r="I198" s="8">
        <v>0.55000000000000004</v>
      </c>
      <c r="J198" s="9">
        <v>9250</v>
      </c>
      <c r="K198" s="10">
        <f t="shared" si="0"/>
        <v>5087.5</v>
      </c>
      <c r="L198" s="10">
        <f t="shared" si="1"/>
        <v>1526.2500000000002</v>
      </c>
      <c r="M198" s="11">
        <v>0.30000000000000004</v>
      </c>
      <c r="O198" s="1"/>
    </row>
    <row r="199" spans="1:15" ht="15.75" customHeight="1">
      <c r="A199" s="1"/>
      <c r="B199" s="6" t="s">
        <v>27</v>
      </c>
      <c r="C199" s="6">
        <v>1128299</v>
      </c>
      <c r="D199" s="7">
        <v>44460</v>
      </c>
      <c r="E199" s="6" t="s">
        <v>28</v>
      </c>
      <c r="F199" s="6" t="s">
        <v>29</v>
      </c>
      <c r="G199" s="6" t="s">
        <v>30</v>
      </c>
      <c r="H199" s="6" t="s">
        <v>18</v>
      </c>
      <c r="I199" s="8">
        <v>0.60000000000000009</v>
      </c>
      <c r="J199" s="9">
        <v>9250</v>
      </c>
      <c r="K199" s="10">
        <f t="shared" si="0"/>
        <v>5550.0000000000009</v>
      </c>
      <c r="L199" s="10">
        <f t="shared" si="1"/>
        <v>832.50000000000011</v>
      </c>
      <c r="M199" s="11">
        <v>0.15</v>
      </c>
      <c r="O199" s="1"/>
    </row>
    <row r="200" spans="1:15" ht="15.75" customHeight="1">
      <c r="A200" s="1"/>
      <c r="B200" s="6" t="s">
        <v>27</v>
      </c>
      <c r="C200" s="6">
        <v>1128299</v>
      </c>
      <c r="D200" s="7">
        <v>44460</v>
      </c>
      <c r="E200" s="6" t="s">
        <v>28</v>
      </c>
      <c r="F200" s="6" t="s">
        <v>29</v>
      </c>
      <c r="G200" s="6" t="s">
        <v>30</v>
      </c>
      <c r="H200" s="6" t="s">
        <v>19</v>
      </c>
      <c r="I200" s="8">
        <v>0.55000000000000004</v>
      </c>
      <c r="J200" s="9">
        <v>7750</v>
      </c>
      <c r="K200" s="10">
        <f t="shared" si="0"/>
        <v>4262.5</v>
      </c>
      <c r="L200" s="10">
        <f t="shared" si="1"/>
        <v>1278.7500000000002</v>
      </c>
      <c r="M200" s="11">
        <v>0.30000000000000004</v>
      </c>
      <c r="O200" s="1"/>
    </row>
    <row r="201" spans="1:15" ht="15.75" customHeight="1">
      <c r="A201" s="1"/>
      <c r="B201" s="6" t="s">
        <v>27</v>
      </c>
      <c r="C201" s="6">
        <v>1128299</v>
      </c>
      <c r="D201" s="7">
        <v>44460</v>
      </c>
      <c r="E201" s="6" t="s">
        <v>28</v>
      </c>
      <c r="F201" s="6" t="s">
        <v>29</v>
      </c>
      <c r="G201" s="6" t="s">
        <v>30</v>
      </c>
      <c r="H201" s="6" t="s">
        <v>20</v>
      </c>
      <c r="I201" s="8">
        <v>0.55000000000000004</v>
      </c>
      <c r="J201" s="9">
        <v>7250</v>
      </c>
      <c r="K201" s="10">
        <f t="shared" si="0"/>
        <v>3987.5000000000005</v>
      </c>
      <c r="L201" s="10">
        <f t="shared" si="1"/>
        <v>996.875</v>
      </c>
      <c r="M201" s="11">
        <v>0.24999999999999997</v>
      </c>
      <c r="O201" s="1"/>
    </row>
    <row r="202" spans="1:15" ht="15.75" customHeight="1">
      <c r="A202" s="1"/>
      <c r="B202" s="6" t="s">
        <v>27</v>
      </c>
      <c r="C202" s="6">
        <v>1128299</v>
      </c>
      <c r="D202" s="7">
        <v>44460</v>
      </c>
      <c r="E202" s="6" t="s">
        <v>28</v>
      </c>
      <c r="F202" s="6" t="s">
        <v>29</v>
      </c>
      <c r="G202" s="6" t="s">
        <v>30</v>
      </c>
      <c r="H202" s="6" t="s">
        <v>21</v>
      </c>
      <c r="I202" s="8">
        <v>0.65</v>
      </c>
      <c r="J202" s="9">
        <v>7250</v>
      </c>
      <c r="K202" s="10">
        <f t="shared" si="0"/>
        <v>4712.5</v>
      </c>
      <c r="L202" s="10">
        <f t="shared" si="1"/>
        <v>2120.6250000000005</v>
      </c>
      <c r="M202" s="11">
        <v>0.45000000000000007</v>
      </c>
      <c r="O202" s="1"/>
    </row>
    <row r="203" spans="1:15" ht="15.75" customHeight="1">
      <c r="A203" s="1"/>
      <c r="B203" s="6" t="s">
        <v>27</v>
      </c>
      <c r="C203" s="6">
        <v>1128299</v>
      </c>
      <c r="D203" s="7">
        <v>44460</v>
      </c>
      <c r="E203" s="6" t="s">
        <v>28</v>
      </c>
      <c r="F203" s="6" t="s">
        <v>29</v>
      </c>
      <c r="G203" s="6" t="s">
        <v>30</v>
      </c>
      <c r="H203" s="6" t="s">
        <v>22</v>
      </c>
      <c r="I203" s="8">
        <v>0.70000000000000007</v>
      </c>
      <c r="J203" s="9">
        <v>7750</v>
      </c>
      <c r="K203" s="10">
        <f t="shared" si="0"/>
        <v>5425.0000000000009</v>
      </c>
      <c r="L203" s="10">
        <f t="shared" si="1"/>
        <v>542.50000000000011</v>
      </c>
      <c r="M203" s="11">
        <v>0.1</v>
      </c>
      <c r="O203" s="1"/>
    </row>
    <row r="204" spans="1:15" ht="15.75" customHeight="1">
      <c r="A204" s="1"/>
      <c r="B204" s="6" t="s">
        <v>27</v>
      </c>
      <c r="C204" s="6">
        <v>1128299</v>
      </c>
      <c r="D204" s="7">
        <v>44489</v>
      </c>
      <c r="E204" s="6" t="s">
        <v>28</v>
      </c>
      <c r="F204" s="6" t="s">
        <v>29</v>
      </c>
      <c r="G204" s="6" t="s">
        <v>30</v>
      </c>
      <c r="H204" s="6" t="s">
        <v>17</v>
      </c>
      <c r="I204" s="8">
        <v>0.55000000000000004</v>
      </c>
      <c r="J204" s="9">
        <v>8750</v>
      </c>
      <c r="K204" s="10">
        <f t="shared" si="0"/>
        <v>4812.5</v>
      </c>
      <c r="L204" s="10">
        <f t="shared" si="1"/>
        <v>1443.7500000000002</v>
      </c>
      <c r="M204" s="11">
        <v>0.30000000000000004</v>
      </c>
      <c r="O204" s="1"/>
    </row>
    <row r="205" spans="1:15" ht="15.75" customHeight="1">
      <c r="A205" s="1"/>
      <c r="B205" s="6" t="s">
        <v>27</v>
      </c>
      <c r="C205" s="6">
        <v>1128299</v>
      </c>
      <c r="D205" s="7">
        <v>44489</v>
      </c>
      <c r="E205" s="6" t="s">
        <v>28</v>
      </c>
      <c r="F205" s="6" t="s">
        <v>29</v>
      </c>
      <c r="G205" s="6" t="s">
        <v>30</v>
      </c>
      <c r="H205" s="6" t="s">
        <v>18</v>
      </c>
      <c r="I205" s="8">
        <v>0.60000000000000009</v>
      </c>
      <c r="J205" s="9">
        <v>8750</v>
      </c>
      <c r="K205" s="10">
        <f t="shared" si="0"/>
        <v>5250.0000000000009</v>
      </c>
      <c r="L205" s="10">
        <f t="shared" si="1"/>
        <v>787.50000000000011</v>
      </c>
      <c r="M205" s="11">
        <v>0.15</v>
      </c>
      <c r="O205" s="1"/>
    </row>
    <row r="206" spans="1:15" ht="15.75" customHeight="1">
      <c r="A206" s="1"/>
      <c r="B206" s="6" t="s">
        <v>27</v>
      </c>
      <c r="C206" s="6">
        <v>1128299</v>
      </c>
      <c r="D206" s="7">
        <v>44489</v>
      </c>
      <c r="E206" s="6" t="s">
        <v>28</v>
      </c>
      <c r="F206" s="6" t="s">
        <v>29</v>
      </c>
      <c r="G206" s="6" t="s">
        <v>30</v>
      </c>
      <c r="H206" s="6" t="s">
        <v>19</v>
      </c>
      <c r="I206" s="8">
        <v>0.55000000000000004</v>
      </c>
      <c r="J206" s="9">
        <v>7000</v>
      </c>
      <c r="K206" s="10">
        <f t="shared" si="0"/>
        <v>3850.0000000000005</v>
      </c>
      <c r="L206" s="10">
        <f t="shared" si="1"/>
        <v>1155.0000000000002</v>
      </c>
      <c r="M206" s="11">
        <v>0.30000000000000004</v>
      </c>
      <c r="O206" s="1"/>
    </row>
    <row r="207" spans="1:15" ht="15.75" customHeight="1">
      <c r="A207" s="1"/>
      <c r="B207" s="6" t="s">
        <v>27</v>
      </c>
      <c r="C207" s="6">
        <v>1128299</v>
      </c>
      <c r="D207" s="7">
        <v>44489</v>
      </c>
      <c r="E207" s="6" t="s">
        <v>28</v>
      </c>
      <c r="F207" s="6" t="s">
        <v>29</v>
      </c>
      <c r="G207" s="6" t="s">
        <v>30</v>
      </c>
      <c r="H207" s="6" t="s">
        <v>20</v>
      </c>
      <c r="I207" s="8">
        <v>0.55000000000000004</v>
      </c>
      <c r="J207" s="9">
        <v>6750</v>
      </c>
      <c r="K207" s="10">
        <f t="shared" si="0"/>
        <v>3712.5000000000005</v>
      </c>
      <c r="L207" s="10">
        <f t="shared" si="1"/>
        <v>928.125</v>
      </c>
      <c r="M207" s="11">
        <v>0.24999999999999997</v>
      </c>
      <c r="O207" s="1"/>
    </row>
    <row r="208" spans="1:15" ht="15.75" customHeight="1">
      <c r="A208" s="1"/>
      <c r="B208" s="6" t="s">
        <v>27</v>
      </c>
      <c r="C208" s="6">
        <v>1128299</v>
      </c>
      <c r="D208" s="7">
        <v>44489</v>
      </c>
      <c r="E208" s="6" t="s">
        <v>28</v>
      </c>
      <c r="F208" s="6" t="s">
        <v>29</v>
      </c>
      <c r="G208" s="6" t="s">
        <v>30</v>
      </c>
      <c r="H208" s="6" t="s">
        <v>21</v>
      </c>
      <c r="I208" s="8">
        <v>0.65</v>
      </c>
      <c r="J208" s="9">
        <v>6500</v>
      </c>
      <c r="K208" s="10">
        <f t="shared" si="0"/>
        <v>4225</v>
      </c>
      <c r="L208" s="10">
        <f t="shared" si="1"/>
        <v>1901.2500000000002</v>
      </c>
      <c r="M208" s="11">
        <v>0.45000000000000007</v>
      </c>
      <c r="O208" s="1"/>
    </row>
    <row r="209" spans="1:15" ht="15.75" customHeight="1">
      <c r="A209" s="1"/>
      <c r="B209" s="6" t="s">
        <v>27</v>
      </c>
      <c r="C209" s="6">
        <v>1128299</v>
      </c>
      <c r="D209" s="7">
        <v>44489</v>
      </c>
      <c r="E209" s="6" t="s">
        <v>28</v>
      </c>
      <c r="F209" s="6" t="s">
        <v>29</v>
      </c>
      <c r="G209" s="6" t="s">
        <v>30</v>
      </c>
      <c r="H209" s="6" t="s">
        <v>22</v>
      </c>
      <c r="I209" s="8">
        <v>0.70000000000000007</v>
      </c>
      <c r="J209" s="9">
        <v>7000</v>
      </c>
      <c r="K209" s="10">
        <f t="shared" si="0"/>
        <v>4900.0000000000009</v>
      </c>
      <c r="L209" s="10">
        <f t="shared" si="1"/>
        <v>490.00000000000011</v>
      </c>
      <c r="M209" s="11">
        <v>0.1</v>
      </c>
      <c r="O209" s="1"/>
    </row>
    <row r="210" spans="1:15" ht="15.75" customHeight="1">
      <c r="A210" s="1"/>
      <c r="B210" s="6" t="s">
        <v>27</v>
      </c>
      <c r="C210" s="6">
        <v>1128299</v>
      </c>
      <c r="D210" s="7">
        <v>44520</v>
      </c>
      <c r="E210" s="6" t="s">
        <v>28</v>
      </c>
      <c r="F210" s="6" t="s">
        <v>29</v>
      </c>
      <c r="G210" s="6" t="s">
        <v>30</v>
      </c>
      <c r="H210" s="6" t="s">
        <v>17</v>
      </c>
      <c r="I210" s="8">
        <v>0.55000000000000004</v>
      </c>
      <c r="J210" s="9">
        <v>8750</v>
      </c>
      <c r="K210" s="10">
        <f t="shared" si="0"/>
        <v>4812.5</v>
      </c>
      <c r="L210" s="10">
        <f t="shared" si="1"/>
        <v>1443.7500000000002</v>
      </c>
      <c r="M210" s="11">
        <v>0.30000000000000004</v>
      </c>
      <c r="O210" s="1"/>
    </row>
    <row r="211" spans="1:15" ht="15.75" customHeight="1">
      <c r="A211" s="1"/>
      <c r="B211" s="6" t="s">
        <v>27</v>
      </c>
      <c r="C211" s="6">
        <v>1128299</v>
      </c>
      <c r="D211" s="7">
        <v>44520</v>
      </c>
      <c r="E211" s="6" t="s">
        <v>28</v>
      </c>
      <c r="F211" s="6" t="s">
        <v>29</v>
      </c>
      <c r="G211" s="6" t="s">
        <v>30</v>
      </c>
      <c r="H211" s="6" t="s">
        <v>18</v>
      </c>
      <c r="I211" s="8">
        <v>0.60000000000000009</v>
      </c>
      <c r="J211" s="9">
        <v>8750</v>
      </c>
      <c r="K211" s="10">
        <f t="shared" si="0"/>
        <v>5250.0000000000009</v>
      </c>
      <c r="L211" s="10">
        <f t="shared" si="1"/>
        <v>787.50000000000011</v>
      </c>
      <c r="M211" s="11">
        <v>0.15</v>
      </c>
      <c r="O211" s="1"/>
    </row>
    <row r="212" spans="1:15" ht="15.75" customHeight="1">
      <c r="A212" s="1"/>
      <c r="B212" s="6" t="s">
        <v>27</v>
      </c>
      <c r="C212" s="6">
        <v>1128299</v>
      </c>
      <c r="D212" s="7">
        <v>44520</v>
      </c>
      <c r="E212" s="6" t="s">
        <v>28</v>
      </c>
      <c r="F212" s="6" t="s">
        <v>29</v>
      </c>
      <c r="G212" s="6" t="s">
        <v>30</v>
      </c>
      <c r="H212" s="6" t="s">
        <v>19</v>
      </c>
      <c r="I212" s="8">
        <v>0.55000000000000004</v>
      </c>
      <c r="J212" s="9">
        <v>7250</v>
      </c>
      <c r="K212" s="10">
        <f t="shared" si="0"/>
        <v>3987.5000000000005</v>
      </c>
      <c r="L212" s="10">
        <f t="shared" si="1"/>
        <v>1196.2500000000002</v>
      </c>
      <c r="M212" s="11">
        <v>0.30000000000000004</v>
      </c>
      <c r="O212" s="1"/>
    </row>
    <row r="213" spans="1:15" ht="15.75" customHeight="1">
      <c r="A213" s="1"/>
      <c r="B213" s="6" t="s">
        <v>27</v>
      </c>
      <c r="C213" s="6">
        <v>1128299</v>
      </c>
      <c r="D213" s="7">
        <v>44520</v>
      </c>
      <c r="E213" s="6" t="s">
        <v>28</v>
      </c>
      <c r="F213" s="6" t="s">
        <v>29</v>
      </c>
      <c r="G213" s="6" t="s">
        <v>30</v>
      </c>
      <c r="H213" s="6" t="s">
        <v>20</v>
      </c>
      <c r="I213" s="8">
        <v>0.55000000000000004</v>
      </c>
      <c r="J213" s="9">
        <v>7000</v>
      </c>
      <c r="K213" s="10">
        <f t="shared" si="0"/>
        <v>3850.0000000000005</v>
      </c>
      <c r="L213" s="10">
        <f t="shared" si="1"/>
        <v>962.5</v>
      </c>
      <c r="M213" s="11">
        <v>0.24999999999999997</v>
      </c>
      <c r="O213" s="1"/>
    </row>
    <row r="214" spans="1:15" ht="15.75" customHeight="1">
      <c r="A214" s="1"/>
      <c r="B214" s="6" t="s">
        <v>27</v>
      </c>
      <c r="C214" s="6">
        <v>1128299</v>
      </c>
      <c r="D214" s="7">
        <v>44520</v>
      </c>
      <c r="E214" s="6" t="s">
        <v>28</v>
      </c>
      <c r="F214" s="6" t="s">
        <v>29</v>
      </c>
      <c r="G214" s="6" t="s">
        <v>30</v>
      </c>
      <c r="H214" s="6" t="s">
        <v>21</v>
      </c>
      <c r="I214" s="8">
        <v>0.65</v>
      </c>
      <c r="J214" s="9">
        <v>6500</v>
      </c>
      <c r="K214" s="10">
        <f t="shared" si="0"/>
        <v>4225</v>
      </c>
      <c r="L214" s="10">
        <f t="shared" si="1"/>
        <v>1901.2500000000002</v>
      </c>
      <c r="M214" s="11">
        <v>0.45000000000000007</v>
      </c>
      <c r="O214" s="1"/>
    </row>
    <row r="215" spans="1:15" ht="15.75" customHeight="1">
      <c r="A215" s="1"/>
      <c r="B215" s="6" t="s">
        <v>27</v>
      </c>
      <c r="C215" s="6">
        <v>1128299</v>
      </c>
      <c r="D215" s="7">
        <v>44520</v>
      </c>
      <c r="E215" s="6" t="s">
        <v>28</v>
      </c>
      <c r="F215" s="6" t="s">
        <v>29</v>
      </c>
      <c r="G215" s="6" t="s">
        <v>30</v>
      </c>
      <c r="H215" s="6" t="s">
        <v>22</v>
      </c>
      <c r="I215" s="8">
        <v>0.70000000000000007</v>
      </c>
      <c r="J215" s="9">
        <v>7750</v>
      </c>
      <c r="K215" s="10">
        <f t="shared" si="0"/>
        <v>5425.0000000000009</v>
      </c>
      <c r="L215" s="10">
        <f t="shared" si="1"/>
        <v>542.50000000000011</v>
      </c>
      <c r="M215" s="11">
        <v>0.1</v>
      </c>
      <c r="O215" s="1"/>
    </row>
    <row r="216" spans="1:15" ht="15.75" customHeight="1">
      <c r="A216" s="1"/>
      <c r="B216" s="6" t="s">
        <v>27</v>
      </c>
      <c r="C216" s="6">
        <v>1128299</v>
      </c>
      <c r="D216" s="7">
        <v>44549</v>
      </c>
      <c r="E216" s="6" t="s">
        <v>28</v>
      </c>
      <c r="F216" s="6" t="s">
        <v>29</v>
      </c>
      <c r="G216" s="6" t="s">
        <v>30</v>
      </c>
      <c r="H216" s="6" t="s">
        <v>17</v>
      </c>
      <c r="I216" s="8">
        <v>0.55000000000000004</v>
      </c>
      <c r="J216" s="9">
        <v>9750</v>
      </c>
      <c r="K216" s="10">
        <f t="shared" si="0"/>
        <v>5362.5</v>
      </c>
      <c r="L216" s="10">
        <f t="shared" si="1"/>
        <v>1608.7500000000002</v>
      </c>
      <c r="M216" s="11">
        <v>0.30000000000000004</v>
      </c>
      <c r="O216" s="1"/>
    </row>
    <row r="217" spans="1:15" ht="15.75" customHeight="1">
      <c r="A217" s="1"/>
      <c r="B217" s="6" t="s">
        <v>27</v>
      </c>
      <c r="C217" s="6">
        <v>1128299</v>
      </c>
      <c r="D217" s="7">
        <v>44549</v>
      </c>
      <c r="E217" s="6" t="s">
        <v>28</v>
      </c>
      <c r="F217" s="6" t="s">
        <v>29</v>
      </c>
      <c r="G217" s="6" t="s">
        <v>30</v>
      </c>
      <c r="H217" s="6" t="s">
        <v>18</v>
      </c>
      <c r="I217" s="8">
        <v>0.60000000000000009</v>
      </c>
      <c r="J217" s="9">
        <v>9750</v>
      </c>
      <c r="K217" s="10">
        <f t="shared" si="0"/>
        <v>5850.0000000000009</v>
      </c>
      <c r="L217" s="10">
        <f t="shared" si="1"/>
        <v>877.50000000000011</v>
      </c>
      <c r="M217" s="11">
        <v>0.15</v>
      </c>
      <c r="O217" s="1"/>
    </row>
    <row r="218" spans="1:15" ht="15.75" customHeight="1">
      <c r="A218" s="1"/>
      <c r="B218" s="6" t="s">
        <v>27</v>
      </c>
      <c r="C218" s="6">
        <v>1128299</v>
      </c>
      <c r="D218" s="7">
        <v>44549</v>
      </c>
      <c r="E218" s="6" t="s">
        <v>28</v>
      </c>
      <c r="F218" s="6" t="s">
        <v>29</v>
      </c>
      <c r="G218" s="6" t="s">
        <v>30</v>
      </c>
      <c r="H218" s="6" t="s">
        <v>19</v>
      </c>
      <c r="I218" s="8">
        <v>0.55000000000000004</v>
      </c>
      <c r="J218" s="9">
        <v>7750</v>
      </c>
      <c r="K218" s="10">
        <f t="shared" si="0"/>
        <v>4262.5</v>
      </c>
      <c r="L218" s="10">
        <f t="shared" si="1"/>
        <v>1278.7500000000002</v>
      </c>
      <c r="M218" s="11">
        <v>0.30000000000000004</v>
      </c>
      <c r="O218" s="1"/>
    </row>
    <row r="219" spans="1:15" ht="15.75" customHeight="1">
      <c r="A219" s="1"/>
      <c r="B219" s="6" t="s">
        <v>27</v>
      </c>
      <c r="C219" s="6">
        <v>1128299</v>
      </c>
      <c r="D219" s="7">
        <v>44549</v>
      </c>
      <c r="E219" s="6" t="s">
        <v>28</v>
      </c>
      <c r="F219" s="6" t="s">
        <v>29</v>
      </c>
      <c r="G219" s="6" t="s">
        <v>30</v>
      </c>
      <c r="H219" s="6" t="s">
        <v>20</v>
      </c>
      <c r="I219" s="8">
        <v>0.55000000000000004</v>
      </c>
      <c r="J219" s="9">
        <v>7750</v>
      </c>
      <c r="K219" s="10">
        <f t="shared" si="0"/>
        <v>4262.5</v>
      </c>
      <c r="L219" s="10">
        <f t="shared" si="1"/>
        <v>1065.6249999999998</v>
      </c>
      <c r="M219" s="11">
        <v>0.24999999999999997</v>
      </c>
      <c r="O219" s="1"/>
    </row>
    <row r="220" spans="1:15" ht="15.75" customHeight="1">
      <c r="A220" s="1"/>
      <c r="B220" s="6" t="s">
        <v>27</v>
      </c>
      <c r="C220" s="6">
        <v>1128299</v>
      </c>
      <c r="D220" s="7">
        <v>44549</v>
      </c>
      <c r="E220" s="6" t="s">
        <v>28</v>
      </c>
      <c r="F220" s="6" t="s">
        <v>29</v>
      </c>
      <c r="G220" s="6" t="s">
        <v>30</v>
      </c>
      <c r="H220" s="6" t="s">
        <v>21</v>
      </c>
      <c r="I220" s="8">
        <v>0.65</v>
      </c>
      <c r="J220" s="9">
        <v>7000</v>
      </c>
      <c r="K220" s="10">
        <f t="shared" si="0"/>
        <v>4550</v>
      </c>
      <c r="L220" s="10">
        <f t="shared" si="1"/>
        <v>2047.5000000000002</v>
      </c>
      <c r="M220" s="11">
        <v>0.45000000000000007</v>
      </c>
      <c r="O220" s="1"/>
    </row>
    <row r="221" spans="1:15" ht="15.75" customHeight="1">
      <c r="A221" s="1"/>
      <c r="B221" s="6" t="s">
        <v>27</v>
      </c>
      <c r="C221" s="6">
        <v>1128299</v>
      </c>
      <c r="D221" s="7">
        <v>44549</v>
      </c>
      <c r="E221" s="6" t="s">
        <v>28</v>
      </c>
      <c r="F221" s="6" t="s">
        <v>29</v>
      </c>
      <c r="G221" s="6" t="s">
        <v>30</v>
      </c>
      <c r="H221" s="6" t="s">
        <v>22</v>
      </c>
      <c r="I221" s="8">
        <v>0.70000000000000007</v>
      </c>
      <c r="J221" s="9">
        <v>8000</v>
      </c>
      <c r="K221" s="10">
        <f t="shared" si="0"/>
        <v>5600.0000000000009</v>
      </c>
      <c r="L221" s="10">
        <f t="shared" si="1"/>
        <v>560.00000000000011</v>
      </c>
      <c r="M221" s="11">
        <v>0.1</v>
      </c>
      <c r="O221" s="1"/>
    </row>
    <row r="222" spans="1:15" ht="15.75" customHeight="1">
      <c r="A222" s="1"/>
      <c r="B222" s="6" t="s">
        <v>31</v>
      </c>
      <c r="C222" s="6">
        <v>1189833</v>
      </c>
      <c r="D222" s="7">
        <v>44211</v>
      </c>
      <c r="E222" s="6" t="s">
        <v>28</v>
      </c>
      <c r="F222" s="6" t="s">
        <v>29</v>
      </c>
      <c r="G222" s="6" t="s">
        <v>32</v>
      </c>
      <c r="H222" s="6" t="s">
        <v>17</v>
      </c>
      <c r="I222" s="8">
        <v>0.35</v>
      </c>
      <c r="J222" s="9">
        <v>7000</v>
      </c>
      <c r="K222" s="10">
        <f t="shared" si="0"/>
        <v>2450</v>
      </c>
      <c r="L222" s="10">
        <f t="shared" si="1"/>
        <v>980</v>
      </c>
      <c r="M222" s="11">
        <v>0.4</v>
      </c>
      <c r="O222" s="1"/>
    </row>
    <row r="223" spans="1:15" ht="15.75" customHeight="1">
      <c r="A223" s="1"/>
      <c r="B223" s="6" t="s">
        <v>31</v>
      </c>
      <c r="C223" s="6">
        <v>1189833</v>
      </c>
      <c r="D223" s="7">
        <v>44211</v>
      </c>
      <c r="E223" s="6" t="s">
        <v>28</v>
      </c>
      <c r="F223" s="6" t="s">
        <v>29</v>
      </c>
      <c r="G223" s="6" t="s">
        <v>32</v>
      </c>
      <c r="H223" s="6" t="s">
        <v>18</v>
      </c>
      <c r="I223" s="8">
        <v>0.45</v>
      </c>
      <c r="J223" s="9">
        <v>7000</v>
      </c>
      <c r="K223" s="10">
        <f t="shared" si="0"/>
        <v>3150</v>
      </c>
      <c r="L223" s="10">
        <f t="shared" si="1"/>
        <v>787.5</v>
      </c>
      <c r="M223" s="11">
        <v>0.25</v>
      </c>
      <c r="O223" s="1"/>
    </row>
    <row r="224" spans="1:15" ht="15.75" customHeight="1">
      <c r="A224" s="1"/>
      <c r="B224" s="6" t="s">
        <v>31</v>
      </c>
      <c r="C224" s="6">
        <v>1189833</v>
      </c>
      <c r="D224" s="7">
        <v>44211</v>
      </c>
      <c r="E224" s="6" t="s">
        <v>28</v>
      </c>
      <c r="F224" s="6" t="s">
        <v>29</v>
      </c>
      <c r="G224" s="6" t="s">
        <v>32</v>
      </c>
      <c r="H224" s="6" t="s">
        <v>19</v>
      </c>
      <c r="I224" s="8">
        <v>0.45</v>
      </c>
      <c r="J224" s="9">
        <v>7000</v>
      </c>
      <c r="K224" s="10">
        <f t="shared" si="0"/>
        <v>3150</v>
      </c>
      <c r="L224" s="10">
        <f t="shared" si="1"/>
        <v>1260</v>
      </c>
      <c r="M224" s="11">
        <v>0.4</v>
      </c>
      <c r="O224" s="1"/>
    </row>
    <row r="225" spans="1:15" ht="15.75" customHeight="1">
      <c r="A225" s="1"/>
      <c r="B225" s="6" t="s">
        <v>31</v>
      </c>
      <c r="C225" s="6">
        <v>1189833</v>
      </c>
      <c r="D225" s="7">
        <v>44211</v>
      </c>
      <c r="E225" s="6" t="s">
        <v>28</v>
      </c>
      <c r="F225" s="6" t="s">
        <v>29</v>
      </c>
      <c r="G225" s="6" t="s">
        <v>32</v>
      </c>
      <c r="H225" s="6" t="s">
        <v>20</v>
      </c>
      <c r="I225" s="8">
        <v>0.45</v>
      </c>
      <c r="J225" s="9">
        <v>5500</v>
      </c>
      <c r="K225" s="10">
        <f t="shared" si="0"/>
        <v>2475</v>
      </c>
      <c r="L225" s="10">
        <f t="shared" si="1"/>
        <v>866.25</v>
      </c>
      <c r="M225" s="11">
        <v>0.35</v>
      </c>
      <c r="O225" s="1"/>
    </row>
    <row r="226" spans="1:15" ht="15.75" customHeight="1">
      <c r="A226" s="1"/>
      <c r="B226" s="6" t="s">
        <v>31</v>
      </c>
      <c r="C226" s="6">
        <v>1189833</v>
      </c>
      <c r="D226" s="7">
        <v>44211</v>
      </c>
      <c r="E226" s="6" t="s">
        <v>28</v>
      </c>
      <c r="F226" s="6" t="s">
        <v>29</v>
      </c>
      <c r="G226" s="6" t="s">
        <v>32</v>
      </c>
      <c r="H226" s="6" t="s">
        <v>21</v>
      </c>
      <c r="I226" s="8">
        <v>0.5</v>
      </c>
      <c r="J226" s="9">
        <v>5000</v>
      </c>
      <c r="K226" s="10">
        <f t="shared" si="0"/>
        <v>2500</v>
      </c>
      <c r="L226" s="10">
        <f t="shared" si="1"/>
        <v>1375</v>
      </c>
      <c r="M226" s="11">
        <v>0.55000000000000004</v>
      </c>
      <c r="O226" s="1"/>
    </row>
    <row r="227" spans="1:15" ht="15.75" customHeight="1">
      <c r="A227" s="1"/>
      <c r="B227" s="6" t="s">
        <v>31</v>
      </c>
      <c r="C227" s="6">
        <v>1189833</v>
      </c>
      <c r="D227" s="7">
        <v>44211</v>
      </c>
      <c r="E227" s="6" t="s">
        <v>28</v>
      </c>
      <c r="F227" s="6" t="s">
        <v>29</v>
      </c>
      <c r="G227" s="6" t="s">
        <v>32</v>
      </c>
      <c r="H227" s="6" t="s">
        <v>22</v>
      </c>
      <c r="I227" s="8">
        <v>0.45</v>
      </c>
      <c r="J227" s="9">
        <v>7000</v>
      </c>
      <c r="K227" s="10">
        <f t="shared" si="0"/>
        <v>3150</v>
      </c>
      <c r="L227" s="10">
        <f t="shared" si="1"/>
        <v>630</v>
      </c>
      <c r="M227" s="11">
        <v>0.2</v>
      </c>
      <c r="O227" s="1"/>
    </row>
    <row r="228" spans="1:15" ht="15.75" customHeight="1">
      <c r="A228" s="1"/>
      <c r="B228" s="6" t="s">
        <v>31</v>
      </c>
      <c r="C228" s="6">
        <v>1189833</v>
      </c>
      <c r="D228" s="7">
        <v>44242</v>
      </c>
      <c r="E228" s="6" t="s">
        <v>28</v>
      </c>
      <c r="F228" s="6" t="s">
        <v>29</v>
      </c>
      <c r="G228" s="6" t="s">
        <v>32</v>
      </c>
      <c r="H228" s="6" t="s">
        <v>17</v>
      </c>
      <c r="I228" s="8">
        <v>0.35</v>
      </c>
      <c r="J228" s="9">
        <v>7500</v>
      </c>
      <c r="K228" s="10">
        <f t="shared" si="0"/>
        <v>2625</v>
      </c>
      <c r="L228" s="10">
        <f t="shared" si="1"/>
        <v>1050</v>
      </c>
      <c r="M228" s="11">
        <v>0.4</v>
      </c>
      <c r="O228" s="1"/>
    </row>
    <row r="229" spans="1:15" ht="15.75" customHeight="1">
      <c r="A229" s="1"/>
      <c r="B229" s="6" t="s">
        <v>31</v>
      </c>
      <c r="C229" s="6">
        <v>1189833</v>
      </c>
      <c r="D229" s="7">
        <v>44242</v>
      </c>
      <c r="E229" s="6" t="s">
        <v>28</v>
      </c>
      <c r="F229" s="6" t="s">
        <v>29</v>
      </c>
      <c r="G229" s="6" t="s">
        <v>32</v>
      </c>
      <c r="H229" s="6" t="s">
        <v>18</v>
      </c>
      <c r="I229" s="8">
        <v>0.45</v>
      </c>
      <c r="J229" s="9">
        <v>6500</v>
      </c>
      <c r="K229" s="10">
        <f t="shared" si="0"/>
        <v>2925</v>
      </c>
      <c r="L229" s="10">
        <f t="shared" si="1"/>
        <v>731.25</v>
      </c>
      <c r="M229" s="11">
        <v>0.25</v>
      </c>
      <c r="O229" s="1"/>
    </row>
    <row r="230" spans="1:15" ht="15.75" customHeight="1">
      <c r="A230" s="1"/>
      <c r="B230" s="6" t="s">
        <v>31</v>
      </c>
      <c r="C230" s="6">
        <v>1189833</v>
      </c>
      <c r="D230" s="7">
        <v>44242</v>
      </c>
      <c r="E230" s="6" t="s">
        <v>28</v>
      </c>
      <c r="F230" s="6" t="s">
        <v>29</v>
      </c>
      <c r="G230" s="6" t="s">
        <v>32</v>
      </c>
      <c r="H230" s="6" t="s">
        <v>19</v>
      </c>
      <c r="I230" s="8">
        <v>0.45</v>
      </c>
      <c r="J230" s="9">
        <v>6750</v>
      </c>
      <c r="K230" s="10">
        <f t="shared" si="0"/>
        <v>3037.5</v>
      </c>
      <c r="L230" s="10">
        <f t="shared" si="1"/>
        <v>1215</v>
      </c>
      <c r="M230" s="11">
        <v>0.4</v>
      </c>
      <c r="O230" s="1"/>
    </row>
    <row r="231" spans="1:15" ht="15.75" customHeight="1">
      <c r="A231" s="1"/>
      <c r="B231" s="6" t="s">
        <v>31</v>
      </c>
      <c r="C231" s="6">
        <v>1189833</v>
      </c>
      <c r="D231" s="7">
        <v>44242</v>
      </c>
      <c r="E231" s="6" t="s">
        <v>28</v>
      </c>
      <c r="F231" s="6" t="s">
        <v>29</v>
      </c>
      <c r="G231" s="6" t="s">
        <v>32</v>
      </c>
      <c r="H231" s="6" t="s">
        <v>20</v>
      </c>
      <c r="I231" s="8">
        <v>0.45</v>
      </c>
      <c r="J231" s="9">
        <v>5250</v>
      </c>
      <c r="K231" s="10">
        <f t="shared" si="0"/>
        <v>2362.5</v>
      </c>
      <c r="L231" s="10">
        <f t="shared" si="1"/>
        <v>826.875</v>
      </c>
      <c r="M231" s="11">
        <v>0.35</v>
      </c>
      <c r="O231" s="1"/>
    </row>
    <row r="232" spans="1:15" ht="15.75" customHeight="1">
      <c r="A232" s="1"/>
      <c r="B232" s="6" t="s">
        <v>31</v>
      </c>
      <c r="C232" s="6">
        <v>1189833</v>
      </c>
      <c r="D232" s="7">
        <v>44242</v>
      </c>
      <c r="E232" s="6" t="s">
        <v>28</v>
      </c>
      <c r="F232" s="6" t="s">
        <v>29</v>
      </c>
      <c r="G232" s="6" t="s">
        <v>32</v>
      </c>
      <c r="H232" s="6" t="s">
        <v>21</v>
      </c>
      <c r="I232" s="8">
        <v>0.5</v>
      </c>
      <c r="J232" s="9">
        <v>4500</v>
      </c>
      <c r="K232" s="10">
        <f t="shared" si="0"/>
        <v>2250</v>
      </c>
      <c r="L232" s="10">
        <f t="shared" si="1"/>
        <v>1237.5</v>
      </c>
      <c r="M232" s="11">
        <v>0.55000000000000004</v>
      </c>
      <c r="O232" s="1"/>
    </row>
    <row r="233" spans="1:15" ht="15.75" customHeight="1">
      <c r="A233" s="1"/>
      <c r="B233" s="6" t="s">
        <v>31</v>
      </c>
      <c r="C233" s="6">
        <v>1189833</v>
      </c>
      <c r="D233" s="7">
        <v>44242</v>
      </c>
      <c r="E233" s="6" t="s">
        <v>28</v>
      </c>
      <c r="F233" s="6" t="s">
        <v>29</v>
      </c>
      <c r="G233" s="6" t="s">
        <v>32</v>
      </c>
      <c r="H233" s="6" t="s">
        <v>22</v>
      </c>
      <c r="I233" s="8">
        <v>0.45</v>
      </c>
      <c r="J233" s="9">
        <v>6500</v>
      </c>
      <c r="K233" s="10">
        <f t="shared" si="0"/>
        <v>2925</v>
      </c>
      <c r="L233" s="10">
        <f t="shared" si="1"/>
        <v>585</v>
      </c>
      <c r="M233" s="11">
        <v>0.2</v>
      </c>
      <c r="O233" s="1"/>
    </row>
    <row r="234" spans="1:15" ht="15.75" customHeight="1">
      <c r="A234" s="1"/>
      <c r="B234" s="6" t="s">
        <v>31</v>
      </c>
      <c r="C234" s="6">
        <v>1189833</v>
      </c>
      <c r="D234" s="7">
        <v>44269</v>
      </c>
      <c r="E234" s="6" t="s">
        <v>28</v>
      </c>
      <c r="F234" s="6" t="s">
        <v>29</v>
      </c>
      <c r="G234" s="6" t="s">
        <v>32</v>
      </c>
      <c r="H234" s="6" t="s">
        <v>17</v>
      </c>
      <c r="I234" s="8">
        <v>0.35</v>
      </c>
      <c r="J234" s="9">
        <v>8000</v>
      </c>
      <c r="K234" s="10">
        <f t="shared" si="0"/>
        <v>2800</v>
      </c>
      <c r="L234" s="10">
        <f t="shared" si="1"/>
        <v>1120</v>
      </c>
      <c r="M234" s="11">
        <v>0.4</v>
      </c>
      <c r="O234" s="1"/>
    </row>
    <row r="235" spans="1:15" ht="15.75" customHeight="1">
      <c r="A235" s="1"/>
      <c r="B235" s="6" t="s">
        <v>31</v>
      </c>
      <c r="C235" s="6">
        <v>1189833</v>
      </c>
      <c r="D235" s="7">
        <v>44269</v>
      </c>
      <c r="E235" s="6" t="s">
        <v>28</v>
      </c>
      <c r="F235" s="6" t="s">
        <v>29</v>
      </c>
      <c r="G235" s="6" t="s">
        <v>32</v>
      </c>
      <c r="H235" s="6" t="s">
        <v>18</v>
      </c>
      <c r="I235" s="8">
        <v>0.45</v>
      </c>
      <c r="J235" s="9">
        <v>6500</v>
      </c>
      <c r="K235" s="10">
        <f t="shared" si="0"/>
        <v>2925</v>
      </c>
      <c r="L235" s="10">
        <f t="shared" si="1"/>
        <v>731.25</v>
      </c>
      <c r="M235" s="11">
        <v>0.25</v>
      </c>
      <c r="O235" s="1"/>
    </row>
    <row r="236" spans="1:15" ht="15.75" customHeight="1">
      <c r="A236" s="1"/>
      <c r="B236" s="6" t="s">
        <v>31</v>
      </c>
      <c r="C236" s="6">
        <v>1189833</v>
      </c>
      <c r="D236" s="7">
        <v>44269</v>
      </c>
      <c r="E236" s="6" t="s">
        <v>28</v>
      </c>
      <c r="F236" s="6" t="s">
        <v>29</v>
      </c>
      <c r="G236" s="6" t="s">
        <v>32</v>
      </c>
      <c r="H236" s="6" t="s">
        <v>19</v>
      </c>
      <c r="I236" s="8">
        <v>0.45</v>
      </c>
      <c r="J236" s="9">
        <v>6500</v>
      </c>
      <c r="K236" s="10">
        <f t="shared" si="0"/>
        <v>2925</v>
      </c>
      <c r="L236" s="10">
        <f t="shared" si="1"/>
        <v>1170</v>
      </c>
      <c r="M236" s="11">
        <v>0.4</v>
      </c>
      <c r="O236" s="1"/>
    </row>
    <row r="237" spans="1:15" ht="15.75" customHeight="1">
      <c r="A237" s="1"/>
      <c r="B237" s="6" t="s">
        <v>31</v>
      </c>
      <c r="C237" s="6">
        <v>1189833</v>
      </c>
      <c r="D237" s="7">
        <v>44269</v>
      </c>
      <c r="E237" s="6" t="s">
        <v>28</v>
      </c>
      <c r="F237" s="6" t="s">
        <v>29</v>
      </c>
      <c r="G237" s="6" t="s">
        <v>32</v>
      </c>
      <c r="H237" s="6" t="s">
        <v>20</v>
      </c>
      <c r="I237" s="8">
        <v>0.45</v>
      </c>
      <c r="J237" s="9">
        <v>5500</v>
      </c>
      <c r="K237" s="10">
        <f t="shared" si="0"/>
        <v>2475</v>
      </c>
      <c r="L237" s="10">
        <f t="shared" si="1"/>
        <v>866.25</v>
      </c>
      <c r="M237" s="11">
        <v>0.35</v>
      </c>
      <c r="O237" s="1"/>
    </row>
    <row r="238" spans="1:15" ht="15.75" customHeight="1">
      <c r="A238" s="1"/>
      <c r="B238" s="6" t="s">
        <v>31</v>
      </c>
      <c r="C238" s="6">
        <v>1189833</v>
      </c>
      <c r="D238" s="7">
        <v>44269</v>
      </c>
      <c r="E238" s="6" t="s">
        <v>28</v>
      </c>
      <c r="F238" s="6" t="s">
        <v>29</v>
      </c>
      <c r="G238" s="6" t="s">
        <v>32</v>
      </c>
      <c r="H238" s="6" t="s">
        <v>21</v>
      </c>
      <c r="I238" s="8">
        <v>0.5</v>
      </c>
      <c r="J238" s="9">
        <v>4250</v>
      </c>
      <c r="K238" s="10">
        <f t="shared" si="0"/>
        <v>2125</v>
      </c>
      <c r="L238" s="10">
        <f t="shared" si="1"/>
        <v>1168.75</v>
      </c>
      <c r="M238" s="11">
        <v>0.55000000000000004</v>
      </c>
      <c r="O238" s="1"/>
    </row>
    <row r="239" spans="1:15" ht="15.75" customHeight="1">
      <c r="A239" s="1"/>
      <c r="B239" s="6" t="s">
        <v>31</v>
      </c>
      <c r="C239" s="6">
        <v>1189833</v>
      </c>
      <c r="D239" s="7">
        <v>44269</v>
      </c>
      <c r="E239" s="6" t="s">
        <v>28</v>
      </c>
      <c r="F239" s="6" t="s">
        <v>29</v>
      </c>
      <c r="G239" s="6" t="s">
        <v>32</v>
      </c>
      <c r="H239" s="6" t="s">
        <v>22</v>
      </c>
      <c r="I239" s="8">
        <v>0.45</v>
      </c>
      <c r="J239" s="9">
        <v>6250</v>
      </c>
      <c r="K239" s="10">
        <f t="shared" si="0"/>
        <v>2812.5</v>
      </c>
      <c r="L239" s="10">
        <f t="shared" si="1"/>
        <v>562.5</v>
      </c>
      <c r="M239" s="11">
        <v>0.2</v>
      </c>
      <c r="O239" s="1"/>
    </row>
    <row r="240" spans="1:15" ht="15.75" customHeight="1">
      <c r="A240" s="1"/>
      <c r="B240" s="6" t="s">
        <v>31</v>
      </c>
      <c r="C240" s="6">
        <v>1189833</v>
      </c>
      <c r="D240" s="7">
        <v>44301</v>
      </c>
      <c r="E240" s="6" t="s">
        <v>28</v>
      </c>
      <c r="F240" s="6" t="s">
        <v>29</v>
      </c>
      <c r="G240" s="6" t="s">
        <v>32</v>
      </c>
      <c r="H240" s="6" t="s">
        <v>17</v>
      </c>
      <c r="I240" s="8">
        <v>0.45</v>
      </c>
      <c r="J240" s="9">
        <v>8000</v>
      </c>
      <c r="K240" s="10">
        <f t="shared" si="0"/>
        <v>3600</v>
      </c>
      <c r="L240" s="10">
        <f t="shared" si="1"/>
        <v>1440</v>
      </c>
      <c r="M240" s="11">
        <v>0.4</v>
      </c>
      <c r="O240" s="1"/>
    </row>
    <row r="241" spans="1:15" ht="15.75" customHeight="1">
      <c r="A241" s="1"/>
      <c r="B241" s="6" t="s">
        <v>31</v>
      </c>
      <c r="C241" s="6">
        <v>1189833</v>
      </c>
      <c r="D241" s="7">
        <v>44301</v>
      </c>
      <c r="E241" s="6" t="s">
        <v>28</v>
      </c>
      <c r="F241" s="6" t="s">
        <v>29</v>
      </c>
      <c r="G241" s="6" t="s">
        <v>32</v>
      </c>
      <c r="H241" s="6" t="s">
        <v>18</v>
      </c>
      <c r="I241" s="8">
        <v>0.5</v>
      </c>
      <c r="J241" s="9">
        <v>6000</v>
      </c>
      <c r="K241" s="10">
        <f t="shared" si="0"/>
        <v>3000</v>
      </c>
      <c r="L241" s="10">
        <f t="shared" si="1"/>
        <v>750</v>
      </c>
      <c r="M241" s="11">
        <v>0.25</v>
      </c>
      <c r="O241" s="1"/>
    </row>
    <row r="242" spans="1:15" ht="15.75" customHeight="1">
      <c r="A242" s="1"/>
      <c r="B242" s="6" t="s">
        <v>31</v>
      </c>
      <c r="C242" s="6">
        <v>1189833</v>
      </c>
      <c r="D242" s="7">
        <v>44301</v>
      </c>
      <c r="E242" s="6" t="s">
        <v>28</v>
      </c>
      <c r="F242" s="6" t="s">
        <v>29</v>
      </c>
      <c r="G242" s="6" t="s">
        <v>32</v>
      </c>
      <c r="H242" s="6" t="s">
        <v>19</v>
      </c>
      <c r="I242" s="8">
        <v>0.5</v>
      </c>
      <c r="J242" s="9">
        <v>6250</v>
      </c>
      <c r="K242" s="10">
        <f t="shared" si="0"/>
        <v>3125</v>
      </c>
      <c r="L242" s="10">
        <f t="shared" si="1"/>
        <v>1250</v>
      </c>
      <c r="M242" s="11">
        <v>0.4</v>
      </c>
      <c r="O242" s="1"/>
    </row>
    <row r="243" spans="1:15" ht="15.75" customHeight="1">
      <c r="A243" s="1"/>
      <c r="B243" s="6" t="s">
        <v>31</v>
      </c>
      <c r="C243" s="6">
        <v>1189833</v>
      </c>
      <c r="D243" s="7">
        <v>44301</v>
      </c>
      <c r="E243" s="6" t="s">
        <v>28</v>
      </c>
      <c r="F243" s="6" t="s">
        <v>29</v>
      </c>
      <c r="G243" s="6" t="s">
        <v>32</v>
      </c>
      <c r="H243" s="6" t="s">
        <v>20</v>
      </c>
      <c r="I243" s="8">
        <v>0.45</v>
      </c>
      <c r="J243" s="9">
        <v>5250</v>
      </c>
      <c r="K243" s="10">
        <f t="shared" si="0"/>
        <v>2362.5</v>
      </c>
      <c r="L243" s="10">
        <f t="shared" si="1"/>
        <v>826.875</v>
      </c>
      <c r="M243" s="11">
        <v>0.35</v>
      </c>
      <c r="O243" s="1"/>
    </row>
    <row r="244" spans="1:15" ht="15.75" customHeight="1">
      <c r="A244" s="1"/>
      <c r="B244" s="6" t="s">
        <v>31</v>
      </c>
      <c r="C244" s="6">
        <v>1189833</v>
      </c>
      <c r="D244" s="7">
        <v>44301</v>
      </c>
      <c r="E244" s="6" t="s">
        <v>28</v>
      </c>
      <c r="F244" s="6" t="s">
        <v>29</v>
      </c>
      <c r="G244" s="6" t="s">
        <v>32</v>
      </c>
      <c r="H244" s="6" t="s">
        <v>21</v>
      </c>
      <c r="I244" s="8">
        <v>0.5</v>
      </c>
      <c r="J244" s="9">
        <v>4250</v>
      </c>
      <c r="K244" s="10">
        <f t="shared" si="0"/>
        <v>2125</v>
      </c>
      <c r="L244" s="10">
        <f t="shared" si="1"/>
        <v>1168.75</v>
      </c>
      <c r="M244" s="11">
        <v>0.55000000000000004</v>
      </c>
      <c r="O244" s="1"/>
    </row>
    <row r="245" spans="1:15" ht="15.75" customHeight="1">
      <c r="A245" s="1"/>
      <c r="B245" s="6" t="s">
        <v>31</v>
      </c>
      <c r="C245" s="6">
        <v>1189833</v>
      </c>
      <c r="D245" s="7">
        <v>44301</v>
      </c>
      <c r="E245" s="6" t="s">
        <v>28</v>
      </c>
      <c r="F245" s="6" t="s">
        <v>29</v>
      </c>
      <c r="G245" s="6" t="s">
        <v>32</v>
      </c>
      <c r="H245" s="6" t="s">
        <v>22</v>
      </c>
      <c r="I245" s="8">
        <v>0.65</v>
      </c>
      <c r="J245" s="9">
        <v>6000</v>
      </c>
      <c r="K245" s="10">
        <f t="shared" si="0"/>
        <v>3900</v>
      </c>
      <c r="L245" s="10">
        <f t="shared" si="1"/>
        <v>780</v>
      </c>
      <c r="M245" s="11">
        <v>0.2</v>
      </c>
      <c r="O245" s="1"/>
    </row>
    <row r="246" spans="1:15" ht="15.75" customHeight="1">
      <c r="A246" s="1"/>
      <c r="B246" s="6" t="s">
        <v>31</v>
      </c>
      <c r="C246" s="6">
        <v>1189833</v>
      </c>
      <c r="D246" s="7">
        <v>44332</v>
      </c>
      <c r="E246" s="6" t="s">
        <v>28</v>
      </c>
      <c r="F246" s="6" t="s">
        <v>29</v>
      </c>
      <c r="G246" s="6" t="s">
        <v>32</v>
      </c>
      <c r="H246" s="6" t="s">
        <v>17</v>
      </c>
      <c r="I246" s="8">
        <v>0.45</v>
      </c>
      <c r="J246" s="9">
        <v>8000</v>
      </c>
      <c r="K246" s="10">
        <f t="shared" si="0"/>
        <v>3600</v>
      </c>
      <c r="L246" s="10">
        <f t="shared" si="1"/>
        <v>1440</v>
      </c>
      <c r="M246" s="11">
        <v>0.4</v>
      </c>
      <c r="O246" s="1"/>
    </row>
    <row r="247" spans="1:15" ht="15.75" customHeight="1">
      <c r="A247" s="1"/>
      <c r="B247" s="6" t="s">
        <v>31</v>
      </c>
      <c r="C247" s="6">
        <v>1189833</v>
      </c>
      <c r="D247" s="7">
        <v>44332</v>
      </c>
      <c r="E247" s="6" t="s">
        <v>28</v>
      </c>
      <c r="F247" s="6" t="s">
        <v>29</v>
      </c>
      <c r="G247" s="6" t="s">
        <v>32</v>
      </c>
      <c r="H247" s="6" t="s">
        <v>18</v>
      </c>
      <c r="I247" s="8">
        <v>0.5</v>
      </c>
      <c r="J247" s="9">
        <v>6500</v>
      </c>
      <c r="K247" s="10">
        <f t="shared" si="0"/>
        <v>3250</v>
      </c>
      <c r="L247" s="10">
        <f t="shared" si="1"/>
        <v>812.5</v>
      </c>
      <c r="M247" s="11">
        <v>0.25</v>
      </c>
      <c r="O247" s="1"/>
    </row>
    <row r="248" spans="1:15" ht="15.75" customHeight="1">
      <c r="A248" s="1"/>
      <c r="B248" s="6" t="s">
        <v>31</v>
      </c>
      <c r="C248" s="6">
        <v>1189833</v>
      </c>
      <c r="D248" s="7">
        <v>44332</v>
      </c>
      <c r="E248" s="6" t="s">
        <v>28</v>
      </c>
      <c r="F248" s="6" t="s">
        <v>29</v>
      </c>
      <c r="G248" s="6" t="s">
        <v>32</v>
      </c>
      <c r="H248" s="6" t="s">
        <v>19</v>
      </c>
      <c r="I248" s="8">
        <v>0.5</v>
      </c>
      <c r="J248" s="9">
        <v>6500</v>
      </c>
      <c r="K248" s="10">
        <f t="shared" si="0"/>
        <v>3250</v>
      </c>
      <c r="L248" s="10">
        <f t="shared" si="1"/>
        <v>1300</v>
      </c>
      <c r="M248" s="11">
        <v>0.4</v>
      </c>
      <c r="O248" s="1"/>
    </row>
    <row r="249" spans="1:15" ht="15.75" customHeight="1">
      <c r="A249" s="1"/>
      <c r="B249" s="6" t="s">
        <v>31</v>
      </c>
      <c r="C249" s="6">
        <v>1189833</v>
      </c>
      <c r="D249" s="7">
        <v>44332</v>
      </c>
      <c r="E249" s="6" t="s">
        <v>28</v>
      </c>
      <c r="F249" s="6" t="s">
        <v>29</v>
      </c>
      <c r="G249" s="6" t="s">
        <v>32</v>
      </c>
      <c r="H249" s="6" t="s">
        <v>20</v>
      </c>
      <c r="I249" s="8">
        <v>0.45</v>
      </c>
      <c r="J249" s="9">
        <v>5500</v>
      </c>
      <c r="K249" s="10">
        <f t="shared" si="0"/>
        <v>2475</v>
      </c>
      <c r="L249" s="10">
        <f t="shared" si="1"/>
        <v>866.25</v>
      </c>
      <c r="M249" s="11">
        <v>0.35</v>
      </c>
      <c r="O249" s="1"/>
    </row>
    <row r="250" spans="1:15" ht="15.75" customHeight="1">
      <c r="A250" s="1"/>
      <c r="B250" s="6" t="s">
        <v>31</v>
      </c>
      <c r="C250" s="6">
        <v>1189833</v>
      </c>
      <c r="D250" s="7">
        <v>44332</v>
      </c>
      <c r="E250" s="6" t="s">
        <v>28</v>
      </c>
      <c r="F250" s="6" t="s">
        <v>29</v>
      </c>
      <c r="G250" s="6" t="s">
        <v>32</v>
      </c>
      <c r="H250" s="6" t="s">
        <v>21</v>
      </c>
      <c r="I250" s="8">
        <v>0.5</v>
      </c>
      <c r="J250" s="9">
        <v>4500</v>
      </c>
      <c r="K250" s="10">
        <f t="shared" si="0"/>
        <v>2250</v>
      </c>
      <c r="L250" s="10">
        <f t="shared" si="1"/>
        <v>1237.5</v>
      </c>
      <c r="M250" s="11">
        <v>0.55000000000000004</v>
      </c>
      <c r="O250" s="1"/>
    </row>
    <row r="251" spans="1:15" ht="15.75" customHeight="1">
      <c r="A251" s="1"/>
      <c r="B251" s="6" t="s">
        <v>31</v>
      </c>
      <c r="C251" s="6">
        <v>1189833</v>
      </c>
      <c r="D251" s="7">
        <v>44332</v>
      </c>
      <c r="E251" s="6" t="s">
        <v>28</v>
      </c>
      <c r="F251" s="6" t="s">
        <v>29</v>
      </c>
      <c r="G251" s="6" t="s">
        <v>32</v>
      </c>
      <c r="H251" s="6" t="s">
        <v>22</v>
      </c>
      <c r="I251" s="8">
        <v>0.65</v>
      </c>
      <c r="J251" s="9">
        <v>6250</v>
      </c>
      <c r="K251" s="10">
        <f t="shared" si="0"/>
        <v>4062.5</v>
      </c>
      <c r="L251" s="10">
        <f t="shared" si="1"/>
        <v>812.5</v>
      </c>
      <c r="M251" s="11">
        <v>0.2</v>
      </c>
      <c r="O251" s="1"/>
    </row>
    <row r="252" spans="1:15" ht="15.75" customHeight="1">
      <c r="A252" s="1"/>
      <c r="B252" s="6" t="s">
        <v>31</v>
      </c>
      <c r="C252" s="6">
        <v>1189833</v>
      </c>
      <c r="D252" s="7">
        <v>44362</v>
      </c>
      <c r="E252" s="6" t="s">
        <v>28</v>
      </c>
      <c r="F252" s="6" t="s">
        <v>29</v>
      </c>
      <c r="G252" s="6" t="s">
        <v>32</v>
      </c>
      <c r="H252" s="6" t="s">
        <v>17</v>
      </c>
      <c r="I252" s="8">
        <v>0.45</v>
      </c>
      <c r="J252" s="9">
        <v>9000</v>
      </c>
      <c r="K252" s="10">
        <f t="shared" si="0"/>
        <v>4050</v>
      </c>
      <c r="L252" s="10">
        <f t="shared" si="1"/>
        <v>1620</v>
      </c>
      <c r="M252" s="11">
        <v>0.4</v>
      </c>
      <c r="O252" s="1"/>
    </row>
    <row r="253" spans="1:15" ht="15.75" customHeight="1">
      <c r="A253" s="1"/>
      <c r="B253" s="6" t="s">
        <v>31</v>
      </c>
      <c r="C253" s="6">
        <v>1189833</v>
      </c>
      <c r="D253" s="7">
        <v>44362</v>
      </c>
      <c r="E253" s="6" t="s">
        <v>28</v>
      </c>
      <c r="F253" s="6" t="s">
        <v>29</v>
      </c>
      <c r="G253" s="6" t="s">
        <v>32</v>
      </c>
      <c r="H253" s="6" t="s">
        <v>18</v>
      </c>
      <c r="I253" s="8">
        <v>0.5</v>
      </c>
      <c r="J253" s="9">
        <v>7500</v>
      </c>
      <c r="K253" s="10">
        <f t="shared" si="0"/>
        <v>3750</v>
      </c>
      <c r="L253" s="10">
        <f t="shared" si="1"/>
        <v>937.5</v>
      </c>
      <c r="M253" s="11">
        <v>0.25</v>
      </c>
      <c r="O253" s="1"/>
    </row>
    <row r="254" spans="1:15" ht="15.75" customHeight="1">
      <c r="A254" s="1"/>
      <c r="B254" s="6" t="s">
        <v>31</v>
      </c>
      <c r="C254" s="6">
        <v>1189833</v>
      </c>
      <c r="D254" s="7">
        <v>44362</v>
      </c>
      <c r="E254" s="6" t="s">
        <v>28</v>
      </c>
      <c r="F254" s="6" t="s">
        <v>29</v>
      </c>
      <c r="G254" s="6" t="s">
        <v>32</v>
      </c>
      <c r="H254" s="6" t="s">
        <v>19</v>
      </c>
      <c r="I254" s="8">
        <v>0.5</v>
      </c>
      <c r="J254" s="9">
        <v>7500</v>
      </c>
      <c r="K254" s="10">
        <f t="shared" si="0"/>
        <v>3750</v>
      </c>
      <c r="L254" s="10">
        <f t="shared" si="1"/>
        <v>1500</v>
      </c>
      <c r="M254" s="11">
        <v>0.4</v>
      </c>
      <c r="O254" s="1"/>
    </row>
    <row r="255" spans="1:15" ht="15.75" customHeight="1">
      <c r="A255" s="1"/>
      <c r="B255" s="6" t="s">
        <v>31</v>
      </c>
      <c r="C255" s="6">
        <v>1189833</v>
      </c>
      <c r="D255" s="7">
        <v>44362</v>
      </c>
      <c r="E255" s="6" t="s">
        <v>28</v>
      </c>
      <c r="F255" s="6" t="s">
        <v>29</v>
      </c>
      <c r="G255" s="6" t="s">
        <v>32</v>
      </c>
      <c r="H255" s="6" t="s">
        <v>20</v>
      </c>
      <c r="I255" s="8">
        <v>0.45</v>
      </c>
      <c r="J255" s="9">
        <v>6250</v>
      </c>
      <c r="K255" s="10">
        <f t="shared" si="0"/>
        <v>2812.5</v>
      </c>
      <c r="L255" s="10">
        <f t="shared" si="1"/>
        <v>984.37499999999989</v>
      </c>
      <c r="M255" s="11">
        <v>0.35</v>
      </c>
      <c r="O255" s="1"/>
    </row>
    <row r="256" spans="1:15" ht="15.75" customHeight="1">
      <c r="A256" s="1"/>
      <c r="B256" s="6" t="s">
        <v>31</v>
      </c>
      <c r="C256" s="6">
        <v>1189833</v>
      </c>
      <c r="D256" s="7">
        <v>44362</v>
      </c>
      <c r="E256" s="6" t="s">
        <v>28</v>
      </c>
      <c r="F256" s="6" t="s">
        <v>29</v>
      </c>
      <c r="G256" s="6" t="s">
        <v>32</v>
      </c>
      <c r="H256" s="6" t="s">
        <v>21</v>
      </c>
      <c r="I256" s="8">
        <v>0.5</v>
      </c>
      <c r="J256" s="9">
        <v>5000</v>
      </c>
      <c r="K256" s="10">
        <f t="shared" si="0"/>
        <v>2500</v>
      </c>
      <c r="L256" s="10">
        <f t="shared" si="1"/>
        <v>1375</v>
      </c>
      <c r="M256" s="11">
        <v>0.55000000000000004</v>
      </c>
      <c r="O256" s="1"/>
    </row>
    <row r="257" spans="1:15" ht="15.75" customHeight="1">
      <c r="A257" s="1"/>
      <c r="B257" s="6" t="s">
        <v>31</v>
      </c>
      <c r="C257" s="6">
        <v>1189833</v>
      </c>
      <c r="D257" s="7">
        <v>44362</v>
      </c>
      <c r="E257" s="6" t="s">
        <v>28</v>
      </c>
      <c r="F257" s="6" t="s">
        <v>29</v>
      </c>
      <c r="G257" s="6" t="s">
        <v>32</v>
      </c>
      <c r="H257" s="6" t="s">
        <v>22</v>
      </c>
      <c r="I257" s="8">
        <v>0.65</v>
      </c>
      <c r="J257" s="9">
        <v>8000</v>
      </c>
      <c r="K257" s="10">
        <f t="shared" si="0"/>
        <v>5200</v>
      </c>
      <c r="L257" s="10">
        <f t="shared" si="1"/>
        <v>1040</v>
      </c>
      <c r="M257" s="11">
        <v>0.2</v>
      </c>
      <c r="O257" s="1"/>
    </row>
    <row r="258" spans="1:15" ht="15.75" customHeight="1">
      <c r="A258" s="1"/>
      <c r="B258" s="6" t="s">
        <v>31</v>
      </c>
      <c r="C258" s="6">
        <v>1189833</v>
      </c>
      <c r="D258" s="7">
        <v>44391</v>
      </c>
      <c r="E258" s="6" t="s">
        <v>28</v>
      </c>
      <c r="F258" s="6" t="s">
        <v>29</v>
      </c>
      <c r="G258" s="6" t="s">
        <v>32</v>
      </c>
      <c r="H258" s="6" t="s">
        <v>17</v>
      </c>
      <c r="I258" s="8">
        <v>0.45</v>
      </c>
      <c r="J258" s="9">
        <v>9500</v>
      </c>
      <c r="K258" s="10">
        <f t="shared" si="0"/>
        <v>4275</v>
      </c>
      <c r="L258" s="10">
        <f t="shared" si="1"/>
        <v>1710</v>
      </c>
      <c r="M258" s="11">
        <v>0.4</v>
      </c>
      <c r="O258" s="1"/>
    </row>
    <row r="259" spans="1:15" ht="15.75" customHeight="1">
      <c r="A259" s="1"/>
      <c r="B259" s="6" t="s">
        <v>31</v>
      </c>
      <c r="C259" s="6">
        <v>1189833</v>
      </c>
      <c r="D259" s="7">
        <v>44391</v>
      </c>
      <c r="E259" s="6" t="s">
        <v>28</v>
      </c>
      <c r="F259" s="6" t="s">
        <v>29</v>
      </c>
      <c r="G259" s="6" t="s">
        <v>32</v>
      </c>
      <c r="H259" s="6" t="s">
        <v>18</v>
      </c>
      <c r="I259" s="8">
        <v>0.5</v>
      </c>
      <c r="J259" s="9">
        <v>8000</v>
      </c>
      <c r="K259" s="10">
        <f t="shared" si="0"/>
        <v>4000</v>
      </c>
      <c r="L259" s="10">
        <f t="shared" si="1"/>
        <v>1000</v>
      </c>
      <c r="M259" s="11">
        <v>0.25</v>
      </c>
      <c r="O259" s="1"/>
    </row>
    <row r="260" spans="1:15" ht="15.75" customHeight="1">
      <c r="A260" s="1"/>
      <c r="B260" s="6" t="s">
        <v>31</v>
      </c>
      <c r="C260" s="6">
        <v>1189833</v>
      </c>
      <c r="D260" s="7">
        <v>44391</v>
      </c>
      <c r="E260" s="6" t="s">
        <v>28</v>
      </c>
      <c r="F260" s="6" t="s">
        <v>29</v>
      </c>
      <c r="G260" s="6" t="s">
        <v>32</v>
      </c>
      <c r="H260" s="6" t="s">
        <v>19</v>
      </c>
      <c r="I260" s="8">
        <v>0.5</v>
      </c>
      <c r="J260" s="9">
        <v>7500</v>
      </c>
      <c r="K260" s="10">
        <f t="shared" si="0"/>
        <v>3750</v>
      </c>
      <c r="L260" s="10">
        <f t="shared" si="1"/>
        <v>1500</v>
      </c>
      <c r="M260" s="11">
        <v>0.4</v>
      </c>
      <c r="O260" s="1"/>
    </row>
    <row r="261" spans="1:15" ht="15.75" customHeight="1">
      <c r="A261" s="1"/>
      <c r="B261" s="6" t="s">
        <v>31</v>
      </c>
      <c r="C261" s="6">
        <v>1189833</v>
      </c>
      <c r="D261" s="7">
        <v>44391</v>
      </c>
      <c r="E261" s="6" t="s">
        <v>28</v>
      </c>
      <c r="F261" s="6" t="s">
        <v>29</v>
      </c>
      <c r="G261" s="6" t="s">
        <v>32</v>
      </c>
      <c r="H261" s="6" t="s">
        <v>20</v>
      </c>
      <c r="I261" s="8">
        <v>0.45</v>
      </c>
      <c r="J261" s="9">
        <v>6500</v>
      </c>
      <c r="K261" s="10">
        <f t="shared" ref="K261:K515" si="2">I261*J261</f>
        <v>2925</v>
      </c>
      <c r="L261" s="10">
        <f t="shared" ref="L261:L515" si="3">K261*M261</f>
        <v>1023.7499999999999</v>
      </c>
      <c r="M261" s="11">
        <v>0.35</v>
      </c>
      <c r="O261" s="1"/>
    </row>
    <row r="262" spans="1:15" ht="15.75" customHeight="1">
      <c r="A262" s="1"/>
      <c r="B262" s="6" t="s">
        <v>31</v>
      </c>
      <c r="C262" s="6">
        <v>1189833</v>
      </c>
      <c r="D262" s="7">
        <v>44391</v>
      </c>
      <c r="E262" s="6" t="s">
        <v>28</v>
      </c>
      <c r="F262" s="6" t="s">
        <v>29</v>
      </c>
      <c r="G262" s="6" t="s">
        <v>32</v>
      </c>
      <c r="H262" s="6" t="s">
        <v>21</v>
      </c>
      <c r="I262" s="8">
        <v>0.5</v>
      </c>
      <c r="J262" s="9">
        <v>7000</v>
      </c>
      <c r="K262" s="10">
        <f t="shared" si="2"/>
        <v>3500</v>
      </c>
      <c r="L262" s="10">
        <f t="shared" si="3"/>
        <v>1925.0000000000002</v>
      </c>
      <c r="M262" s="11">
        <v>0.55000000000000004</v>
      </c>
      <c r="O262" s="1"/>
    </row>
    <row r="263" spans="1:15" ht="15.75" customHeight="1">
      <c r="A263" s="1"/>
      <c r="B263" s="6" t="s">
        <v>31</v>
      </c>
      <c r="C263" s="6">
        <v>1189833</v>
      </c>
      <c r="D263" s="7">
        <v>44391</v>
      </c>
      <c r="E263" s="6" t="s">
        <v>28</v>
      </c>
      <c r="F263" s="6" t="s">
        <v>29</v>
      </c>
      <c r="G263" s="6" t="s">
        <v>32</v>
      </c>
      <c r="H263" s="6" t="s">
        <v>22</v>
      </c>
      <c r="I263" s="8">
        <v>0.65</v>
      </c>
      <c r="J263" s="9">
        <v>7000</v>
      </c>
      <c r="K263" s="10">
        <f t="shared" si="2"/>
        <v>4550</v>
      </c>
      <c r="L263" s="10">
        <f t="shared" si="3"/>
        <v>910</v>
      </c>
      <c r="M263" s="11">
        <v>0.2</v>
      </c>
      <c r="O263" s="1"/>
    </row>
    <row r="264" spans="1:15" ht="15.75" customHeight="1">
      <c r="A264" s="1"/>
      <c r="B264" s="6" t="s">
        <v>31</v>
      </c>
      <c r="C264" s="6">
        <v>1189833</v>
      </c>
      <c r="D264" s="7">
        <v>44423</v>
      </c>
      <c r="E264" s="6" t="s">
        <v>28</v>
      </c>
      <c r="F264" s="6" t="s">
        <v>29</v>
      </c>
      <c r="G264" s="6" t="s">
        <v>32</v>
      </c>
      <c r="H264" s="6" t="s">
        <v>17</v>
      </c>
      <c r="I264" s="8">
        <v>0.5</v>
      </c>
      <c r="J264" s="9">
        <v>9000</v>
      </c>
      <c r="K264" s="10">
        <f t="shared" si="2"/>
        <v>4500</v>
      </c>
      <c r="L264" s="10">
        <f t="shared" si="3"/>
        <v>1800</v>
      </c>
      <c r="M264" s="11">
        <v>0.4</v>
      </c>
      <c r="O264" s="1"/>
    </row>
    <row r="265" spans="1:15" ht="15.75" customHeight="1">
      <c r="A265" s="1"/>
      <c r="B265" s="6" t="s">
        <v>31</v>
      </c>
      <c r="C265" s="6">
        <v>1189833</v>
      </c>
      <c r="D265" s="7">
        <v>44423</v>
      </c>
      <c r="E265" s="6" t="s">
        <v>28</v>
      </c>
      <c r="F265" s="6" t="s">
        <v>29</v>
      </c>
      <c r="G265" s="6" t="s">
        <v>32</v>
      </c>
      <c r="H265" s="6" t="s">
        <v>18</v>
      </c>
      <c r="I265" s="8">
        <v>0.55000000000000004</v>
      </c>
      <c r="J265" s="9">
        <v>8500</v>
      </c>
      <c r="K265" s="10">
        <f t="shared" si="2"/>
        <v>4675</v>
      </c>
      <c r="L265" s="10">
        <f t="shared" si="3"/>
        <v>1168.75</v>
      </c>
      <c r="M265" s="11">
        <v>0.25</v>
      </c>
      <c r="O265" s="1"/>
    </row>
    <row r="266" spans="1:15" ht="15.75" customHeight="1">
      <c r="A266" s="1"/>
      <c r="B266" s="6" t="s">
        <v>31</v>
      </c>
      <c r="C266" s="6">
        <v>1189833</v>
      </c>
      <c r="D266" s="7">
        <v>44423</v>
      </c>
      <c r="E266" s="6" t="s">
        <v>28</v>
      </c>
      <c r="F266" s="6" t="s">
        <v>29</v>
      </c>
      <c r="G266" s="6" t="s">
        <v>32</v>
      </c>
      <c r="H266" s="6" t="s">
        <v>19</v>
      </c>
      <c r="I266" s="8">
        <v>0.5</v>
      </c>
      <c r="J266" s="9">
        <v>7250</v>
      </c>
      <c r="K266" s="10">
        <f t="shared" si="2"/>
        <v>3625</v>
      </c>
      <c r="L266" s="10">
        <f t="shared" si="3"/>
        <v>1450</v>
      </c>
      <c r="M266" s="11">
        <v>0.4</v>
      </c>
      <c r="O266" s="1"/>
    </row>
    <row r="267" spans="1:15" ht="15.75" customHeight="1">
      <c r="A267" s="1"/>
      <c r="B267" s="6" t="s">
        <v>31</v>
      </c>
      <c r="C267" s="6">
        <v>1189833</v>
      </c>
      <c r="D267" s="7">
        <v>44423</v>
      </c>
      <c r="E267" s="6" t="s">
        <v>28</v>
      </c>
      <c r="F267" s="6" t="s">
        <v>29</v>
      </c>
      <c r="G267" s="6" t="s">
        <v>32</v>
      </c>
      <c r="H267" s="6" t="s">
        <v>20</v>
      </c>
      <c r="I267" s="8">
        <v>0.5</v>
      </c>
      <c r="J267" s="9">
        <v>6750</v>
      </c>
      <c r="K267" s="10">
        <f t="shared" si="2"/>
        <v>3375</v>
      </c>
      <c r="L267" s="10">
        <f t="shared" si="3"/>
        <v>1181.25</v>
      </c>
      <c r="M267" s="11">
        <v>0.35</v>
      </c>
      <c r="O267" s="1"/>
    </row>
    <row r="268" spans="1:15" ht="15.75" customHeight="1">
      <c r="A268" s="1"/>
      <c r="B268" s="6" t="s">
        <v>31</v>
      </c>
      <c r="C268" s="6">
        <v>1189833</v>
      </c>
      <c r="D268" s="7">
        <v>44423</v>
      </c>
      <c r="E268" s="6" t="s">
        <v>28</v>
      </c>
      <c r="F268" s="6" t="s">
        <v>29</v>
      </c>
      <c r="G268" s="6" t="s">
        <v>32</v>
      </c>
      <c r="H268" s="6" t="s">
        <v>21</v>
      </c>
      <c r="I268" s="8">
        <v>0.6</v>
      </c>
      <c r="J268" s="9">
        <v>6750</v>
      </c>
      <c r="K268" s="10">
        <f t="shared" si="2"/>
        <v>4050</v>
      </c>
      <c r="L268" s="10">
        <f t="shared" si="3"/>
        <v>2227.5</v>
      </c>
      <c r="M268" s="11">
        <v>0.55000000000000004</v>
      </c>
      <c r="O268" s="1"/>
    </row>
    <row r="269" spans="1:15" ht="15.75" customHeight="1">
      <c r="A269" s="1"/>
      <c r="B269" s="6" t="s">
        <v>31</v>
      </c>
      <c r="C269" s="6">
        <v>1189833</v>
      </c>
      <c r="D269" s="7">
        <v>44423</v>
      </c>
      <c r="E269" s="6" t="s">
        <v>28</v>
      </c>
      <c r="F269" s="6" t="s">
        <v>29</v>
      </c>
      <c r="G269" s="6" t="s">
        <v>32</v>
      </c>
      <c r="H269" s="6" t="s">
        <v>22</v>
      </c>
      <c r="I269" s="8">
        <v>0.65</v>
      </c>
      <c r="J269" s="9">
        <v>6500</v>
      </c>
      <c r="K269" s="10">
        <f t="shared" si="2"/>
        <v>4225</v>
      </c>
      <c r="L269" s="10">
        <f t="shared" si="3"/>
        <v>845</v>
      </c>
      <c r="M269" s="11">
        <v>0.2</v>
      </c>
      <c r="O269" s="1"/>
    </row>
    <row r="270" spans="1:15" ht="15.75" customHeight="1">
      <c r="A270" s="1"/>
      <c r="B270" s="6" t="s">
        <v>31</v>
      </c>
      <c r="C270" s="6">
        <v>1189833</v>
      </c>
      <c r="D270" s="7">
        <v>44455</v>
      </c>
      <c r="E270" s="6" t="s">
        <v>28</v>
      </c>
      <c r="F270" s="6" t="s">
        <v>29</v>
      </c>
      <c r="G270" s="6" t="s">
        <v>32</v>
      </c>
      <c r="H270" s="6" t="s">
        <v>17</v>
      </c>
      <c r="I270" s="8">
        <v>0.5</v>
      </c>
      <c r="J270" s="9">
        <v>8500</v>
      </c>
      <c r="K270" s="10">
        <f t="shared" si="2"/>
        <v>4250</v>
      </c>
      <c r="L270" s="10">
        <f t="shared" si="3"/>
        <v>1700</v>
      </c>
      <c r="M270" s="11">
        <v>0.4</v>
      </c>
      <c r="O270" s="1"/>
    </row>
    <row r="271" spans="1:15" ht="15.75" customHeight="1">
      <c r="A271" s="1"/>
      <c r="B271" s="6" t="s">
        <v>31</v>
      </c>
      <c r="C271" s="6">
        <v>1189833</v>
      </c>
      <c r="D271" s="7">
        <v>44455</v>
      </c>
      <c r="E271" s="6" t="s">
        <v>28</v>
      </c>
      <c r="F271" s="6" t="s">
        <v>29</v>
      </c>
      <c r="G271" s="6" t="s">
        <v>32</v>
      </c>
      <c r="H271" s="6" t="s">
        <v>18</v>
      </c>
      <c r="I271" s="8">
        <v>0.55000000000000004</v>
      </c>
      <c r="J271" s="9">
        <v>8500</v>
      </c>
      <c r="K271" s="10">
        <f t="shared" si="2"/>
        <v>4675</v>
      </c>
      <c r="L271" s="10">
        <f t="shared" si="3"/>
        <v>1168.75</v>
      </c>
      <c r="M271" s="11">
        <v>0.25</v>
      </c>
      <c r="O271" s="1"/>
    </row>
    <row r="272" spans="1:15" ht="15.75" customHeight="1">
      <c r="A272" s="1"/>
      <c r="B272" s="6" t="s">
        <v>31</v>
      </c>
      <c r="C272" s="6">
        <v>1189833</v>
      </c>
      <c r="D272" s="7">
        <v>44455</v>
      </c>
      <c r="E272" s="6" t="s">
        <v>28</v>
      </c>
      <c r="F272" s="6" t="s">
        <v>29</v>
      </c>
      <c r="G272" s="6" t="s">
        <v>32</v>
      </c>
      <c r="H272" s="6" t="s">
        <v>19</v>
      </c>
      <c r="I272" s="8">
        <v>0.5</v>
      </c>
      <c r="J272" s="9">
        <v>7000</v>
      </c>
      <c r="K272" s="10">
        <f t="shared" si="2"/>
        <v>3500</v>
      </c>
      <c r="L272" s="10">
        <f t="shared" si="3"/>
        <v>1400</v>
      </c>
      <c r="M272" s="11">
        <v>0.4</v>
      </c>
      <c r="O272" s="1"/>
    </row>
    <row r="273" spans="1:15" ht="15.75" customHeight="1">
      <c r="A273" s="1"/>
      <c r="B273" s="6" t="s">
        <v>31</v>
      </c>
      <c r="C273" s="6">
        <v>1189833</v>
      </c>
      <c r="D273" s="7">
        <v>44455</v>
      </c>
      <c r="E273" s="6" t="s">
        <v>28</v>
      </c>
      <c r="F273" s="6" t="s">
        <v>29</v>
      </c>
      <c r="G273" s="6" t="s">
        <v>32</v>
      </c>
      <c r="H273" s="6" t="s">
        <v>20</v>
      </c>
      <c r="I273" s="8">
        <v>0.5</v>
      </c>
      <c r="J273" s="9">
        <v>6500</v>
      </c>
      <c r="K273" s="10">
        <f t="shared" si="2"/>
        <v>3250</v>
      </c>
      <c r="L273" s="10">
        <f t="shared" si="3"/>
        <v>1137.5</v>
      </c>
      <c r="M273" s="11">
        <v>0.35</v>
      </c>
      <c r="O273" s="1"/>
    </row>
    <row r="274" spans="1:15" ht="15.75" customHeight="1">
      <c r="A274" s="1"/>
      <c r="B274" s="6" t="s">
        <v>31</v>
      </c>
      <c r="C274" s="6">
        <v>1189833</v>
      </c>
      <c r="D274" s="7">
        <v>44455</v>
      </c>
      <c r="E274" s="6" t="s">
        <v>28</v>
      </c>
      <c r="F274" s="6" t="s">
        <v>29</v>
      </c>
      <c r="G274" s="6" t="s">
        <v>32</v>
      </c>
      <c r="H274" s="6" t="s">
        <v>21</v>
      </c>
      <c r="I274" s="8">
        <v>0.6</v>
      </c>
      <c r="J274" s="9">
        <v>6500</v>
      </c>
      <c r="K274" s="10">
        <f t="shared" si="2"/>
        <v>3900</v>
      </c>
      <c r="L274" s="10">
        <f t="shared" si="3"/>
        <v>2145</v>
      </c>
      <c r="M274" s="11">
        <v>0.55000000000000004</v>
      </c>
      <c r="O274" s="1"/>
    </row>
    <row r="275" spans="1:15" ht="15.75" customHeight="1">
      <c r="A275" s="1"/>
      <c r="B275" s="6" t="s">
        <v>31</v>
      </c>
      <c r="C275" s="6">
        <v>1189833</v>
      </c>
      <c r="D275" s="7">
        <v>44455</v>
      </c>
      <c r="E275" s="6" t="s">
        <v>28</v>
      </c>
      <c r="F275" s="6" t="s">
        <v>29</v>
      </c>
      <c r="G275" s="6" t="s">
        <v>32</v>
      </c>
      <c r="H275" s="6" t="s">
        <v>22</v>
      </c>
      <c r="I275" s="8">
        <v>0.65</v>
      </c>
      <c r="J275" s="9">
        <v>7000</v>
      </c>
      <c r="K275" s="10">
        <f t="shared" si="2"/>
        <v>4550</v>
      </c>
      <c r="L275" s="10">
        <f t="shared" si="3"/>
        <v>910</v>
      </c>
      <c r="M275" s="11">
        <v>0.2</v>
      </c>
      <c r="O275" s="1"/>
    </row>
    <row r="276" spans="1:15" ht="15.75" customHeight="1">
      <c r="A276" s="1"/>
      <c r="B276" s="6" t="s">
        <v>31</v>
      </c>
      <c r="C276" s="6">
        <v>1189833</v>
      </c>
      <c r="D276" s="7">
        <v>44484</v>
      </c>
      <c r="E276" s="6" t="s">
        <v>28</v>
      </c>
      <c r="F276" s="6" t="s">
        <v>29</v>
      </c>
      <c r="G276" s="6" t="s">
        <v>32</v>
      </c>
      <c r="H276" s="6" t="s">
        <v>17</v>
      </c>
      <c r="I276" s="8">
        <v>0.5</v>
      </c>
      <c r="J276" s="9">
        <v>8000</v>
      </c>
      <c r="K276" s="10">
        <f t="shared" si="2"/>
        <v>4000</v>
      </c>
      <c r="L276" s="10">
        <f t="shared" si="3"/>
        <v>1600</v>
      </c>
      <c r="M276" s="11">
        <v>0.4</v>
      </c>
      <c r="O276" s="1"/>
    </row>
    <row r="277" spans="1:15" ht="15.75" customHeight="1">
      <c r="A277" s="1"/>
      <c r="B277" s="6" t="s">
        <v>31</v>
      </c>
      <c r="C277" s="6">
        <v>1189833</v>
      </c>
      <c r="D277" s="7">
        <v>44484</v>
      </c>
      <c r="E277" s="6" t="s">
        <v>28</v>
      </c>
      <c r="F277" s="6" t="s">
        <v>29</v>
      </c>
      <c r="G277" s="6" t="s">
        <v>32</v>
      </c>
      <c r="H277" s="6" t="s">
        <v>18</v>
      </c>
      <c r="I277" s="8">
        <v>0.55000000000000004</v>
      </c>
      <c r="J277" s="9">
        <v>8000</v>
      </c>
      <c r="K277" s="10">
        <f t="shared" si="2"/>
        <v>4400</v>
      </c>
      <c r="L277" s="10">
        <f t="shared" si="3"/>
        <v>1100</v>
      </c>
      <c r="M277" s="11">
        <v>0.25</v>
      </c>
      <c r="O277" s="1"/>
    </row>
    <row r="278" spans="1:15" ht="15.75" customHeight="1">
      <c r="A278" s="1"/>
      <c r="B278" s="6" t="s">
        <v>31</v>
      </c>
      <c r="C278" s="6">
        <v>1189833</v>
      </c>
      <c r="D278" s="7">
        <v>44484</v>
      </c>
      <c r="E278" s="6" t="s">
        <v>28</v>
      </c>
      <c r="F278" s="6" t="s">
        <v>29</v>
      </c>
      <c r="G278" s="6" t="s">
        <v>32</v>
      </c>
      <c r="H278" s="6" t="s">
        <v>19</v>
      </c>
      <c r="I278" s="8">
        <v>0.5</v>
      </c>
      <c r="J278" s="9">
        <v>6500</v>
      </c>
      <c r="K278" s="10">
        <f t="shared" si="2"/>
        <v>3250</v>
      </c>
      <c r="L278" s="10">
        <f t="shared" si="3"/>
        <v>1300</v>
      </c>
      <c r="M278" s="11">
        <v>0.4</v>
      </c>
      <c r="O278" s="1"/>
    </row>
    <row r="279" spans="1:15" ht="15.75" customHeight="1">
      <c r="A279" s="1"/>
      <c r="B279" s="6" t="s">
        <v>31</v>
      </c>
      <c r="C279" s="6">
        <v>1189833</v>
      </c>
      <c r="D279" s="7">
        <v>44484</v>
      </c>
      <c r="E279" s="6" t="s">
        <v>28</v>
      </c>
      <c r="F279" s="6" t="s">
        <v>29</v>
      </c>
      <c r="G279" s="6" t="s">
        <v>32</v>
      </c>
      <c r="H279" s="6" t="s">
        <v>20</v>
      </c>
      <c r="I279" s="8">
        <v>0.5</v>
      </c>
      <c r="J279" s="9">
        <v>6250</v>
      </c>
      <c r="K279" s="10">
        <f t="shared" si="2"/>
        <v>3125</v>
      </c>
      <c r="L279" s="10">
        <f t="shared" si="3"/>
        <v>1093.75</v>
      </c>
      <c r="M279" s="11">
        <v>0.35</v>
      </c>
      <c r="O279" s="1"/>
    </row>
    <row r="280" spans="1:15" ht="15.75" customHeight="1">
      <c r="A280" s="1"/>
      <c r="B280" s="6" t="s">
        <v>31</v>
      </c>
      <c r="C280" s="6">
        <v>1189833</v>
      </c>
      <c r="D280" s="7">
        <v>44484</v>
      </c>
      <c r="E280" s="6" t="s">
        <v>28</v>
      </c>
      <c r="F280" s="6" t="s">
        <v>29</v>
      </c>
      <c r="G280" s="6" t="s">
        <v>32</v>
      </c>
      <c r="H280" s="6" t="s">
        <v>21</v>
      </c>
      <c r="I280" s="8">
        <v>0.6</v>
      </c>
      <c r="J280" s="9">
        <v>6000</v>
      </c>
      <c r="K280" s="10">
        <f t="shared" si="2"/>
        <v>3600</v>
      </c>
      <c r="L280" s="10">
        <f t="shared" si="3"/>
        <v>1980.0000000000002</v>
      </c>
      <c r="M280" s="11">
        <v>0.55000000000000004</v>
      </c>
      <c r="O280" s="1"/>
    </row>
    <row r="281" spans="1:15" ht="15.75" customHeight="1">
      <c r="A281" s="1"/>
      <c r="B281" s="6" t="s">
        <v>31</v>
      </c>
      <c r="C281" s="6">
        <v>1189833</v>
      </c>
      <c r="D281" s="7">
        <v>44484</v>
      </c>
      <c r="E281" s="6" t="s">
        <v>28</v>
      </c>
      <c r="F281" s="6" t="s">
        <v>29</v>
      </c>
      <c r="G281" s="6" t="s">
        <v>32</v>
      </c>
      <c r="H281" s="6" t="s">
        <v>22</v>
      </c>
      <c r="I281" s="8">
        <v>0.65</v>
      </c>
      <c r="J281" s="9">
        <v>6500</v>
      </c>
      <c r="K281" s="10">
        <f t="shared" si="2"/>
        <v>4225</v>
      </c>
      <c r="L281" s="10">
        <f t="shared" si="3"/>
        <v>845</v>
      </c>
      <c r="M281" s="11">
        <v>0.2</v>
      </c>
      <c r="O281" s="1"/>
    </row>
    <row r="282" spans="1:15" ht="15.75" customHeight="1">
      <c r="A282" s="1"/>
      <c r="B282" s="6" t="s">
        <v>31</v>
      </c>
      <c r="C282" s="6">
        <v>1189833</v>
      </c>
      <c r="D282" s="7">
        <v>44515</v>
      </c>
      <c r="E282" s="6" t="s">
        <v>28</v>
      </c>
      <c r="F282" s="6" t="s">
        <v>29</v>
      </c>
      <c r="G282" s="6" t="s">
        <v>32</v>
      </c>
      <c r="H282" s="6" t="s">
        <v>17</v>
      </c>
      <c r="I282" s="8">
        <v>0.5</v>
      </c>
      <c r="J282" s="9">
        <v>8250</v>
      </c>
      <c r="K282" s="10">
        <f t="shared" si="2"/>
        <v>4125</v>
      </c>
      <c r="L282" s="10">
        <f t="shared" si="3"/>
        <v>1650</v>
      </c>
      <c r="M282" s="11">
        <v>0.4</v>
      </c>
      <c r="O282" s="1"/>
    </row>
    <row r="283" spans="1:15" ht="15.75" customHeight="1">
      <c r="A283" s="1"/>
      <c r="B283" s="6" t="s">
        <v>31</v>
      </c>
      <c r="C283" s="6">
        <v>1189833</v>
      </c>
      <c r="D283" s="7">
        <v>44515</v>
      </c>
      <c r="E283" s="6" t="s">
        <v>28</v>
      </c>
      <c r="F283" s="6" t="s">
        <v>29</v>
      </c>
      <c r="G283" s="6" t="s">
        <v>32</v>
      </c>
      <c r="H283" s="6" t="s">
        <v>18</v>
      </c>
      <c r="I283" s="8">
        <v>0.55000000000000004</v>
      </c>
      <c r="J283" s="9">
        <v>8250</v>
      </c>
      <c r="K283" s="10">
        <f t="shared" si="2"/>
        <v>4537.5</v>
      </c>
      <c r="L283" s="10">
        <f t="shared" si="3"/>
        <v>1134.375</v>
      </c>
      <c r="M283" s="11">
        <v>0.25</v>
      </c>
      <c r="O283" s="1"/>
    </row>
    <row r="284" spans="1:15" ht="15.75" customHeight="1">
      <c r="A284" s="1"/>
      <c r="B284" s="6" t="s">
        <v>31</v>
      </c>
      <c r="C284" s="6">
        <v>1189833</v>
      </c>
      <c r="D284" s="7">
        <v>44515</v>
      </c>
      <c r="E284" s="6" t="s">
        <v>28</v>
      </c>
      <c r="F284" s="6" t="s">
        <v>29</v>
      </c>
      <c r="G284" s="6" t="s">
        <v>32</v>
      </c>
      <c r="H284" s="6" t="s">
        <v>19</v>
      </c>
      <c r="I284" s="8">
        <v>0.5</v>
      </c>
      <c r="J284" s="9">
        <v>6750</v>
      </c>
      <c r="K284" s="10">
        <f t="shared" si="2"/>
        <v>3375</v>
      </c>
      <c r="L284" s="10">
        <f t="shared" si="3"/>
        <v>1350</v>
      </c>
      <c r="M284" s="11">
        <v>0.4</v>
      </c>
      <c r="O284" s="1"/>
    </row>
    <row r="285" spans="1:15" ht="15.75" customHeight="1">
      <c r="A285" s="1"/>
      <c r="B285" s="6" t="s">
        <v>31</v>
      </c>
      <c r="C285" s="6">
        <v>1189833</v>
      </c>
      <c r="D285" s="7">
        <v>44515</v>
      </c>
      <c r="E285" s="6" t="s">
        <v>28</v>
      </c>
      <c r="F285" s="6" t="s">
        <v>29</v>
      </c>
      <c r="G285" s="6" t="s">
        <v>32</v>
      </c>
      <c r="H285" s="6" t="s">
        <v>20</v>
      </c>
      <c r="I285" s="8">
        <v>0.5</v>
      </c>
      <c r="J285" s="9">
        <v>6500</v>
      </c>
      <c r="K285" s="10">
        <f t="shared" si="2"/>
        <v>3250</v>
      </c>
      <c r="L285" s="10">
        <f t="shared" si="3"/>
        <v>1137.5</v>
      </c>
      <c r="M285" s="11">
        <v>0.35</v>
      </c>
      <c r="O285" s="1"/>
    </row>
    <row r="286" spans="1:15" ht="15.75" customHeight="1">
      <c r="A286" s="1"/>
      <c r="B286" s="6" t="s">
        <v>31</v>
      </c>
      <c r="C286" s="6">
        <v>1189833</v>
      </c>
      <c r="D286" s="7">
        <v>44515</v>
      </c>
      <c r="E286" s="6" t="s">
        <v>28</v>
      </c>
      <c r="F286" s="6" t="s">
        <v>29</v>
      </c>
      <c r="G286" s="6" t="s">
        <v>32</v>
      </c>
      <c r="H286" s="6" t="s">
        <v>21</v>
      </c>
      <c r="I286" s="8">
        <v>0.6</v>
      </c>
      <c r="J286" s="9">
        <v>6000</v>
      </c>
      <c r="K286" s="10">
        <f t="shared" si="2"/>
        <v>3600</v>
      </c>
      <c r="L286" s="10">
        <f t="shared" si="3"/>
        <v>1980.0000000000002</v>
      </c>
      <c r="M286" s="11">
        <v>0.55000000000000004</v>
      </c>
      <c r="O286" s="1"/>
    </row>
    <row r="287" spans="1:15" ht="15.75" customHeight="1">
      <c r="A287" s="1"/>
      <c r="B287" s="6" t="s">
        <v>31</v>
      </c>
      <c r="C287" s="6">
        <v>1189833</v>
      </c>
      <c r="D287" s="7">
        <v>44515</v>
      </c>
      <c r="E287" s="6" t="s">
        <v>28</v>
      </c>
      <c r="F287" s="6" t="s">
        <v>29</v>
      </c>
      <c r="G287" s="6" t="s">
        <v>32</v>
      </c>
      <c r="H287" s="6" t="s">
        <v>22</v>
      </c>
      <c r="I287" s="8">
        <v>0.65</v>
      </c>
      <c r="J287" s="9">
        <v>7000</v>
      </c>
      <c r="K287" s="10">
        <f t="shared" si="2"/>
        <v>4550</v>
      </c>
      <c r="L287" s="10">
        <f t="shared" si="3"/>
        <v>910</v>
      </c>
      <c r="M287" s="11">
        <v>0.2</v>
      </c>
      <c r="O287" s="1"/>
    </row>
    <row r="288" spans="1:15" ht="15.75" customHeight="1">
      <c r="A288" s="1"/>
      <c r="B288" s="6" t="s">
        <v>31</v>
      </c>
      <c r="C288" s="6">
        <v>1189833</v>
      </c>
      <c r="D288" s="7">
        <v>44544</v>
      </c>
      <c r="E288" s="6" t="s">
        <v>28</v>
      </c>
      <c r="F288" s="6" t="s">
        <v>29</v>
      </c>
      <c r="G288" s="6" t="s">
        <v>32</v>
      </c>
      <c r="H288" s="6" t="s">
        <v>17</v>
      </c>
      <c r="I288" s="8">
        <v>0.5</v>
      </c>
      <c r="J288" s="9">
        <v>9000</v>
      </c>
      <c r="K288" s="10">
        <f t="shared" si="2"/>
        <v>4500</v>
      </c>
      <c r="L288" s="10">
        <f t="shared" si="3"/>
        <v>1800</v>
      </c>
      <c r="M288" s="11">
        <v>0.4</v>
      </c>
      <c r="O288" s="1"/>
    </row>
    <row r="289" spans="1:16" ht="15.75" customHeight="1">
      <c r="A289" s="1"/>
      <c r="B289" s="6" t="s">
        <v>31</v>
      </c>
      <c r="C289" s="6">
        <v>1189833</v>
      </c>
      <c r="D289" s="7">
        <v>44544</v>
      </c>
      <c r="E289" s="6" t="s">
        <v>28</v>
      </c>
      <c r="F289" s="6" t="s">
        <v>29</v>
      </c>
      <c r="G289" s="6" t="s">
        <v>32</v>
      </c>
      <c r="H289" s="6" t="s">
        <v>18</v>
      </c>
      <c r="I289" s="8">
        <v>0.55000000000000004</v>
      </c>
      <c r="J289" s="9">
        <v>9000</v>
      </c>
      <c r="K289" s="10">
        <f t="shared" si="2"/>
        <v>4950</v>
      </c>
      <c r="L289" s="10">
        <f t="shared" si="3"/>
        <v>1237.5</v>
      </c>
      <c r="M289" s="11">
        <v>0.25</v>
      </c>
      <c r="O289" s="1"/>
    </row>
    <row r="290" spans="1:16" ht="15.75" customHeight="1">
      <c r="A290" s="1"/>
      <c r="B290" s="6" t="s">
        <v>31</v>
      </c>
      <c r="C290" s="6">
        <v>1189833</v>
      </c>
      <c r="D290" s="7">
        <v>44544</v>
      </c>
      <c r="E290" s="6" t="s">
        <v>28</v>
      </c>
      <c r="F290" s="6" t="s">
        <v>29</v>
      </c>
      <c r="G290" s="6" t="s">
        <v>32</v>
      </c>
      <c r="H290" s="6" t="s">
        <v>19</v>
      </c>
      <c r="I290" s="8">
        <v>0.5</v>
      </c>
      <c r="J290" s="9">
        <v>7000</v>
      </c>
      <c r="K290" s="10">
        <f t="shared" si="2"/>
        <v>3500</v>
      </c>
      <c r="L290" s="10">
        <f t="shared" si="3"/>
        <v>1400</v>
      </c>
      <c r="M290" s="11">
        <v>0.4</v>
      </c>
      <c r="O290" s="1"/>
    </row>
    <row r="291" spans="1:16" ht="15.75" customHeight="1">
      <c r="A291" s="1"/>
      <c r="B291" s="6" t="s">
        <v>31</v>
      </c>
      <c r="C291" s="6">
        <v>1189833</v>
      </c>
      <c r="D291" s="7">
        <v>44544</v>
      </c>
      <c r="E291" s="6" t="s">
        <v>28</v>
      </c>
      <c r="F291" s="6" t="s">
        <v>29</v>
      </c>
      <c r="G291" s="6" t="s">
        <v>32</v>
      </c>
      <c r="H291" s="6" t="s">
        <v>20</v>
      </c>
      <c r="I291" s="8">
        <v>0.5</v>
      </c>
      <c r="J291" s="9">
        <v>7000</v>
      </c>
      <c r="K291" s="10">
        <f t="shared" si="2"/>
        <v>3500</v>
      </c>
      <c r="L291" s="10">
        <f t="shared" si="3"/>
        <v>1225</v>
      </c>
      <c r="M291" s="11">
        <v>0.35</v>
      </c>
      <c r="O291" s="1"/>
    </row>
    <row r="292" spans="1:16" ht="15.75" customHeight="1">
      <c r="A292" s="1"/>
      <c r="B292" s="6" t="s">
        <v>31</v>
      </c>
      <c r="C292" s="6">
        <v>1189833</v>
      </c>
      <c r="D292" s="7">
        <v>44544</v>
      </c>
      <c r="E292" s="6" t="s">
        <v>28</v>
      </c>
      <c r="F292" s="6" t="s">
        <v>29</v>
      </c>
      <c r="G292" s="6" t="s">
        <v>32</v>
      </c>
      <c r="H292" s="6" t="s">
        <v>21</v>
      </c>
      <c r="I292" s="8">
        <v>0.6</v>
      </c>
      <c r="J292" s="9">
        <v>6250</v>
      </c>
      <c r="K292" s="10">
        <f t="shared" si="2"/>
        <v>3750</v>
      </c>
      <c r="L292" s="10">
        <f t="shared" si="3"/>
        <v>2062.5</v>
      </c>
      <c r="M292" s="11">
        <v>0.55000000000000004</v>
      </c>
      <c r="O292" s="1"/>
    </row>
    <row r="293" spans="1:16" ht="15.75" customHeight="1">
      <c r="A293" s="1"/>
      <c r="B293" s="6" t="s">
        <v>31</v>
      </c>
      <c r="C293" s="6">
        <v>1189833</v>
      </c>
      <c r="D293" s="7">
        <v>44544</v>
      </c>
      <c r="E293" s="6" t="s">
        <v>28</v>
      </c>
      <c r="F293" s="6" t="s">
        <v>29</v>
      </c>
      <c r="G293" s="6" t="s">
        <v>32</v>
      </c>
      <c r="H293" s="6" t="s">
        <v>22</v>
      </c>
      <c r="I293" s="8">
        <v>0.65</v>
      </c>
      <c r="J293" s="9">
        <v>7250</v>
      </c>
      <c r="K293" s="10">
        <f t="shared" si="2"/>
        <v>4712.5</v>
      </c>
      <c r="L293" s="10">
        <f t="shared" si="3"/>
        <v>942.5</v>
      </c>
      <c r="M293" s="11">
        <v>0.2</v>
      </c>
      <c r="O293" s="1"/>
    </row>
    <row r="294" spans="1:16" ht="15.75" customHeight="1">
      <c r="A294" s="1"/>
      <c r="B294" s="6" t="s">
        <v>14</v>
      </c>
      <c r="C294" s="6">
        <v>1185732</v>
      </c>
      <c r="D294" s="7">
        <v>44211</v>
      </c>
      <c r="E294" s="6" t="s">
        <v>33</v>
      </c>
      <c r="F294" s="6" t="s">
        <v>34</v>
      </c>
      <c r="G294" s="6" t="s">
        <v>35</v>
      </c>
      <c r="H294" s="6" t="s">
        <v>17</v>
      </c>
      <c r="I294" s="8">
        <v>0.45</v>
      </c>
      <c r="J294" s="9">
        <v>4750</v>
      </c>
      <c r="K294" s="10">
        <f t="shared" si="2"/>
        <v>2137.5</v>
      </c>
      <c r="L294" s="10">
        <f t="shared" si="3"/>
        <v>855</v>
      </c>
      <c r="M294" s="11">
        <v>0.4</v>
      </c>
      <c r="O294" s="13"/>
      <c r="P294" s="12"/>
    </row>
    <row r="295" spans="1:16" ht="15.75" customHeight="1">
      <c r="A295" s="1"/>
      <c r="B295" s="6" t="s">
        <v>14</v>
      </c>
      <c r="C295" s="6">
        <v>1185732</v>
      </c>
      <c r="D295" s="7">
        <v>44211</v>
      </c>
      <c r="E295" s="6" t="s">
        <v>33</v>
      </c>
      <c r="F295" s="6" t="s">
        <v>34</v>
      </c>
      <c r="G295" s="6" t="s">
        <v>35</v>
      </c>
      <c r="H295" s="6" t="s">
        <v>18</v>
      </c>
      <c r="I295" s="8">
        <v>0.45</v>
      </c>
      <c r="J295" s="9">
        <v>2750</v>
      </c>
      <c r="K295" s="10">
        <f t="shared" si="2"/>
        <v>1237.5</v>
      </c>
      <c r="L295" s="10">
        <f t="shared" si="3"/>
        <v>433.125</v>
      </c>
      <c r="M295" s="11">
        <v>0.35</v>
      </c>
      <c r="O295" s="13"/>
      <c r="P295" s="12"/>
    </row>
    <row r="296" spans="1:16" ht="15.75" customHeight="1">
      <c r="A296" s="1"/>
      <c r="B296" s="6" t="s">
        <v>14</v>
      </c>
      <c r="C296" s="6">
        <v>1185732</v>
      </c>
      <c r="D296" s="7">
        <v>44211</v>
      </c>
      <c r="E296" s="6" t="s">
        <v>33</v>
      </c>
      <c r="F296" s="6" t="s">
        <v>34</v>
      </c>
      <c r="G296" s="6" t="s">
        <v>35</v>
      </c>
      <c r="H296" s="6" t="s">
        <v>19</v>
      </c>
      <c r="I296" s="8">
        <v>0.35000000000000003</v>
      </c>
      <c r="J296" s="9">
        <v>2750</v>
      </c>
      <c r="K296" s="10">
        <f t="shared" si="2"/>
        <v>962.50000000000011</v>
      </c>
      <c r="L296" s="10">
        <f t="shared" si="3"/>
        <v>336.875</v>
      </c>
      <c r="M296" s="11">
        <v>0.35</v>
      </c>
      <c r="O296" s="13"/>
      <c r="P296" s="12"/>
    </row>
    <row r="297" spans="1:16" ht="15.75" customHeight="1">
      <c r="A297" s="1"/>
      <c r="B297" s="6" t="s">
        <v>14</v>
      </c>
      <c r="C297" s="6">
        <v>1185732</v>
      </c>
      <c r="D297" s="7">
        <v>44211</v>
      </c>
      <c r="E297" s="6" t="s">
        <v>33</v>
      </c>
      <c r="F297" s="6" t="s">
        <v>34</v>
      </c>
      <c r="G297" s="6" t="s">
        <v>35</v>
      </c>
      <c r="H297" s="6" t="s">
        <v>20</v>
      </c>
      <c r="I297" s="8">
        <v>0.4</v>
      </c>
      <c r="J297" s="9">
        <v>1250</v>
      </c>
      <c r="K297" s="10">
        <f t="shared" si="2"/>
        <v>500</v>
      </c>
      <c r="L297" s="10">
        <f t="shared" si="3"/>
        <v>200</v>
      </c>
      <c r="M297" s="11">
        <v>0.4</v>
      </c>
      <c r="O297" s="14"/>
      <c r="P297" s="12"/>
    </row>
    <row r="298" spans="1:16" ht="15.75" customHeight="1">
      <c r="A298" s="1"/>
      <c r="B298" s="6" t="s">
        <v>14</v>
      </c>
      <c r="C298" s="6">
        <v>1185732</v>
      </c>
      <c r="D298" s="7">
        <v>44211</v>
      </c>
      <c r="E298" s="6" t="s">
        <v>33</v>
      </c>
      <c r="F298" s="6" t="s">
        <v>34</v>
      </c>
      <c r="G298" s="6" t="s">
        <v>35</v>
      </c>
      <c r="H298" s="6" t="s">
        <v>21</v>
      </c>
      <c r="I298" s="8">
        <v>0.54999999999999993</v>
      </c>
      <c r="J298" s="9">
        <v>1750</v>
      </c>
      <c r="K298" s="10">
        <f t="shared" si="2"/>
        <v>962.49999999999989</v>
      </c>
      <c r="L298" s="10">
        <f t="shared" si="3"/>
        <v>336.87499999999994</v>
      </c>
      <c r="M298" s="11">
        <v>0.35</v>
      </c>
      <c r="O298" s="14"/>
      <c r="P298" s="12"/>
    </row>
    <row r="299" spans="1:16" ht="15.75" customHeight="1">
      <c r="A299" s="1"/>
      <c r="B299" s="6" t="s">
        <v>14</v>
      </c>
      <c r="C299" s="6">
        <v>1185732</v>
      </c>
      <c r="D299" s="7">
        <v>44211</v>
      </c>
      <c r="E299" s="6" t="s">
        <v>33</v>
      </c>
      <c r="F299" s="6" t="s">
        <v>34</v>
      </c>
      <c r="G299" s="6" t="s">
        <v>35</v>
      </c>
      <c r="H299" s="6" t="s">
        <v>22</v>
      </c>
      <c r="I299" s="8">
        <v>0.45</v>
      </c>
      <c r="J299" s="9">
        <v>2750</v>
      </c>
      <c r="K299" s="10">
        <f t="shared" si="2"/>
        <v>1237.5</v>
      </c>
      <c r="L299" s="10">
        <f t="shared" si="3"/>
        <v>618.75</v>
      </c>
      <c r="M299" s="11">
        <v>0.5</v>
      </c>
      <c r="O299" s="14"/>
      <c r="P299" s="12"/>
    </row>
    <row r="300" spans="1:16" ht="15.75" customHeight="1">
      <c r="A300" s="1"/>
      <c r="B300" s="6" t="s">
        <v>14</v>
      </c>
      <c r="C300" s="6">
        <v>1185732</v>
      </c>
      <c r="D300" s="7">
        <v>44242</v>
      </c>
      <c r="E300" s="6" t="s">
        <v>33</v>
      </c>
      <c r="F300" s="6" t="s">
        <v>34</v>
      </c>
      <c r="G300" s="6" t="s">
        <v>35</v>
      </c>
      <c r="H300" s="6" t="s">
        <v>17</v>
      </c>
      <c r="I300" s="8">
        <v>0.45</v>
      </c>
      <c r="J300" s="9">
        <v>5250</v>
      </c>
      <c r="K300" s="10">
        <f t="shared" si="2"/>
        <v>2362.5</v>
      </c>
      <c r="L300" s="10">
        <f t="shared" si="3"/>
        <v>945</v>
      </c>
      <c r="M300" s="11">
        <v>0.4</v>
      </c>
      <c r="O300" s="14"/>
      <c r="P300" s="12"/>
    </row>
    <row r="301" spans="1:16" ht="15.75" customHeight="1">
      <c r="A301" s="1"/>
      <c r="B301" s="6" t="s">
        <v>14</v>
      </c>
      <c r="C301" s="6">
        <v>1185732</v>
      </c>
      <c r="D301" s="7">
        <v>44242</v>
      </c>
      <c r="E301" s="6" t="s">
        <v>33</v>
      </c>
      <c r="F301" s="6" t="s">
        <v>34</v>
      </c>
      <c r="G301" s="6" t="s">
        <v>35</v>
      </c>
      <c r="H301" s="6" t="s">
        <v>18</v>
      </c>
      <c r="I301" s="8">
        <v>0.45</v>
      </c>
      <c r="J301" s="9">
        <v>1750</v>
      </c>
      <c r="K301" s="10">
        <f t="shared" si="2"/>
        <v>787.5</v>
      </c>
      <c r="L301" s="10">
        <f t="shared" si="3"/>
        <v>275.625</v>
      </c>
      <c r="M301" s="11">
        <v>0.35</v>
      </c>
      <c r="O301" s="14"/>
      <c r="P301" s="12"/>
    </row>
    <row r="302" spans="1:16" ht="15.75" customHeight="1">
      <c r="A302" s="1"/>
      <c r="B302" s="6" t="s">
        <v>14</v>
      </c>
      <c r="C302" s="6">
        <v>1185732</v>
      </c>
      <c r="D302" s="7">
        <v>44242</v>
      </c>
      <c r="E302" s="6" t="s">
        <v>33</v>
      </c>
      <c r="F302" s="6" t="s">
        <v>34</v>
      </c>
      <c r="G302" s="6" t="s">
        <v>35</v>
      </c>
      <c r="H302" s="6" t="s">
        <v>19</v>
      </c>
      <c r="I302" s="8">
        <v>0.35000000000000003</v>
      </c>
      <c r="J302" s="9">
        <v>2250</v>
      </c>
      <c r="K302" s="10">
        <f t="shared" si="2"/>
        <v>787.50000000000011</v>
      </c>
      <c r="L302" s="10">
        <f t="shared" si="3"/>
        <v>275.625</v>
      </c>
      <c r="M302" s="11">
        <v>0.35</v>
      </c>
      <c r="O302" s="14"/>
      <c r="P302" s="12"/>
    </row>
    <row r="303" spans="1:16" ht="15.75" customHeight="1">
      <c r="A303" s="1"/>
      <c r="B303" s="6" t="s">
        <v>14</v>
      </c>
      <c r="C303" s="6">
        <v>1185732</v>
      </c>
      <c r="D303" s="7">
        <v>44242</v>
      </c>
      <c r="E303" s="6" t="s">
        <v>33</v>
      </c>
      <c r="F303" s="6" t="s">
        <v>34</v>
      </c>
      <c r="G303" s="6" t="s">
        <v>35</v>
      </c>
      <c r="H303" s="6" t="s">
        <v>20</v>
      </c>
      <c r="I303" s="8">
        <v>0.4</v>
      </c>
      <c r="J303" s="9">
        <v>1000</v>
      </c>
      <c r="K303" s="10">
        <f t="shared" si="2"/>
        <v>400</v>
      </c>
      <c r="L303" s="10">
        <f t="shared" si="3"/>
        <v>160</v>
      </c>
      <c r="M303" s="11">
        <v>0.4</v>
      </c>
      <c r="O303" s="14"/>
      <c r="P303" s="12"/>
    </row>
    <row r="304" spans="1:16" ht="15.75" customHeight="1">
      <c r="A304" s="1"/>
      <c r="B304" s="6" t="s">
        <v>14</v>
      </c>
      <c r="C304" s="6">
        <v>1185732</v>
      </c>
      <c r="D304" s="7">
        <v>44242</v>
      </c>
      <c r="E304" s="6" t="s">
        <v>33</v>
      </c>
      <c r="F304" s="6" t="s">
        <v>34</v>
      </c>
      <c r="G304" s="6" t="s">
        <v>35</v>
      </c>
      <c r="H304" s="6" t="s">
        <v>21</v>
      </c>
      <c r="I304" s="8">
        <v>0.54999999999999993</v>
      </c>
      <c r="J304" s="9">
        <v>1750</v>
      </c>
      <c r="K304" s="10">
        <f t="shared" si="2"/>
        <v>962.49999999999989</v>
      </c>
      <c r="L304" s="10">
        <f t="shared" si="3"/>
        <v>336.87499999999994</v>
      </c>
      <c r="M304" s="11">
        <v>0.35</v>
      </c>
      <c r="O304" s="14"/>
      <c r="P304" s="12"/>
    </row>
    <row r="305" spans="1:16" ht="15.75" customHeight="1">
      <c r="A305" s="1"/>
      <c r="B305" s="6" t="s">
        <v>14</v>
      </c>
      <c r="C305" s="6">
        <v>1185732</v>
      </c>
      <c r="D305" s="7">
        <v>44242</v>
      </c>
      <c r="E305" s="6" t="s">
        <v>33</v>
      </c>
      <c r="F305" s="6" t="s">
        <v>34</v>
      </c>
      <c r="G305" s="6" t="s">
        <v>35</v>
      </c>
      <c r="H305" s="6" t="s">
        <v>22</v>
      </c>
      <c r="I305" s="8">
        <v>0.45</v>
      </c>
      <c r="J305" s="9">
        <v>2750</v>
      </c>
      <c r="K305" s="10">
        <f t="shared" si="2"/>
        <v>1237.5</v>
      </c>
      <c r="L305" s="10">
        <f t="shared" si="3"/>
        <v>618.75</v>
      </c>
      <c r="M305" s="11">
        <v>0.5</v>
      </c>
      <c r="O305" s="14"/>
      <c r="P305" s="12"/>
    </row>
    <row r="306" spans="1:16" ht="15.75" customHeight="1">
      <c r="A306" s="1"/>
      <c r="B306" s="6" t="s">
        <v>14</v>
      </c>
      <c r="C306" s="6">
        <v>1185732</v>
      </c>
      <c r="D306" s="7">
        <v>44269</v>
      </c>
      <c r="E306" s="6" t="s">
        <v>33</v>
      </c>
      <c r="F306" s="6" t="s">
        <v>34</v>
      </c>
      <c r="G306" s="6" t="s">
        <v>35</v>
      </c>
      <c r="H306" s="6" t="s">
        <v>17</v>
      </c>
      <c r="I306" s="8">
        <v>0.5</v>
      </c>
      <c r="J306" s="9">
        <v>4950</v>
      </c>
      <c r="K306" s="10">
        <f t="shared" si="2"/>
        <v>2475</v>
      </c>
      <c r="L306" s="10">
        <f t="shared" si="3"/>
        <v>990</v>
      </c>
      <c r="M306" s="11">
        <v>0.4</v>
      </c>
      <c r="O306" s="14"/>
      <c r="P306" s="12"/>
    </row>
    <row r="307" spans="1:16" ht="15.75" customHeight="1">
      <c r="A307" s="1"/>
      <c r="B307" s="6" t="s">
        <v>14</v>
      </c>
      <c r="C307" s="6">
        <v>1185732</v>
      </c>
      <c r="D307" s="7">
        <v>44269</v>
      </c>
      <c r="E307" s="6" t="s">
        <v>33</v>
      </c>
      <c r="F307" s="6" t="s">
        <v>34</v>
      </c>
      <c r="G307" s="6" t="s">
        <v>35</v>
      </c>
      <c r="H307" s="6" t="s">
        <v>18</v>
      </c>
      <c r="I307" s="8">
        <v>0.5</v>
      </c>
      <c r="J307" s="9">
        <v>2000</v>
      </c>
      <c r="K307" s="10">
        <f t="shared" si="2"/>
        <v>1000</v>
      </c>
      <c r="L307" s="10">
        <f t="shared" si="3"/>
        <v>350</v>
      </c>
      <c r="M307" s="11">
        <v>0.35</v>
      </c>
      <c r="O307" s="14"/>
      <c r="P307" s="12"/>
    </row>
    <row r="308" spans="1:16" ht="15.75" customHeight="1">
      <c r="A308" s="1"/>
      <c r="B308" s="6" t="s">
        <v>14</v>
      </c>
      <c r="C308" s="6">
        <v>1185732</v>
      </c>
      <c r="D308" s="7">
        <v>44269</v>
      </c>
      <c r="E308" s="6" t="s">
        <v>33</v>
      </c>
      <c r="F308" s="6" t="s">
        <v>34</v>
      </c>
      <c r="G308" s="6" t="s">
        <v>35</v>
      </c>
      <c r="H308" s="6" t="s">
        <v>19</v>
      </c>
      <c r="I308" s="8">
        <v>0.4</v>
      </c>
      <c r="J308" s="9">
        <v>2250</v>
      </c>
      <c r="K308" s="10">
        <f t="shared" si="2"/>
        <v>900</v>
      </c>
      <c r="L308" s="10">
        <f t="shared" si="3"/>
        <v>315</v>
      </c>
      <c r="M308" s="11">
        <v>0.35</v>
      </c>
      <c r="O308" s="14"/>
      <c r="P308" s="12"/>
    </row>
    <row r="309" spans="1:16" ht="15.75" customHeight="1">
      <c r="A309" s="1"/>
      <c r="B309" s="6" t="s">
        <v>14</v>
      </c>
      <c r="C309" s="6">
        <v>1185732</v>
      </c>
      <c r="D309" s="7">
        <v>44269</v>
      </c>
      <c r="E309" s="6" t="s">
        <v>33</v>
      </c>
      <c r="F309" s="6" t="s">
        <v>34</v>
      </c>
      <c r="G309" s="6" t="s">
        <v>35</v>
      </c>
      <c r="H309" s="6" t="s">
        <v>20</v>
      </c>
      <c r="I309" s="8">
        <v>0.45</v>
      </c>
      <c r="J309" s="9">
        <v>750</v>
      </c>
      <c r="K309" s="10">
        <f t="shared" si="2"/>
        <v>337.5</v>
      </c>
      <c r="L309" s="10">
        <f t="shared" si="3"/>
        <v>135</v>
      </c>
      <c r="M309" s="11">
        <v>0.4</v>
      </c>
      <c r="O309" s="14"/>
      <c r="P309" s="12"/>
    </row>
    <row r="310" spans="1:16" ht="15.75" customHeight="1">
      <c r="A310" s="1"/>
      <c r="B310" s="6" t="s">
        <v>14</v>
      </c>
      <c r="C310" s="6">
        <v>1185732</v>
      </c>
      <c r="D310" s="7">
        <v>44269</v>
      </c>
      <c r="E310" s="6" t="s">
        <v>33</v>
      </c>
      <c r="F310" s="6" t="s">
        <v>34</v>
      </c>
      <c r="G310" s="6" t="s">
        <v>35</v>
      </c>
      <c r="H310" s="6" t="s">
        <v>21</v>
      </c>
      <c r="I310" s="8">
        <v>0.6</v>
      </c>
      <c r="J310" s="9">
        <v>1250</v>
      </c>
      <c r="K310" s="10">
        <f t="shared" si="2"/>
        <v>750</v>
      </c>
      <c r="L310" s="10">
        <f t="shared" si="3"/>
        <v>262.5</v>
      </c>
      <c r="M310" s="11">
        <v>0.35</v>
      </c>
      <c r="O310" s="14"/>
      <c r="P310" s="12"/>
    </row>
    <row r="311" spans="1:16" ht="15.75" customHeight="1">
      <c r="A311" s="1"/>
      <c r="B311" s="6" t="s">
        <v>14</v>
      </c>
      <c r="C311" s="6">
        <v>1185732</v>
      </c>
      <c r="D311" s="7">
        <v>44269</v>
      </c>
      <c r="E311" s="6" t="s">
        <v>33</v>
      </c>
      <c r="F311" s="6" t="s">
        <v>34</v>
      </c>
      <c r="G311" s="6" t="s">
        <v>35</v>
      </c>
      <c r="H311" s="6" t="s">
        <v>22</v>
      </c>
      <c r="I311" s="8">
        <v>0.5</v>
      </c>
      <c r="J311" s="9">
        <v>2250</v>
      </c>
      <c r="K311" s="10">
        <f t="shared" si="2"/>
        <v>1125</v>
      </c>
      <c r="L311" s="10">
        <f t="shared" si="3"/>
        <v>562.5</v>
      </c>
      <c r="M311" s="11">
        <v>0.5</v>
      </c>
      <c r="O311" s="14"/>
      <c r="P311" s="12"/>
    </row>
    <row r="312" spans="1:16" ht="15.75" customHeight="1">
      <c r="A312" s="1"/>
      <c r="B312" s="6" t="s">
        <v>14</v>
      </c>
      <c r="C312" s="6">
        <v>1185732</v>
      </c>
      <c r="D312" s="7">
        <v>44301</v>
      </c>
      <c r="E312" s="6" t="s">
        <v>33</v>
      </c>
      <c r="F312" s="6" t="s">
        <v>34</v>
      </c>
      <c r="G312" s="6" t="s">
        <v>35</v>
      </c>
      <c r="H312" s="6" t="s">
        <v>17</v>
      </c>
      <c r="I312" s="8">
        <v>0.5</v>
      </c>
      <c r="J312" s="9">
        <v>4500</v>
      </c>
      <c r="K312" s="10">
        <f t="shared" si="2"/>
        <v>2250</v>
      </c>
      <c r="L312" s="10">
        <f t="shared" si="3"/>
        <v>900</v>
      </c>
      <c r="M312" s="11">
        <v>0.4</v>
      </c>
      <c r="O312" s="14"/>
      <c r="P312" s="12"/>
    </row>
    <row r="313" spans="1:16" ht="15.75" customHeight="1">
      <c r="A313" s="1"/>
      <c r="B313" s="6" t="s">
        <v>14</v>
      </c>
      <c r="C313" s="6">
        <v>1185732</v>
      </c>
      <c r="D313" s="7">
        <v>44301</v>
      </c>
      <c r="E313" s="6" t="s">
        <v>33</v>
      </c>
      <c r="F313" s="6" t="s">
        <v>34</v>
      </c>
      <c r="G313" s="6" t="s">
        <v>35</v>
      </c>
      <c r="H313" s="6" t="s">
        <v>18</v>
      </c>
      <c r="I313" s="8">
        <v>0.5</v>
      </c>
      <c r="J313" s="9">
        <v>1500</v>
      </c>
      <c r="K313" s="10">
        <f t="shared" si="2"/>
        <v>750</v>
      </c>
      <c r="L313" s="10">
        <f t="shared" si="3"/>
        <v>262.5</v>
      </c>
      <c r="M313" s="11">
        <v>0.35</v>
      </c>
      <c r="O313" s="14"/>
      <c r="P313" s="12"/>
    </row>
    <row r="314" spans="1:16" ht="15.75" customHeight="1">
      <c r="A314" s="1"/>
      <c r="B314" s="6" t="s">
        <v>14</v>
      </c>
      <c r="C314" s="6">
        <v>1185732</v>
      </c>
      <c r="D314" s="7">
        <v>44301</v>
      </c>
      <c r="E314" s="6" t="s">
        <v>33</v>
      </c>
      <c r="F314" s="6" t="s">
        <v>34</v>
      </c>
      <c r="G314" s="6" t="s">
        <v>35</v>
      </c>
      <c r="H314" s="6" t="s">
        <v>19</v>
      </c>
      <c r="I314" s="8">
        <v>0.4</v>
      </c>
      <c r="J314" s="9">
        <v>1500</v>
      </c>
      <c r="K314" s="10">
        <f t="shared" si="2"/>
        <v>600</v>
      </c>
      <c r="L314" s="10">
        <f t="shared" si="3"/>
        <v>210</v>
      </c>
      <c r="M314" s="11">
        <v>0.35</v>
      </c>
      <c r="O314" s="14"/>
      <c r="P314" s="12"/>
    </row>
    <row r="315" spans="1:16" ht="15.75" customHeight="1">
      <c r="A315" s="1"/>
      <c r="B315" s="6" t="s">
        <v>14</v>
      </c>
      <c r="C315" s="6">
        <v>1185732</v>
      </c>
      <c r="D315" s="7">
        <v>44301</v>
      </c>
      <c r="E315" s="6" t="s">
        <v>33</v>
      </c>
      <c r="F315" s="6" t="s">
        <v>34</v>
      </c>
      <c r="G315" s="6" t="s">
        <v>35</v>
      </c>
      <c r="H315" s="6" t="s">
        <v>20</v>
      </c>
      <c r="I315" s="8">
        <v>0.45</v>
      </c>
      <c r="J315" s="9">
        <v>750</v>
      </c>
      <c r="K315" s="10">
        <f t="shared" si="2"/>
        <v>337.5</v>
      </c>
      <c r="L315" s="10">
        <f t="shared" si="3"/>
        <v>135</v>
      </c>
      <c r="M315" s="11">
        <v>0.4</v>
      </c>
      <c r="O315" s="14"/>
      <c r="P315" s="12"/>
    </row>
    <row r="316" spans="1:16" ht="15.75" customHeight="1">
      <c r="A316" s="1"/>
      <c r="B316" s="6" t="s">
        <v>14</v>
      </c>
      <c r="C316" s="6">
        <v>1185732</v>
      </c>
      <c r="D316" s="7">
        <v>44301</v>
      </c>
      <c r="E316" s="6" t="s">
        <v>33</v>
      </c>
      <c r="F316" s="6" t="s">
        <v>34</v>
      </c>
      <c r="G316" s="6" t="s">
        <v>35</v>
      </c>
      <c r="H316" s="6" t="s">
        <v>21</v>
      </c>
      <c r="I316" s="8">
        <v>0.6</v>
      </c>
      <c r="J316" s="9">
        <v>1000</v>
      </c>
      <c r="K316" s="10">
        <f t="shared" si="2"/>
        <v>600</v>
      </c>
      <c r="L316" s="10">
        <f t="shared" si="3"/>
        <v>210</v>
      </c>
      <c r="M316" s="11">
        <v>0.35</v>
      </c>
      <c r="O316" s="14"/>
      <c r="P316" s="12"/>
    </row>
    <row r="317" spans="1:16" ht="15.75" customHeight="1">
      <c r="A317" s="1"/>
      <c r="B317" s="6" t="s">
        <v>14</v>
      </c>
      <c r="C317" s="6">
        <v>1185732</v>
      </c>
      <c r="D317" s="7">
        <v>44301</v>
      </c>
      <c r="E317" s="6" t="s">
        <v>33</v>
      </c>
      <c r="F317" s="6" t="s">
        <v>34</v>
      </c>
      <c r="G317" s="6" t="s">
        <v>35</v>
      </c>
      <c r="H317" s="6" t="s">
        <v>22</v>
      </c>
      <c r="I317" s="8">
        <v>0.5</v>
      </c>
      <c r="J317" s="9">
        <v>2250</v>
      </c>
      <c r="K317" s="10">
        <f t="shared" si="2"/>
        <v>1125</v>
      </c>
      <c r="L317" s="10">
        <f t="shared" si="3"/>
        <v>562.5</v>
      </c>
      <c r="M317" s="11">
        <v>0.5</v>
      </c>
      <c r="O317" s="14"/>
      <c r="P317" s="12"/>
    </row>
    <row r="318" spans="1:16" ht="15.75" customHeight="1">
      <c r="A318" s="1"/>
      <c r="B318" s="6" t="s">
        <v>14</v>
      </c>
      <c r="C318" s="6">
        <v>1185732</v>
      </c>
      <c r="D318" s="7">
        <v>44332</v>
      </c>
      <c r="E318" s="6" t="s">
        <v>33</v>
      </c>
      <c r="F318" s="6" t="s">
        <v>34</v>
      </c>
      <c r="G318" s="6" t="s">
        <v>35</v>
      </c>
      <c r="H318" s="6" t="s">
        <v>17</v>
      </c>
      <c r="I318" s="8">
        <v>0.6</v>
      </c>
      <c r="J318" s="9">
        <v>4950</v>
      </c>
      <c r="K318" s="10">
        <f t="shared" si="2"/>
        <v>2970</v>
      </c>
      <c r="L318" s="10">
        <f t="shared" si="3"/>
        <v>1188</v>
      </c>
      <c r="M318" s="11">
        <v>0.4</v>
      </c>
      <c r="O318" s="14"/>
      <c r="P318" s="12"/>
    </row>
    <row r="319" spans="1:16" ht="15.75" customHeight="1">
      <c r="A319" s="1"/>
      <c r="B319" s="6" t="s">
        <v>14</v>
      </c>
      <c r="C319" s="6">
        <v>1185732</v>
      </c>
      <c r="D319" s="7">
        <v>44332</v>
      </c>
      <c r="E319" s="6" t="s">
        <v>33</v>
      </c>
      <c r="F319" s="6" t="s">
        <v>34</v>
      </c>
      <c r="G319" s="6" t="s">
        <v>35</v>
      </c>
      <c r="H319" s="6" t="s">
        <v>18</v>
      </c>
      <c r="I319" s="8">
        <v>0.55000000000000004</v>
      </c>
      <c r="J319" s="9">
        <v>2000</v>
      </c>
      <c r="K319" s="10">
        <f t="shared" si="2"/>
        <v>1100</v>
      </c>
      <c r="L319" s="10">
        <f t="shared" si="3"/>
        <v>385</v>
      </c>
      <c r="M319" s="11">
        <v>0.35</v>
      </c>
      <c r="O319" s="14"/>
      <c r="P319" s="12"/>
    </row>
    <row r="320" spans="1:16" ht="15.75" customHeight="1">
      <c r="A320" s="1"/>
      <c r="B320" s="6" t="s">
        <v>14</v>
      </c>
      <c r="C320" s="6">
        <v>1185732</v>
      </c>
      <c r="D320" s="7">
        <v>44332</v>
      </c>
      <c r="E320" s="6" t="s">
        <v>33</v>
      </c>
      <c r="F320" s="6" t="s">
        <v>34</v>
      </c>
      <c r="G320" s="6" t="s">
        <v>35</v>
      </c>
      <c r="H320" s="6" t="s">
        <v>19</v>
      </c>
      <c r="I320" s="8">
        <v>0.5</v>
      </c>
      <c r="J320" s="9">
        <v>1750</v>
      </c>
      <c r="K320" s="10">
        <f t="shared" si="2"/>
        <v>875</v>
      </c>
      <c r="L320" s="10">
        <f t="shared" si="3"/>
        <v>306.25</v>
      </c>
      <c r="M320" s="11">
        <v>0.35</v>
      </c>
      <c r="O320" s="14"/>
      <c r="P320" s="12"/>
    </row>
    <row r="321" spans="1:16" ht="15.75" customHeight="1">
      <c r="A321" s="1"/>
      <c r="B321" s="6" t="s">
        <v>14</v>
      </c>
      <c r="C321" s="6">
        <v>1185732</v>
      </c>
      <c r="D321" s="7">
        <v>44332</v>
      </c>
      <c r="E321" s="6" t="s">
        <v>33</v>
      </c>
      <c r="F321" s="6" t="s">
        <v>34</v>
      </c>
      <c r="G321" s="6" t="s">
        <v>35</v>
      </c>
      <c r="H321" s="6" t="s">
        <v>20</v>
      </c>
      <c r="I321" s="8">
        <v>0.5</v>
      </c>
      <c r="J321" s="9">
        <v>1000</v>
      </c>
      <c r="K321" s="10">
        <f t="shared" si="2"/>
        <v>500</v>
      </c>
      <c r="L321" s="10">
        <f t="shared" si="3"/>
        <v>200</v>
      </c>
      <c r="M321" s="11">
        <v>0.4</v>
      </c>
      <c r="O321" s="14"/>
      <c r="P321" s="12"/>
    </row>
    <row r="322" spans="1:16" ht="15.75" customHeight="1">
      <c r="A322" s="1"/>
      <c r="B322" s="6" t="s">
        <v>14</v>
      </c>
      <c r="C322" s="6">
        <v>1185732</v>
      </c>
      <c r="D322" s="7">
        <v>44332</v>
      </c>
      <c r="E322" s="6" t="s">
        <v>33</v>
      </c>
      <c r="F322" s="6" t="s">
        <v>34</v>
      </c>
      <c r="G322" s="6" t="s">
        <v>35</v>
      </c>
      <c r="H322" s="6" t="s">
        <v>21</v>
      </c>
      <c r="I322" s="8">
        <v>0.6</v>
      </c>
      <c r="J322" s="9">
        <v>1250</v>
      </c>
      <c r="K322" s="10">
        <f t="shared" si="2"/>
        <v>750</v>
      </c>
      <c r="L322" s="10">
        <f t="shared" si="3"/>
        <v>262.5</v>
      </c>
      <c r="M322" s="11">
        <v>0.35</v>
      </c>
      <c r="O322" s="14"/>
      <c r="P322" s="12"/>
    </row>
    <row r="323" spans="1:16" ht="15.75" customHeight="1">
      <c r="A323" s="1"/>
      <c r="B323" s="6" t="s">
        <v>14</v>
      </c>
      <c r="C323" s="6">
        <v>1185732</v>
      </c>
      <c r="D323" s="7">
        <v>44332</v>
      </c>
      <c r="E323" s="6" t="s">
        <v>33</v>
      </c>
      <c r="F323" s="6" t="s">
        <v>34</v>
      </c>
      <c r="G323" s="6" t="s">
        <v>35</v>
      </c>
      <c r="H323" s="6" t="s">
        <v>22</v>
      </c>
      <c r="I323" s="8">
        <v>0.65</v>
      </c>
      <c r="J323" s="9">
        <v>2500</v>
      </c>
      <c r="K323" s="10">
        <f t="shared" si="2"/>
        <v>1625</v>
      </c>
      <c r="L323" s="10">
        <f t="shared" si="3"/>
        <v>812.5</v>
      </c>
      <c r="M323" s="11">
        <v>0.5</v>
      </c>
      <c r="O323" s="14"/>
      <c r="P323" s="12"/>
    </row>
    <row r="324" spans="1:16" ht="15.75" customHeight="1">
      <c r="A324" s="1"/>
      <c r="B324" s="6" t="s">
        <v>14</v>
      </c>
      <c r="C324" s="6">
        <v>1185732</v>
      </c>
      <c r="D324" s="7">
        <v>44362</v>
      </c>
      <c r="E324" s="6" t="s">
        <v>33</v>
      </c>
      <c r="F324" s="6" t="s">
        <v>34</v>
      </c>
      <c r="G324" s="6" t="s">
        <v>35</v>
      </c>
      <c r="H324" s="6" t="s">
        <v>17</v>
      </c>
      <c r="I324" s="8">
        <v>0.5</v>
      </c>
      <c r="J324" s="9">
        <v>5000</v>
      </c>
      <c r="K324" s="10">
        <f t="shared" si="2"/>
        <v>2500</v>
      </c>
      <c r="L324" s="10">
        <f t="shared" si="3"/>
        <v>1000</v>
      </c>
      <c r="M324" s="11">
        <v>0.4</v>
      </c>
      <c r="O324" s="14"/>
      <c r="P324" s="12"/>
    </row>
    <row r="325" spans="1:16" ht="15.75" customHeight="1">
      <c r="A325" s="1"/>
      <c r="B325" s="6" t="s">
        <v>14</v>
      </c>
      <c r="C325" s="6">
        <v>1185732</v>
      </c>
      <c r="D325" s="7">
        <v>44362</v>
      </c>
      <c r="E325" s="6" t="s">
        <v>33</v>
      </c>
      <c r="F325" s="6" t="s">
        <v>34</v>
      </c>
      <c r="G325" s="6" t="s">
        <v>35</v>
      </c>
      <c r="H325" s="6" t="s">
        <v>18</v>
      </c>
      <c r="I325" s="8">
        <v>0.45000000000000007</v>
      </c>
      <c r="J325" s="9">
        <v>2500</v>
      </c>
      <c r="K325" s="10">
        <f t="shared" si="2"/>
        <v>1125.0000000000002</v>
      </c>
      <c r="L325" s="10">
        <f t="shared" si="3"/>
        <v>393.75000000000006</v>
      </c>
      <c r="M325" s="11">
        <v>0.35</v>
      </c>
      <c r="O325" s="14"/>
      <c r="P325" s="12"/>
    </row>
    <row r="326" spans="1:16" ht="15.75" customHeight="1">
      <c r="A326" s="1"/>
      <c r="B326" s="6" t="s">
        <v>14</v>
      </c>
      <c r="C326" s="6">
        <v>1185732</v>
      </c>
      <c r="D326" s="7">
        <v>44362</v>
      </c>
      <c r="E326" s="6" t="s">
        <v>33</v>
      </c>
      <c r="F326" s="6" t="s">
        <v>34</v>
      </c>
      <c r="G326" s="6" t="s">
        <v>35</v>
      </c>
      <c r="H326" s="6" t="s">
        <v>19</v>
      </c>
      <c r="I326" s="8">
        <v>0.4</v>
      </c>
      <c r="J326" s="9">
        <v>2000</v>
      </c>
      <c r="K326" s="10">
        <f t="shared" si="2"/>
        <v>800</v>
      </c>
      <c r="L326" s="10">
        <f t="shared" si="3"/>
        <v>280</v>
      </c>
      <c r="M326" s="11">
        <v>0.35</v>
      </c>
      <c r="O326" s="14"/>
      <c r="P326" s="12"/>
    </row>
    <row r="327" spans="1:16" ht="15.75" customHeight="1">
      <c r="A327" s="1"/>
      <c r="B327" s="6" t="s">
        <v>14</v>
      </c>
      <c r="C327" s="6">
        <v>1185732</v>
      </c>
      <c r="D327" s="7">
        <v>44362</v>
      </c>
      <c r="E327" s="6" t="s">
        <v>33</v>
      </c>
      <c r="F327" s="6" t="s">
        <v>34</v>
      </c>
      <c r="G327" s="6" t="s">
        <v>35</v>
      </c>
      <c r="H327" s="6" t="s">
        <v>20</v>
      </c>
      <c r="I327" s="8">
        <v>0.4</v>
      </c>
      <c r="J327" s="9">
        <v>1750</v>
      </c>
      <c r="K327" s="10">
        <f t="shared" si="2"/>
        <v>700</v>
      </c>
      <c r="L327" s="10">
        <f t="shared" si="3"/>
        <v>280</v>
      </c>
      <c r="M327" s="11">
        <v>0.4</v>
      </c>
      <c r="O327" s="14"/>
      <c r="P327" s="12"/>
    </row>
    <row r="328" spans="1:16" ht="15.75" customHeight="1">
      <c r="A328" s="1"/>
      <c r="B328" s="6" t="s">
        <v>14</v>
      </c>
      <c r="C328" s="6">
        <v>1185732</v>
      </c>
      <c r="D328" s="7">
        <v>44362</v>
      </c>
      <c r="E328" s="6" t="s">
        <v>33</v>
      </c>
      <c r="F328" s="6" t="s">
        <v>34</v>
      </c>
      <c r="G328" s="6" t="s">
        <v>35</v>
      </c>
      <c r="H328" s="6" t="s">
        <v>21</v>
      </c>
      <c r="I328" s="8">
        <v>0.5</v>
      </c>
      <c r="J328" s="9">
        <v>1750</v>
      </c>
      <c r="K328" s="10">
        <f t="shared" si="2"/>
        <v>875</v>
      </c>
      <c r="L328" s="10">
        <f t="shared" si="3"/>
        <v>306.25</v>
      </c>
      <c r="M328" s="11">
        <v>0.35</v>
      </c>
      <c r="O328" s="14"/>
      <c r="P328" s="12"/>
    </row>
    <row r="329" spans="1:16" ht="15.75" customHeight="1">
      <c r="A329" s="1"/>
      <c r="B329" s="6" t="s">
        <v>14</v>
      </c>
      <c r="C329" s="6">
        <v>1185732</v>
      </c>
      <c r="D329" s="7">
        <v>44362</v>
      </c>
      <c r="E329" s="6" t="s">
        <v>33</v>
      </c>
      <c r="F329" s="6" t="s">
        <v>34</v>
      </c>
      <c r="G329" s="6" t="s">
        <v>35</v>
      </c>
      <c r="H329" s="6" t="s">
        <v>22</v>
      </c>
      <c r="I329" s="8">
        <v>0.55000000000000004</v>
      </c>
      <c r="J329" s="9">
        <v>3500</v>
      </c>
      <c r="K329" s="10">
        <f t="shared" si="2"/>
        <v>1925.0000000000002</v>
      </c>
      <c r="L329" s="10">
        <f t="shared" si="3"/>
        <v>962.50000000000011</v>
      </c>
      <c r="M329" s="11">
        <v>0.5</v>
      </c>
      <c r="O329" s="14"/>
      <c r="P329" s="12"/>
    </row>
    <row r="330" spans="1:16" ht="15.75" customHeight="1">
      <c r="A330" s="1"/>
      <c r="B330" s="6" t="s">
        <v>14</v>
      </c>
      <c r="C330" s="6">
        <v>1185732</v>
      </c>
      <c r="D330" s="7">
        <v>44391</v>
      </c>
      <c r="E330" s="6" t="s">
        <v>33</v>
      </c>
      <c r="F330" s="6" t="s">
        <v>34</v>
      </c>
      <c r="G330" s="6" t="s">
        <v>35</v>
      </c>
      <c r="H330" s="6" t="s">
        <v>17</v>
      </c>
      <c r="I330" s="8">
        <v>0.5</v>
      </c>
      <c r="J330" s="9">
        <v>5750</v>
      </c>
      <c r="K330" s="10">
        <f t="shared" si="2"/>
        <v>2875</v>
      </c>
      <c r="L330" s="10">
        <f t="shared" si="3"/>
        <v>1150</v>
      </c>
      <c r="M330" s="11">
        <v>0.4</v>
      </c>
      <c r="O330" s="14"/>
      <c r="P330" s="12"/>
    </row>
    <row r="331" spans="1:16" ht="15.75" customHeight="1">
      <c r="A331" s="1"/>
      <c r="B331" s="6" t="s">
        <v>14</v>
      </c>
      <c r="C331" s="6">
        <v>1185732</v>
      </c>
      <c r="D331" s="7">
        <v>44391</v>
      </c>
      <c r="E331" s="6" t="s">
        <v>33</v>
      </c>
      <c r="F331" s="6" t="s">
        <v>34</v>
      </c>
      <c r="G331" s="6" t="s">
        <v>35</v>
      </c>
      <c r="H331" s="6" t="s">
        <v>18</v>
      </c>
      <c r="I331" s="8">
        <v>0.45000000000000007</v>
      </c>
      <c r="J331" s="9">
        <v>3250</v>
      </c>
      <c r="K331" s="10">
        <f t="shared" si="2"/>
        <v>1462.5000000000002</v>
      </c>
      <c r="L331" s="10">
        <f t="shared" si="3"/>
        <v>511.87500000000006</v>
      </c>
      <c r="M331" s="11">
        <v>0.35</v>
      </c>
      <c r="O331" s="14"/>
      <c r="P331" s="12"/>
    </row>
    <row r="332" spans="1:16" ht="15.75" customHeight="1">
      <c r="A332" s="1"/>
      <c r="B332" s="6" t="s">
        <v>14</v>
      </c>
      <c r="C332" s="6">
        <v>1185732</v>
      </c>
      <c r="D332" s="7">
        <v>44391</v>
      </c>
      <c r="E332" s="6" t="s">
        <v>33</v>
      </c>
      <c r="F332" s="6" t="s">
        <v>34</v>
      </c>
      <c r="G332" s="6" t="s">
        <v>35</v>
      </c>
      <c r="H332" s="6" t="s">
        <v>19</v>
      </c>
      <c r="I332" s="8">
        <v>0.4</v>
      </c>
      <c r="J332" s="9">
        <v>2500</v>
      </c>
      <c r="K332" s="10">
        <f t="shared" si="2"/>
        <v>1000</v>
      </c>
      <c r="L332" s="10">
        <f t="shared" si="3"/>
        <v>350</v>
      </c>
      <c r="M332" s="11">
        <v>0.35</v>
      </c>
      <c r="O332" s="14"/>
      <c r="P332" s="12"/>
    </row>
    <row r="333" spans="1:16" ht="15.75" customHeight="1">
      <c r="A333" s="1"/>
      <c r="B333" s="6" t="s">
        <v>14</v>
      </c>
      <c r="C333" s="6">
        <v>1185732</v>
      </c>
      <c r="D333" s="7">
        <v>44391</v>
      </c>
      <c r="E333" s="6" t="s">
        <v>33</v>
      </c>
      <c r="F333" s="6" t="s">
        <v>34</v>
      </c>
      <c r="G333" s="6" t="s">
        <v>35</v>
      </c>
      <c r="H333" s="6" t="s">
        <v>20</v>
      </c>
      <c r="I333" s="8">
        <v>0.4</v>
      </c>
      <c r="J333" s="9">
        <v>2000</v>
      </c>
      <c r="K333" s="10">
        <f t="shared" si="2"/>
        <v>800</v>
      </c>
      <c r="L333" s="10">
        <f t="shared" si="3"/>
        <v>320</v>
      </c>
      <c r="M333" s="11">
        <v>0.4</v>
      </c>
      <c r="O333" s="14"/>
      <c r="P333" s="12"/>
    </row>
    <row r="334" spans="1:16" ht="15.75" customHeight="1">
      <c r="A334" s="1"/>
      <c r="B334" s="6" t="s">
        <v>14</v>
      </c>
      <c r="C334" s="6">
        <v>1185732</v>
      </c>
      <c r="D334" s="7">
        <v>44391</v>
      </c>
      <c r="E334" s="6" t="s">
        <v>33</v>
      </c>
      <c r="F334" s="6" t="s">
        <v>34</v>
      </c>
      <c r="G334" s="6" t="s">
        <v>35</v>
      </c>
      <c r="H334" s="6" t="s">
        <v>21</v>
      </c>
      <c r="I334" s="8">
        <v>0.5</v>
      </c>
      <c r="J334" s="9">
        <v>2250</v>
      </c>
      <c r="K334" s="10">
        <f t="shared" si="2"/>
        <v>1125</v>
      </c>
      <c r="L334" s="10">
        <f t="shared" si="3"/>
        <v>393.75</v>
      </c>
      <c r="M334" s="11">
        <v>0.35</v>
      </c>
      <c r="O334" s="14"/>
      <c r="P334" s="12"/>
    </row>
    <row r="335" spans="1:16" ht="15.75" customHeight="1">
      <c r="A335" s="1"/>
      <c r="B335" s="6" t="s">
        <v>14</v>
      </c>
      <c r="C335" s="6">
        <v>1185732</v>
      </c>
      <c r="D335" s="7">
        <v>44391</v>
      </c>
      <c r="E335" s="6" t="s">
        <v>33</v>
      </c>
      <c r="F335" s="6" t="s">
        <v>34</v>
      </c>
      <c r="G335" s="6" t="s">
        <v>35</v>
      </c>
      <c r="H335" s="6" t="s">
        <v>22</v>
      </c>
      <c r="I335" s="8">
        <v>0.55000000000000004</v>
      </c>
      <c r="J335" s="9">
        <v>4000</v>
      </c>
      <c r="K335" s="10">
        <f t="shared" si="2"/>
        <v>2200</v>
      </c>
      <c r="L335" s="10">
        <f t="shared" si="3"/>
        <v>1100</v>
      </c>
      <c r="M335" s="11">
        <v>0.5</v>
      </c>
      <c r="O335" s="14"/>
      <c r="P335" s="12"/>
    </row>
    <row r="336" spans="1:16" ht="15.75" customHeight="1">
      <c r="A336" s="1"/>
      <c r="B336" s="6" t="s">
        <v>14</v>
      </c>
      <c r="C336" s="6">
        <v>1185732</v>
      </c>
      <c r="D336" s="7">
        <v>44423</v>
      </c>
      <c r="E336" s="6" t="s">
        <v>33</v>
      </c>
      <c r="F336" s="6" t="s">
        <v>34</v>
      </c>
      <c r="G336" s="6" t="s">
        <v>35</v>
      </c>
      <c r="H336" s="6" t="s">
        <v>17</v>
      </c>
      <c r="I336" s="8">
        <v>0.5</v>
      </c>
      <c r="J336" s="9">
        <v>5500</v>
      </c>
      <c r="K336" s="10">
        <f t="shared" si="2"/>
        <v>2750</v>
      </c>
      <c r="L336" s="10">
        <f t="shared" si="3"/>
        <v>1100</v>
      </c>
      <c r="M336" s="11">
        <v>0.4</v>
      </c>
      <c r="O336" s="14"/>
      <c r="P336" s="12"/>
    </row>
    <row r="337" spans="1:16" ht="15.75" customHeight="1">
      <c r="A337" s="1"/>
      <c r="B337" s="6" t="s">
        <v>14</v>
      </c>
      <c r="C337" s="6">
        <v>1185732</v>
      </c>
      <c r="D337" s="7">
        <v>44423</v>
      </c>
      <c r="E337" s="6" t="s">
        <v>33</v>
      </c>
      <c r="F337" s="6" t="s">
        <v>34</v>
      </c>
      <c r="G337" s="6" t="s">
        <v>35</v>
      </c>
      <c r="H337" s="6" t="s">
        <v>18</v>
      </c>
      <c r="I337" s="8">
        <v>0.45000000000000007</v>
      </c>
      <c r="J337" s="9">
        <v>3250</v>
      </c>
      <c r="K337" s="10">
        <f t="shared" si="2"/>
        <v>1462.5000000000002</v>
      </c>
      <c r="L337" s="10">
        <f t="shared" si="3"/>
        <v>511.87500000000006</v>
      </c>
      <c r="M337" s="11">
        <v>0.35</v>
      </c>
      <c r="O337" s="14"/>
      <c r="P337" s="12"/>
    </row>
    <row r="338" spans="1:16" ht="15.75" customHeight="1">
      <c r="A338" s="1"/>
      <c r="B338" s="6" t="s">
        <v>14</v>
      </c>
      <c r="C338" s="6">
        <v>1185732</v>
      </c>
      <c r="D338" s="7">
        <v>44423</v>
      </c>
      <c r="E338" s="6" t="s">
        <v>33</v>
      </c>
      <c r="F338" s="6" t="s">
        <v>34</v>
      </c>
      <c r="G338" s="6" t="s">
        <v>35</v>
      </c>
      <c r="H338" s="6" t="s">
        <v>19</v>
      </c>
      <c r="I338" s="8">
        <v>0.4</v>
      </c>
      <c r="J338" s="9">
        <v>2500</v>
      </c>
      <c r="K338" s="10">
        <f t="shared" si="2"/>
        <v>1000</v>
      </c>
      <c r="L338" s="10">
        <f t="shared" si="3"/>
        <v>350</v>
      </c>
      <c r="M338" s="11">
        <v>0.35</v>
      </c>
      <c r="O338" s="14"/>
      <c r="P338" s="12"/>
    </row>
    <row r="339" spans="1:16" ht="15.75" customHeight="1">
      <c r="A339" s="1"/>
      <c r="B339" s="6" t="s">
        <v>14</v>
      </c>
      <c r="C339" s="6">
        <v>1185732</v>
      </c>
      <c r="D339" s="7">
        <v>44423</v>
      </c>
      <c r="E339" s="6" t="s">
        <v>33</v>
      </c>
      <c r="F339" s="6" t="s">
        <v>34</v>
      </c>
      <c r="G339" s="6" t="s">
        <v>35</v>
      </c>
      <c r="H339" s="6" t="s">
        <v>20</v>
      </c>
      <c r="I339" s="8">
        <v>0.4</v>
      </c>
      <c r="J339" s="9">
        <v>2250</v>
      </c>
      <c r="K339" s="10">
        <f t="shared" si="2"/>
        <v>900</v>
      </c>
      <c r="L339" s="10">
        <f t="shared" si="3"/>
        <v>360</v>
      </c>
      <c r="M339" s="11">
        <v>0.4</v>
      </c>
      <c r="O339" s="14"/>
      <c r="P339" s="12"/>
    </row>
    <row r="340" spans="1:16" ht="15.75" customHeight="1">
      <c r="A340" s="1"/>
      <c r="B340" s="6" t="s">
        <v>14</v>
      </c>
      <c r="C340" s="6">
        <v>1185732</v>
      </c>
      <c r="D340" s="7">
        <v>44423</v>
      </c>
      <c r="E340" s="6" t="s">
        <v>33</v>
      </c>
      <c r="F340" s="6" t="s">
        <v>34</v>
      </c>
      <c r="G340" s="6" t="s">
        <v>35</v>
      </c>
      <c r="H340" s="6" t="s">
        <v>21</v>
      </c>
      <c r="I340" s="8">
        <v>0.5</v>
      </c>
      <c r="J340" s="9">
        <v>2000</v>
      </c>
      <c r="K340" s="10">
        <f t="shared" si="2"/>
        <v>1000</v>
      </c>
      <c r="L340" s="10">
        <f t="shared" si="3"/>
        <v>350</v>
      </c>
      <c r="M340" s="11">
        <v>0.35</v>
      </c>
      <c r="O340" s="14"/>
      <c r="P340" s="12"/>
    </row>
    <row r="341" spans="1:16" ht="15.75" customHeight="1">
      <c r="A341" s="1"/>
      <c r="B341" s="6" t="s">
        <v>14</v>
      </c>
      <c r="C341" s="6">
        <v>1185732</v>
      </c>
      <c r="D341" s="7">
        <v>44423</v>
      </c>
      <c r="E341" s="6" t="s">
        <v>33</v>
      </c>
      <c r="F341" s="6" t="s">
        <v>34</v>
      </c>
      <c r="G341" s="6" t="s">
        <v>35</v>
      </c>
      <c r="H341" s="6" t="s">
        <v>22</v>
      </c>
      <c r="I341" s="8">
        <v>0.55000000000000004</v>
      </c>
      <c r="J341" s="9">
        <v>3750</v>
      </c>
      <c r="K341" s="10">
        <f t="shared" si="2"/>
        <v>2062.5</v>
      </c>
      <c r="L341" s="10">
        <f t="shared" si="3"/>
        <v>1031.25</v>
      </c>
      <c r="M341" s="11">
        <v>0.5</v>
      </c>
      <c r="O341" s="14"/>
      <c r="P341" s="12"/>
    </row>
    <row r="342" spans="1:16" ht="15.75" customHeight="1">
      <c r="A342" s="1"/>
      <c r="B342" s="6" t="s">
        <v>14</v>
      </c>
      <c r="C342" s="6">
        <v>1185732</v>
      </c>
      <c r="D342" s="7">
        <v>44455</v>
      </c>
      <c r="E342" s="6" t="s">
        <v>33</v>
      </c>
      <c r="F342" s="6" t="s">
        <v>34</v>
      </c>
      <c r="G342" s="6" t="s">
        <v>35</v>
      </c>
      <c r="H342" s="6" t="s">
        <v>17</v>
      </c>
      <c r="I342" s="8">
        <v>0.5</v>
      </c>
      <c r="J342" s="9">
        <v>5000</v>
      </c>
      <c r="K342" s="10">
        <f t="shared" si="2"/>
        <v>2500</v>
      </c>
      <c r="L342" s="10">
        <f t="shared" si="3"/>
        <v>1000</v>
      </c>
      <c r="M342" s="11">
        <v>0.4</v>
      </c>
      <c r="O342" s="14"/>
      <c r="P342" s="12"/>
    </row>
    <row r="343" spans="1:16" ht="15.75" customHeight="1">
      <c r="A343" s="1"/>
      <c r="B343" s="6" t="s">
        <v>14</v>
      </c>
      <c r="C343" s="6">
        <v>1185732</v>
      </c>
      <c r="D343" s="7">
        <v>44455</v>
      </c>
      <c r="E343" s="6" t="s">
        <v>33</v>
      </c>
      <c r="F343" s="6" t="s">
        <v>34</v>
      </c>
      <c r="G343" s="6" t="s">
        <v>35</v>
      </c>
      <c r="H343" s="6" t="s">
        <v>18</v>
      </c>
      <c r="I343" s="8">
        <v>0.45000000000000007</v>
      </c>
      <c r="J343" s="9">
        <v>3000</v>
      </c>
      <c r="K343" s="10">
        <f t="shared" si="2"/>
        <v>1350.0000000000002</v>
      </c>
      <c r="L343" s="10">
        <f t="shared" si="3"/>
        <v>472.50000000000006</v>
      </c>
      <c r="M343" s="11">
        <v>0.35</v>
      </c>
      <c r="O343" s="14"/>
      <c r="P343" s="12"/>
    </row>
    <row r="344" spans="1:16" ht="15.75" customHeight="1">
      <c r="A344" s="1"/>
      <c r="B344" s="6" t="s">
        <v>14</v>
      </c>
      <c r="C344" s="6">
        <v>1185732</v>
      </c>
      <c r="D344" s="7">
        <v>44455</v>
      </c>
      <c r="E344" s="6" t="s">
        <v>33</v>
      </c>
      <c r="F344" s="6" t="s">
        <v>34</v>
      </c>
      <c r="G344" s="6" t="s">
        <v>35</v>
      </c>
      <c r="H344" s="6" t="s">
        <v>19</v>
      </c>
      <c r="I344" s="8">
        <v>0.4</v>
      </c>
      <c r="J344" s="9">
        <v>2000</v>
      </c>
      <c r="K344" s="10">
        <f t="shared" si="2"/>
        <v>800</v>
      </c>
      <c r="L344" s="10">
        <f t="shared" si="3"/>
        <v>280</v>
      </c>
      <c r="M344" s="11">
        <v>0.35</v>
      </c>
      <c r="O344" s="14"/>
      <c r="P344" s="12"/>
    </row>
    <row r="345" spans="1:16" ht="15.75" customHeight="1">
      <c r="A345" s="1"/>
      <c r="B345" s="6" t="s">
        <v>14</v>
      </c>
      <c r="C345" s="6">
        <v>1185732</v>
      </c>
      <c r="D345" s="7">
        <v>44455</v>
      </c>
      <c r="E345" s="6" t="s">
        <v>33</v>
      </c>
      <c r="F345" s="6" t="s">
        <v>34</v>
      </c>
      <c r="G345" s="6" t="s">
        <v>35</v>
      </c>
      <c r="H345" s="6" t="s">
        <v>20</v>
      </c>
      <c r="I345" s="8">
        <v>0.4</v>
      </c>
      <c r="J345" s="9">
        <v>1750</v>
      </c>
      <c r="K345" s="10">
        <f t="shared" si="2"/>
        <v>700</v>
      </c>
      <c r="L345" s="10">
        <f t="shared" si="3"/>
        <v>280</v>
      </c>
      <c r="M345" s="11">
        <v>0.4</v>
      </c>
      <c r="O345" s="14"/>
      <c r="P345" s="12"/>
    </row>
    <row r="346" spans="1:16" ht="15.75" customHeight="1">
      <c r="A346" s="1"/>
      <c r="B346" s="6" t="s">
        <v>14</v>
      </c>
      <c r="C346" s="6">
        <v>1185732</v>
      </c>
      <c r="D346" s="7">
        <v>44455</v>
      </c>
      <c r="E346" s="6" t="s">
        <v>33</v>
      </c>
      <c r="F346" s="6" t="s">
        <v>34</v>
      </c>
      <c r="G346" s="6" t="s">
        <v>35</v>
      </c>
      <c r="H346" s="6" t="s">
        <v>21</v>
      </c>
      <c r="I346" s="8">
        <v>0.5</v>
      </c>
      <c r="J346" s="9">
        <v>1750</v>
      </c>
      <c r="K346" s="10">
        <f t="shared" si="2"/>
        <v>875</v>
      </c>
      <c r="L346" s="10">
        <f t="shared" si="3"/>
        <v>306.25</v>
      </c>
      <c r="M346" s="11">
        <v>0.35</v>
      </c>
      <c r="O346" s="14"/>
      <c r="P346" s="12"/>
    </row>
    <row r="347" spans="1:16" ht="15.75" customHeight="1">
      <c r="A347" s="1"/>
      <c r="B347" s="6" t="s">
        <v>14</v>
      </c>
      <c r="C347" s="6">
        <v>1185732</v>
      </c>
      <c r="D347" s="7">
        <v>44455</v>
      </c>
      <c r="E347" s="6" t="s">
        <v>33</v>
      </c>
      <c r="F347" s="6" t="s">
        <v>34</v>
      </c>
      <c r="G347" s="6" t="s">
        <v>35</v>
      </c>
      <c r="H347" s="6" t="s">
        <v>22</v>
      </c>
      <c r="I347" s="8">
        <v>0.55000000000000004</v>
      </c>
      <c r="J347" s="9">
        <v>2500</v>
      </c>
      <c r="K347" s="10">
        <f t="shared" si="2"/>
        <v>1375</v>
      </c>
      <c r="L347" s="10">
        <f t="shared" si="3"/>
        <v>687.5</v>
      </c>
      <c r="M347" s="11">
        <v>0.5</v>
      </c>
      <c r="O347" s="14"/>
      <c r="P347" s="12"/>
    </row>
    <row r="348" spans="1:16" ht="15.75" customHeight="1">
      <c r="A348" s="1"/>
      <c r="B348" s="6" t="s">
        <v>14</v>
      </c>
      <c r="C348" s="6">
        <v>1185732</v>
      </c>
      <c r="D348" s="7">
        <v>44484</v>
      </c>
      <c r="E348" s="6" t="s">
        <v>33</v>
      </c>
      <c r="F348" s="6" t="s">
        <v>34</v>
      </c>
      <c r="G348" s="6" t="s">
        <v>35</v>
      </c>
      <c r="H348" s="6" t="s">
        <v>17</v>
      </c>
      <c r="I348" s="8">
        <v>0.6</v>
      </c>
      <c r="J348" s="9">
        <v>4250</v>
      </c>
      <c r="K348" s="10">
        <f t="shared" si="2"/>
        <v>2550</v>
      </c>
      <c r="L348" s="10">
        <f t="shared" si="3"/>
        <v>1020</v>
      </c>
      <c r="M348" s="11">
        <v>0.4</v>
      </c>
      <c r="O348" s="14"/>
      <c r="P348" s="12"/>
    </row>
    <row r="349" spans="1:16" ht="15.75" customHeight="1">
      <c r="A349" s="1"/>
      <c r="B349" s="6" t="s">
        <v>14</v>
      </c>
      <c r="C349" s="6">
        <v>1185732</v>
      </c>
      <c r="D349" s="7">
        <v>44484</v>
      </c>
      <c r="E349" s="6" t="s">
        <v>33</v>
      </c>
      <c r="F349" s="6" t="s">
        <v>34</v>
      </c>
      <c r="G349" s="6" t="s">
        <v>35</v>
      </c>
      <c r="H349" s="6" t="s">
        <v>18</v>
      </c>
      <c r="I349" s="8">
        <v>0.5</v>
      </c>
      <c r="J349" s="9">
        <v>2500</v>
      </c>
      <c r="K349" s="10">
        <f t="shared" si="2"/>
        <v>1250</v>
      </c>
      <c r="L349" s="10">
        <f t="shared" si="3"/>
        <v>437.5</v>
      </c>
      <c r="M349" s="11">
        <v>0.35</v>
      </c>
      <c r="O349" s="14"/>
      <c r="P349" s="12"/>
    </row>
    <row r="350" spans="1:16" ht="15.75" customHeight="1">
      <c r="A350" s="1"/>
      <c r="B350" s="6" t="s">
        <v>14</v>
      </c>
      <c r="C350" s="6">
        <v>1185732</v>
      </c>
      <c r="D350" s="7">
        <v>44484</v>
      </c>
      <c r="E350" s="6" t="s">
        <v>33</v>
      </c>
      <c r="F350" s="6" t="s">
        <v>34</v>
      </c>
      <c r="G350" s="6" t="s">
        <v>35</v>
      </c>
      <c r="H350" s="6" t="s">
        <v>19</v>
      </c>
      <c r="I350" s="8">
        <v>0.5</v>
      </c>
      <c r="J350" s="9">
        <v>1500</v>
      </c>
      <c r="K350" s="10">
        <f t="shared" si="2"/>
        <v>750</v>
      </c>
      <c r="L350" s="10">
        <f t="shared" si="3"/>
        <v>262.5</v>
      </c>
      <c r="M350" s="11">
        <v>0.35</v>
      </c>
      <c r="O350" s="14"/>
      <c r="P350" s="12"/>
    </row>
    <row r="351" spans="1:16" ht="15.75" customHeight="1">
      <c r="A351" s="1"/>
      <c r="B351" s="6" t="s">
        <v>14</v>
      </c>
      <c r="C351" s="6">
        <v>1185732</v>
      </c>
      <c r="D351" s="7">
        <v>44484</v>
      </c>
      <c r="E351" s="6" t="s">
        <v>33</v>
      </c>
      <c r="F351" s="6" t="s">
        <v>34</v>
      </c>
      <c r="G351" s="6" t="s">
        <v>35</v>
      </c>
      <c r="H351" s="6" t="s">
        <v>20</v>
      </c>
      <c r="I351" s="8">
        <v>0.5</v>
      </c>
      <c r="J351" s="9">
        <v>1250</v>
      </c>
      <c r="K351" s="10">
        <f t="shared" si="2"/>
        <v>625</v>
      </c>
      <c r="L351" s="10">
        <f t="shared" si="3"/>
        <v>250</v>
      </c>
      <c r="M351" s="11">
        <v>0.4</v>
      </c>
      <c r="O351" s="14"/>
      <c r="P351" s="12"/>
    </row>
    <row r="352" spans="1:16" ht="15.75" customHeight="1">
      <c r="A352" s="1"/>
      <c r="B352" s="6" t="s">
        <v>14</v>
      </c>
      <c r="C352" s="6">
        <v>1185732</v>
      </c>
      <c r="D352" s="7">
        <v>44484</v>
      </c>
      <c r="E352" s="6" t="s">
        <v>33</v>
      </c>
      <c r="F352" s="6" t="s">
        <v>34</v>
      </c>
      <c r="G352" s="6" t="s">
        <v>35</v>
      </c>
      <c r="H352" s="6" t="s">
        <v>21</v>
      </c>
      <c r="I352" s="8">
        <v>0.6</v>
      </c>
      <c r="J352" s="9">
        <v>1250</v>
      </c>
      <c r="K352" s="10">
        <f t="shared" si="2"/>
        <v>750</v>
      </c>
      <c r="L352" s="10">
        <f t="shared" si="3"/>
        <v>262.5</v>
      </c>
      <c r="M352" s="11">
        <v>0.35</v>
      </c>
      <c r="O352" s="14"/>
      <c r="P352" s="12"/>
    </row>
    <row r="353" spans="1:16" ht="15.75" customHeight="1">
      <c r="A353" s="1"/>
      <c r="B353" s="6" t="s">
        <v>14</v>
      </c>
      <c r="C353" s="6">
        <v>1185732</v>
      </c>
      <c r="D353" s="7">
        <v>44484</v>
      </c>
      <c r="E353" s="6" t="s">
        <v>33</v>
      </c>
      <c r="F353" s="6" t="s">
        <v>34</v>
      </c>
      <c r="G353" s="6" t="s">
        <v>35</v>
      </c>
      <c r="H353" s="6" t="s">
        <v>22</v>
      </c>
      <c r="I353" s="8">
        <v>0.64999999999999991</v>
      </c>
      <c r="J353" s="9">
        <v>2500</v>
      </c>
      <c r="K353" s="10">
        <f t="shared" si="2"/>
        <v>1624.9999999999998</v>
      </c>
      <c r="L353" s="10">
        <f t="shared" si="3"/>
        <v>812.49999999999989</v>
      </c>
      <c r="M353" s="11">
        <v>0.5</v>
      </c>
      <c r="O353" s="14"/>
      <c r="P353" s="12"/>
    </row>
    <row r="354" spans="1:16" ht="15.75" customHeight="1">
      <c r="A354" s="1"/>
      <c r="B354" s="6" t="s">
        <v>14</v>
      </c>
      <c r="C354" s="6">
        <v>1185732</v>
      </c>
      <c r="D354" s="7">
        <v>44515</v>
      </c>
      <c r="E354" s="6" t="s">
        <v>33</v>
      </c>
      <c r="F354" s="6" t="s">
        <v>34</v>
      </c>
      <c r="G354" s="6" t="s">
        <v>35</v>
      </c>
      <c r="H354" s="6" t="s">
        <v>17</v>
      </c>
      <c r="I354" s="8">
        <v>0.6</v>
      </c>
      <c r="J354" s="9">
        <v>4000</v>
      </c>
      <c r="K354" s="10">
        <f t="shared" si="2"/>
        <v>2400</v>
      </c>
      <c r="L354" s="10">
        <f t="shared" si="3"/>
        <v>960</v>
      </c>
      <c r="M354" s="11">
        <v>0.4</v>
      </c>
      <c r="O354" s="14"/>
      <c r="P354" s="12"/>
    </row>
    <row r="355" spans="1:16" ht="15.75" customHeight="1">
      <c r="A355" s="1"/>
      <c r="B355" s="6" t="s">
        <v>14</v>
      </c>
      <c r="C355" s="6">
        <v>1185732</v>
      </c>
      <c r="D355" s="7">
        <v>44515</v>
      </c>
      <c r="E355" s="6" t="s">
        <v>33</v>
      </c>
      <c r="F355" s="6" t="s">
        <v>34</v>
      </c>
      <c r="G355" s="6" t="s">
        <v>35</v>
      </c>
      <c r="H355" s="6" t="s">
        <v>18</v>
      </c>
      <c r="I355" s="8">
        <v>0.5</v>
      </c>
      <c r="J355" s="9">
        <v>2500</v>
      </c>
      <c r="K355" s="10">
        <f t="shared" si="2"/>
        <v>1250</v>
      </c>
      <c r="L355" s="10">
        <f t="shared" si="3"/>
        <v>437.5</v>
      </c>
      <c r="M355" s="11">
        <v>0.35</v>
      </c>
      <c r="O355" s="14"/>
      <c r="P355" s="12"/>
    </row>
    <row r="356" spans="1:16" ht="15.75" customHeight="1">
      <c r="A356" s="1"/>
      <c r="B356" s="6" t="s">
        <v>14</v>
      </c>
      <c r="C356" s="6">
        <v>1185732</v>
      </c>
      <c r="D356" s="7">
        <v>44515</v>
      </c>
      <c r="E356" s="6" t="s">
        <v>33</v>
      </c>
      <c r="F356" s="6" t="s">
        <v>34</v>
      </c>
      <c r="G356" s="6" t="s">
        <v>35</v>
      </c>
      <c r="H356" s="6" t="s">
        <v>19</v>
      </c>
      <c r="I356" s="8">
        <v>0.5</v>
      </c>
      <c r="J356" s="9">
        <v>1950</v>
      </c>
      <c r="K356" s="10">
        <f t="shared" si="2"/>
        <v>975</v>
      </c>
      <c r="L356" s="10">
        <f t="shared" si="3"/>
        <v>341.25</v>
      </c>
      <c r="M356" s="11">
        <v>0.35</v>
      </c>
      <c r="O356" s="14"/>
      <c r="P356" s="12"/>
    </row>
    <row r="357" spans="1:16" ht="15.75" customHeight="1">
      <c r="A357" s="1"/>
      <c r="B357" s="6" t="s">
        <v>14</v>
      </c>
      <c r="C357" s="6">
        <v>1185732</v>
      </c>
      <c r="D357" s="7">
        <v>44515</v>
      </c>
      <c r="E357" s="6" t="s">
        <v>33</v>
      </c>
      <c r="F357" s="6" t="s">
        <v>34</v>
      </c>
      <c r="G357" s="6" t="s">
        <v>35</v>
      </c>
      <c r="H357" s="6" t="s">
        <v>20</v>
      </c>
      <c r="I357" s="8">
        <v>0.5</v>
      </c>
      <c r="J357" s="9">
        <v>1750</v>
      </c>
      <c r="K357" s="10">
        <f t="shared" si="2"/>
        <v>875</v>
      </c>
      <c r="L357" s="10">
        <f t="shared" si="3"/>
        <v>350</v>
      </c>
      <c r="M357" s="11">
        <v>0.4</v>
      </c>
      <c r="O357" s="14"/>
      <c r="P357" s="12"/>
    </row>
    <row r="358" spans="1:16" ht="15.75" customHeight="1">
      <c r="A358" s="1"/>
      <c r="B358" s="6" t="s">
        <v>14</v>
      </c>
      <c r="C358" s="6">
        <v>1185732</v>
      </c>
      <c r="D358" s="7">
        <v>44515</v>
      </c>
      <c r="E358" s="6" t="s">
        <v>33</v>
      </c>
      <c r="F358" s="6" t="s">
        <v>34</v>
      </c>
      <c r="G358" s="6" t="s">
        <v>35</v>
      </c>
      <c r="H358" s="6" t="s">
        <v>21</v>
      </c>
      <c r="I358" s="8">
        <v>0.6</v>
      </c>
      <c r="J358" s="9">
        <v>1500</v>
      </c>
      <c r="K358" s="10">
        <f t="shared" si="2"/>
        <v>900</v>
      </c>
      <c r="L358" s="10">
        <f t="shared" si="3"/>
        <v>315</v>
      </c>
      <c r="M358" s="11">
        <v>0.35</v>
      </c>
      <c r="O358" s="14"/>
      <c r="P358" s="12"/>
    </row>
    <row r="359" spans="1:16" ht="15.75" customHeight="1">
      <c r="A359" s="1"/>
      <c r="B359" s="6" t="s">
        <v>14</v>
      </c>
      <c r="C359" s="6">
        <v>1185732</v>
      </c>
      <c r="D359" s="7">
        <v>44515</v>
      </c>
      <c r="E359" s="6" t="s">
        <v>33</v>
      </c>
      <c r="F359" s="6" t="s">
        <v>34</v>
      </c>
      <c r="G359" s="6" t="s">
        <v>35</v>
      </c>
      <c r="H359" s="6" t="s">
        <v>22</v>
      </c>
      <c r="I359" s="8">
        <v>0.64999999999999991</v>
      </c>
      <c r="J359" s="9">
        <v>2500</v>
      </c>
      <c r="K359" s="10">
        <f t="shared" si="2"/>
        <v>1624.9999999999998</v>
      </c>
      <c r="L359" s="10">
        <f t="shared" si="3"/>
        <v>812.49999999999989</v>
      </c>
      <c r="M359" s="11">
        <v>0.5</v>
      </c>
      <c r="O359" s="14"/>
      <c r="P359" s="12"/>
    </row>
    <row r="360" spans="1:16" ht="15.75" customHeight="1">
      <c r="A360" s="1"/>
      <c r="B360" s="6" t="s">
        <v>14</v>
      </c>
      <c r="C360" s="6">
        <v>1185732</v>
      </c>
      <c r="D360" s="7">
        <v>44544</v>
      </c>
      <c r="E360" s="6" t="s">
        <v>33</v>
      </c>
      <c r="F360" s="6" t="s">
        <v>34</v>
      </c>
      <c r="G360" s="6" t="s">
        <v>35</v>
      </c>
      <c r="H360" s="6" t="s">
        <v>17</v>
      </c>
      <c r="I360" s="8">
        <v>0.6</v>
      </c>
      <c r="J360" s="9">
        <v>5000</v>
      </c>
      <c r="K360" s="10">
        <f t="shared" si="2"/>
        <v>3000</v>
      </c>
      <c r="L360" s="10">
        <f t="shared" si="3"/>
        <v>1200</v>
      </c>
      <c r="M360" s="11">
        <v>0.4</v>
      </c>
      <c r="O360" s="14"/>
      <c r="P360" s="12"/>
    </row>
    <row r="361" spans="1:16" ht="15.75" customHeight="1">
      <c r="A361" s="1"/>
      <c r="B361" s="6" t="s">
        <v>14</v>
      </c>
      <c r="C361" s="6">
        <v>1185732</v>
      </c>
      <c r="D361" s="7">
        <v>44544</v>
      </c>
      <c r="E361" s="6" t="s">
        <v>33</v>
      </c>
      <c r="F361" s="6" t="s">
        <v>34</v>
      </c>
      <c r="G361" s="6" t="s">
        <v>35</v>
      </c>
      <c r="H361" s="6" t="s">
        <v>18</v>
      </c>
      <c r="I361" s="8">
        <v>0.5</v>
      </c>
      <c r="J361" s="9">
        <v>3000</v>
      </c>
      <c r="K361" s="10">
        <f t="shared" si="2"/>
        <v>1500</v>
      </c>
      <c r="L361" s="10">
        <f t="shared" si="3"/>
        <v>525</v>
      </c>
      <c r="M361" s="11">
        <v>0.35</v>
      </c>
      <c r="O361" s="14"/>
      <c r="P361" s="12"/>
    </row>
    <row r="362" spans="1:16" ht="15.75" customHeight="1">
      <c r="A362" s="1"/>
      <c r="B362" s="6" t="s">
        <v>14</v>
      </c>
      <c r="C362" s="6">
        <v>1185732</v>
      </c>
      <c r="D362" s="7">
        <v>44544</v>
      </c>
      <c r="E362" s="6" t="s">
        <v>33</v>
      </c>
      <c r="F362" s="6" t="s">
        <v>34</v>
      </c>
      <c r="G362" s="6" t="s">
        <v>35</v>
      </c>
      <c r="H362" s="6" t="s">
        <v>19</v>
      </c>
      <c r="I362" s="8">
        <v>0.5</v>
      </c>
      <c r="J362" s="9">
        <v>2500</v>
      </c>
      <c r="K362" s="10">
        <f t="shared" si="2"/>
        <v>1250</v>
      </c>
      <c r="L362" s="10">
        <f t="shared" si="3"/>
        <v>437.5</v>
      </c>
      <c r="M362" s="11">
        <v>0.35</v>
      </c>
      <c r="O362" s="14"/>
      <c r="P362" s="12"/>
    </row>
    <row r="363" spans="1:16" ht="15.75" customHeight="1">
      <c r="A363" s="1"/>
      <c r="B363" s="6" t="s">
        <v>14</v>
      </c>
      <c r="C363" s="6">
        <v>1185732</v>
      </c>
      <c r="D363" s="7">
        <v>44544</v>
      </c>
      <c r="E363" s="6" t="s">
        <v>33</v>
      </c>
      <c r="F363" s="6" t="s">
        <v>34</v>
      </c>
      <c r="G363" s="6" t="s">
        <v>35</v>
      </c>
      <c r="H363" s="6" t="s">
        <v>20</v>
      </c>
      <c r="I363" s="8">
        <v>0.5</v>
      </c>
      <c r="J363" s="9">
        <v>2000</v>
      </c>
      <c r="K363" s="10">
        <f t="shared" si="2"/>
        <v>1000</v>
      </c>
      <c r="L363" s="10">
        <f t="shared" si="3"/>
        <v>400</v>
      </c>
      <c r="M363" s="11">
        <v>0.4</v>
      </c>
      <c r="O363" s="14"/>
      <c r="P363" s="12"/>
    </row>
    <row r="364" spans="1:16" ht="15.75" customHeight="1">
      <c r="A364" s="1"/>
      <c r="B364" s="6" t="s">
        <v>14</v>
      </c>
      <c r="C364" s="6">
        <v>1185732</v>
      </c>
      <c r="D364" s="7">
        <v>44544</v>
      </c>
      <c r="E364" s="6" t="s">
        <v>33</v>
      </c>
      <c r="F364" s="6" t="s">
        <v>34</v>
      </c>
      <c r="G364" s="6" t="s">
        <v>35</v>
      </c>
      <c r="H364" s="6" t="s">
        <v>21</v>
      </c>
      <c r="I364" s="8">
        <v>0.6</v>
      </c>
      <c r="J364" s="9">
        <v>2000</v>
      </c>
      <c r="K364" s="10">
        <f t="shared" si="2"/>
        <v>1200</v>
      </c>
      <c r="L364" s="10">
        <f t="shared" si="3"/>
        <v>420</v>
      </c>
      <c r="M364" s="11">
        <v>0.35</v>
      </c>
      <c r="O364" s="14"/>
      <c r="P364" s="12"/>
    </row>
    <row r="365" spans="1:16" ht="15.75" customHeight="1">
      <c r="A365" s="1"/>
      <c r="B365" s="6" t="s">
        <v>14</v>
      </c>
      <c r="C365" s="6">
        <v>1185732</v>
      </c>
      <c r="D365" s="7">
        <v>44544</v>
      </c>
      <c r="E365" s="6" t="s">
        <v>33</v>
      </c>
      <c r="F365" s="6" t="s">
        <v>34</v>
      </c>
      <c r="G365" s="6" t="s">
        <v>35</v>
      </c>
      <c r="H365" s="6" t="s">
        <v>22</v>
      </c>
      <c r="I365" s="8">
        <v>0.64999999999999991</v>
      </c>
      <c r="J365" s="9">
        <v>3000</v>
      </c>
      <c r="K365" s="10">
        <f t="shared" si="2"/>
        <v>1949.9999999999998</v>
      </c>
      <c r="L365" s="10">
        <f t="shared" si="3"/>
        <v>974.99999999999989</v>
      </c>
      <c r="M365" s="11">
        <v>0.5</v>
      </c>
      <c r="O365" s="14"/>
      <c r="P365" s="12"/>
    </row>
    <row r="366" spans="1:16" ht="15.75" customHeight="1">
      <c r="A366" s="1"/>
      <c r="B366" s="6" t="s">
        <v>23</v>
      </c>
      <c r="C366" s="6">
        <v>1197831</v>
      </c>
      <c r="D366" s="7">
        <v>44198</v>
      </c>
      <c r="E366" s="6" t="s">
        <v>24</v>
      </c>
      <c r="F366" s="6" t="s">
        <v>25</v>
      </c>
      <c r="G366" s="6" t="s">
        <v>36</v>
      </c>
      <c r="H366" s="6" t="s">
        <v>17</v>
      </c>
      <c r="I366" s="8">
        <v>0.2</v>
      </c>
      <c r="J366" s="9">
        <v>7250</v>
      </c>
      <c r="K366" s="10">
        <f t="shared" si="2"/>
        <v>1450</v>
      </c>
      <c r="L366" s="10">
        <f t="shared" si="3"/>
        <v>435</v>
      </c>
      <c r="M366" s="11">
        <v>0.3</v>
      </c>
      <c r="O366" s="13"/>
      <c r="P366" s="12"/>
    </row>
    <row r="367" spans="1:16" ht="15.75" customHeight="1">
      <c r="A367" s="1"/>
      <c r="B367" s="6" t="s">
        <v>23</v>
      </c>
      <c r="C367" s="6">
        <v>1197831</v>
      </c>
      <c r="D367" s="7">
        <v>44198</v>
      </c>
      <c r="E367" s="6" t="s">
        <v>24</v>
      </c>
      <c r="F367" s="6" t="s">
        <v>25</v>
      </c>
      <c r="G367" s="6" t="s">
        <v>36</v>
      </c>
      <c r="H367" s="6" t="s">
        <v>18</v>
      </c>
      <c r="I367" s="8">
        <v>0.3</v>
      </c>
      <c r="J367" s="9">
        <v>7250</v>
      </c>
      <c r="K367" s="10">
        <f t="shared" si="2"/>
        <v>2175</v>
      </c>
      <c r="L367" s="10">
        <f t="shared" si="3"/>
        <v>652.5</v>
      </c>
      <c r="M367" s="11">
        <v>0.3</v>
      </c>
      <c r="O367" s="13"/>
      <c r="P367" s="12"/>
    </row>
    <row r="368" spans="1:16" ht="15.75" customHeight="1">
      <c r="A368" s="1"/>
      <c r="B368" s="6" t="s">
        <v>23</v>
      </c>
      <c r="C368" s="6">
        <v>1197831</v>
      </c>
      <c r="D368" s="7">
        <v>44198</v>
      </c>
      <c r="E368" s="6" t="s">
        <v>24</v>
      </c>
      <c r="F368" s="6" t="s">
        <v>25</v>
      </c>
      <c r="G368" s="6" t="s">
        <v>36</v>
      </c>
      <c r="H368" s="6" t="s">
        <v>19</v>
      </c>
      <c r="I368" s="8">
        <v>0.3</v>
      </c>
      <c r="J368" s="9">
        <v>5250</v>
      </c>
      <c r="K368" s="10">
        <f t="shared" si="2"/>
        <v>1575</v>
      </c>
      <c r="L368" s="10">
        <f t="shared" si="3"/>
        <v>472.5</v>
      </c>
      <c r="M368" s="11">
        <v>0.3</v>
      </c>
      <c r="O368" s="13"/>
      <c r="P368" s="12"/>
    </row>
    <row r="369" spans="1:16" ht="15.75" customHeight="1">
      <c r="A369" s="1"/>
      <c r="B369" s="6" t="s">
        <v>23</v>
      </c>
      <c r="C369" s="6">
        <v>1197831</v>
      </c>
      <c r="D369" s="7">
        <v>44198</v>
      </c>
      <c r="E369" s="6" t="s">
        <v>24</v>
      </c>
      <c r="F369" s="6" t="s">
        <v>25</v>
      </c>
      <c r="G369" s="6" t="s">
        <v>36</v>
      </c>
      <c r="H369" s="6" t="s">
        <v>20</v>
      </c>
      <c r="I369" s="8">
        <v>0.35</v>
      </c>
      <c r="J369" s="9">
        <v>5250</v>
      </c>
      <c r="K369" s="10">
        <f t="shared" si="2"/>
        <v>1837.4999999999998</v>
      </c>
      <c r="L369" s="10">
        <f t="shared" si="3"/>
        <v>735</v>
      </c>
      <c r="M369" s="11">
        <v>0.4</v>
      </c>
      <c r="O369" s="13"/>
      <c r="P369" s="12"/>
    </row>
    <row r="370" spans="1:16" ht="15.75" customHeight="1">
      <c r="A370" s="1"/>
      <c r="B370" s="6" t="s">
        <v>23</v>
      </c>
      <c r="C370" s="6">
        <v>1197831</v>
      </c>
      <c r="D370" s="7">
        <v>44198</v>
      </c>
      <c r="E370" s="6" t="s">
        <v>24</v>
      </c>
      <c r="F370" s="6" t="s">
        <v>25</v>
      </c>
      <c r="G370" s="6" t="s">
        <v>36</v>
      </c>
      <c r="H370" s="6" t="s">
        <v>21</v>
      </c>
      <c r="I370" s="8">
        <v>0.4</v>
      </c>
      <c r="J370" s="9">
        <v>3750</v>
      </c>
      <c r="K370" s="10">
        <f t="shared" si="2"/>
        <v>1500</v>
      </c>
      <c r="L370" s="10">
        <f t="shared" si="3"/>
        <v>375</v>
      </c>
      <c r="M370" s="11">
        <v>0.25</v>
      </c>
      <c r="O370" s="13"/>
      <c r="P370" s="12"/>
    </row>
    <row r="371" spans="1:16" ht="15.75" customHeight="1">
      <c r="A371" s="1"/>
      <c r="B371" s="6" t="s">
        <v>23</v>
      </c>
      <c r="C371" s="6">
        <v>1197831</v>
      </c>
      <c r="D371" s="7">
        <v>44198</v>
      </c>
      <c r="E371" s="6" t="s">
        <v>24</v>
      </c>
      <c r="F371" s="6" t="s">
        <v>25</v>
      </c>
      <c r="G371" s="6" t="s">
        <v>36</v>
      </c>
      <c r="H371" s="6" t="s">
        <v>22</v>
      </c>
      <c r="I371" s="8">
        <v>0.35</v>
      </c>
      <c r="J371" s="9">
        <v>5250</v>
      </c>
      <c r="K371" s="10">
        <f t="shared" si="2"/>
        <v>1837.4999999999998</v>
      </c>
      <c r="L371" s="10">
        <f t="shared" si="3"/>
        <v>826.87499999999989</v>
      </c>
      <c r="M371" s="11">
        <v>0.45</v>
      </c>
      <c r="O371" s="13"/>
      <c r="P371" s="12"/>
    </row>
    <row r="372" spans="1:16" ht="15.75" customHeight="1">
      <c r="A372" s="1"/>
      <c r="B372" s="6" t="s">
        <v>23</v>
      </c>
      <c r="C372" s="6">
        <v>1197831</v>
      </c>
      <c r="D372" s="7">
        <v>44228</v>
      </c>
      <c r="E372" s="6" t="s">
        <v>24</v>
      </c>
      <c r="F372" s="6" t="s">
        <v>25</v>
      </c>
      <c r="G372" s="6" t="s">
        <v>36</v>
      </c>
      <c r="H372" s="6" t="s">
        <v>17</v>
      </c>
      <c r="I372" s="8">
        <v>0.25</v>
      </c>
      <c r="J372" s="9">
        <v>6750</v>
      </c>
      <c r="K372" s="10">
        <f t="shared" si="2"/>
        <v>1687.5</v>
      </c>
      <c r="L372" s="10">
        <f t="shared" si="3"/>
        <v>506.25</v>
      </c>
      <c r="M372" s="11">
        <v>0.3</v>
      </c>
      <c r="O372" s="13"/>
      <c r="P372" s="12"/>
    </row>
    <row r="373" spans="1:16" ht="15.75" customHeight="1">
      <c r="A373" s="1"/>
      <c r="B373" s="6" t="s">
        <v>23</v>
      </c>
      <c r="C373" s="6">
        <v>1197831</v>
      </c>
      <c r="D373" s="7">
        <v>44228</v>
      </c>
      <c r="E373" s="6" t="s">
        <v>24</v>
      </c>
      <c r="F373" s="6" t="s">
        <v>25</v>
      </c>
      <c r="G373" s="6" t="s">
        <v>36</v>
      </c>
      <c r="H373" s="6" t="s">
        <v>18</v>
      </c>
      <c r="I373" s="8">
        <v>0.35</v>
      </c>
      <c r="J373" s="9">
        <v>6500</v>
      </c>
      <c r="K373" s="10">
        <f t="shared" si="2"/>
        <v>2275</v>
      </c>
      <c r="L373" s="10">
        <f t="shared" si="3"/>
        <v>682.5</v>
      </c>
      <c r="M373" s="11">
        <v>0.3</v>
      </c>
      <c r="O373" s="13"/>
      <c r="P373" s="12"/>
    </row>
    <row r="374" spans="1:16" ht="15.75" customHeight="1">
      <c r="A374" s="1"/>
      <c r="B374" s="6" t="s">
        <v>23</v>
      </c>
      <c r="C374" s="6">
        <v>1197831</v>
      </c>
      <c r="D374" s="7">
        <v>44228</v>
      </c>
      <c r="E374" s="6" t="s">
        <v>24</v>
      </c>
      <c r="F374" s="6" t="s">
        <v>25</v>
      </c>
      <c r="G374" s="6" t="s">
        <v>36</v>
      </c>
      <c r="H374" s="6" t="s">
        <v>19</v>
      </c>
      <c r="I374" s="8">
        <v>0.35</v>
      </c>
      <c r="J374" s="9">
        <v>4750</v>
      </c>
      <c r="K374" s="10">
        <f t="shared" si="2"/>
        <v>1662.5</v>
      </c>
      <c r="L374" s="10">
        <f t="shared" si="3"/>
        <v>498.75</v>
      </c>
      <c r="M374" s="11">
        <v>0.3</v>
      </c>
      <c r="O374" s="13"/>
      <c r="P374" s="12"/>
    </row>
    <row r="375" spans="1:16" ht="15.75" customHeight="1">
      <c r="A375" s="1"/>
      <c r="B375" s="6" t="s">
        <v>23</v>
      </c>
      <c r="C375" s="6">
        <v>1197831</v>
      </c>
      <c r="D375" s="7">
        <v>44228</v>
      </c>
      <c r="E375" s="6" t="s">
        <v>24</v>
      </c>
      <c r="F375" s="6" t="s">
        <v>25</v>
      </c>
      <c r="G375" s="6" t="s">
        <v>36</v>
      </c>
      <c r="H375" s="6" t="s">
        <v>20</v>
      </c>
      <c r="I375" s="8">
        <v>0.35</v>
      </c>
      <c r="J375" s="9">
        <v>4250</v>
      </c>
      <c r="K375" s="10">
        <f t="shared" si="2"/>
        <v>1487.5</v>
      </c>
      <c r="L375" s="10">
        <f t="shared" si="3"/>
        <v>595</v>
      </c>
      <c r="M375" s="11">
        <v>0.4</v>
      </c>
      <c r="O375" s="13"/>
      <c r="P375" s="12"/>
    </row>
    <row r="376" spans="1:16" ht="15.75" customHeight="1">
      <c r="A376" s="1"/>
      <c r="B376" s="6" t="s">
        <v>23</v>
      </c>
      <c r="C376" s="6">
        <v>1197831</v>
      </c>
      <c r="D376" s="7">
        <v>44228</v>
      </c>
      <c r="E376" s="6" t="s">
        <v>24</v>
      </c>
      <c r="F376" s="6" t="s">
        <v>25</v>
      </c>
      <c r="G376" s="6" t="s">
        <v>36</v>
      </c>
      <c r="H376" s="6" t="s">
        <v>21</v>
      </c>
      <c r="I376" s="8">
        <v>0.4</v>
      </c>
      <c r="J376" s="9">
        <v>3000</v>
      </c>
      <c r="K376" s="10">
        <f t="shared" si="2"/>
        <v>1200</v>
      </c>
      <c r="L376" s="10">
        <f t="shared" si="3"/>
        <v>300</v>
      </c>
      <c r="M376" s="11">
        <v>0.25</v>
      </c>
      <c r="O376" s="13"/>
      <c r="P376" s="12"/>
    </row>
    <row r="377" spans="1:16" ht="15.75" customHeight="1">
      <c r="A377" s="1"/>
      <c r="B377" s="6" t="s">
        <v>23</v>
      </c>
      <c r="C377" s="6">
        <v>1197831</v>
      </c>
      <c r="D377" s="7">
        <v>44228</v>
      </c>
      <c r="E377" s="6" t="s">
        <v>24</v>
      </c>
      <c r="F377" s="6" t="s">
        <v>25</v>
      </c>
      <c r="G377" s="6" t="s">
        <v>36</v>
      </c>
      <c r="H377" s="6" t="s">
        <v>22</v>
      </c>
      <c r="I377" s="8">
        <v>0.35</v>
      </c>
      <c r="J377" s="9">
        <v>5000</v>
      </c>
      <c r="K377" s="10">
        <f t="shared" si="2"/>
        <v>1750</v>
      </c>
      <c r="L377" s="10">
        <f t="shared" si="3"/>
        <v>787.5</v>
      </c>
      <c r="M377" s="11">
        <v>0.45</v>
      </c>
      <c r="O377" s="13"/>
      <c r="P377" s="12"/>
    </row>
    <row r="378" spans="1:16" ht="15.75" customHeight="1">
      <c r="A378" s="1"/>
      <c r="B378" s="6" t="s">
        <v>23</v>
      </c>
      <c r="C378" s="6">
        <v>1197831</v>
      </c>
      <c r="D378" s="7">
        <v>44258</v>
      </c>
      <c r="E378" s="6" t="s">
        <v>24</v>
      </c>
      <c r="F378" s="6" t="s">
        <v>25</v>
      </c>
      <c r="G378" s="6" t="s">
        <v>36</v>
      </c>
      <c r="H378" s="6" t="s">
        <v>17</v>
      </c>
      <c r="I378" s="8">
        <v>0.3</v>
      </c>
      <c r="J378" s="9">
        <v>6750</v>
      </c>
      <c r="K378" s="10">
        <f t="shared" si="2"/>
        <v>2025</v>
      </c>
      <c r="L378" s="10">
        <f t="shared" si="3"/>
        <v>708.75</v>
      </c>
      <c r="M378" s="11">
        <v>0.35</v>
      </c>
      <c r="O378" s="13"/>
      <c r="P378" s="12"/>
    </row>
    <row r="379" spans="1:16" ht="15.75" customHeight="1">
      <c r="A379" s="1"/>
      <c r="B379" s="6" t="s">
        <v>23</v>
      </c>
      <c r="C379" s="6">
        <v>1197831</v>
      </c>
      <c r="D379" s="7">
        <v>44258</v>
      </c>
      <c r="E379" s="6" t="s">
        <v>24</v>
      </c>
      <c r="F379" s="6" t="s">
        <v>25</v>
      </c>
      <c r="G379" s="6" t="s">
        <v>36</v>
      </c>
      <c r="H379" s="6" t="s">
        <v>18</v>
      </c>
      <c r="I379" s="8">
        <v>0.4</v>
      </c>
      <c r="J379" s="9">
        <v>6750</v>
      </c>
      <c r="K379" s="10">
        <f t="shared" si="2"/>
        <v>2700</v>
      </c>
      <c r="L379" s="10">
        <f t="shared" si="3"/>
        <v>944.99999999999989</v>
      </c>
      <c r="M379" s="11">
        <v>0.35</v>
      </c>
      <c r="O379" s="13"/>
      <c r="P379" s="12"/>
    </row>
    <row r="380" spans="1:16" ht="15.75" customHeight="1">
      <c r="A380" s="1"/>
      <c r="B380" s="6" t="s">
        <v>23</v>
      </c>
      <c r="C380" s="6">
        <v>1197831</v>
      </c>
      <c r="D380" s="7">
        <v>44258</v>
      </c>
      <c r="E380" s="6" t="s">
        <v>24</v>
      </c>
      <c r="F380" s="6" t="s">
        <v>25</v>
      </c>
      <c r="G380" s="6" t="s">
        <v>36</v>
      </c>
      <c r="H380" s="6" t="s">
        <v>19</v>
      </c>
      <c r="I380" s="8">
        <v>0.3</v>
      </c>
      <c r="J380" s="9">
        <v>5000</v>
      </c>
      <c r="K380" s="10">
        <f t="shared" si="2"/>
        <v>1500</v>
      </c>
      <c r="L380" s="10">
        <f t="shared" si="3"/>
        <v>525</v>
      </c>
      <c r="M380" s="11">
        <v>0.35</v>
      </c>
      <c r="O380" s="13"/>
      <c r="P380" s="12"/>
    </row>
    <row r="381" spans="1:16" ht="15.75" customHeight="1">
      <c r="A381" s="1"/>
      <c r="B381" s="6" t="s">
        <v>23</v>
      </c>
      <c r="C381" s="6">
        <v>1197831</v>
      </c>
      <c r="D381" s="7">
        <v>44258</v>
      </c>
      <c r="E381" s="6" t="s">
        <v>24</v>
      </c>
      <c r="F381" s="6" t="s">
        <v>25</v>
      </c>
      <c r="G381" s="6" t="s">
        <v>36</v>
      </c>
      <c r="H381" s="6" t="s">
        <v>20</v>
      </c>
      <c r="I381" s="8">
        <v>0.35000000000000003</v>
      </c>
      <c r="J381" s="9">
        <v>4000</v>
      </c>
      <c r="K381" s="10">
        <f t="shared" si="2"/>
        <v>1400.0000000000002</v>
      </c>
      <c r="L381" s="10">
        <f t="shared" si="3"/>
        <v>630.00000000000011</v>
      </c>
      <c r="M381" s="11">
        <v>0.45</v>
      </c>
      <c r="O381" s="13"/>
      <c r="P381" s="12"/>
    </row>
    <row r="382" spans="1:16" ht="15.75" customHeight="1">
      <c r="A382" s="1"/>
      <c r="B382" s="6" t="s">
        <v>23</v>
      </c>
      <c r="C382" s="6">
        <v>1197831</v>
      </c>
      <c r="D382" s="7">
        <v>44258</v>
      </c>
      <c r="E382" s="6" t="s">
        <v>24</v>
      </c>
      <c r="F382" s="6" t="s">
        <v>25</v>
      </c>
      <c r="G382" s="6" t="s">
        <v>36</v>
      </c>
      <c r="H382" s="6" t="s">
        <v>21</v>
      </c>
      <c r="I382" s="8">
        <v>0.4</v>
      </c>
      <c r="J382" s="9">
        <v>3000</v>
      </c>
      <c r="K382" s="10">
        <f t="shared" si="2"/>
        <v>1200</v>
      </c>
      <c r="L382" s="10">
        <f t="shared" si="3"/>
        <v>360</v>
      </c>
      <c r="M382" s="11">
        <v>0.3</v>
      </c>
      <c r="O382" s="13"/>
      <c r="P382" s="12"/>
    </row>
    <row r="383" spans="1:16" ht="15.75" customHeight="1">
      <c r="A383" s="1"/>
      <c r="B383" s="6" t="s">
        <v>23</v>
      </c>
      <c r="C383" s="6">
        <v>1197831</v>
      </c>
      <c r="D383" s="7">
        <v>44258</v>
      </c>
      <c r="E383" s="6" t="s">
        <v>24</v>
      </c>
      <c r="F383" s="6" t="s">
        <v>25</v>
      </c>
      <c r="G383" s="6" t="s">
        <v>36</v>
      </c>
      <c r="H383" s="6" t="s">
        <v>22</v>
      </c>
      <c r="I383" s="8">
        <v>0.35000000000000003</v>
      </c>
      <c r="J383" s="9">
        <v>4500</v>
      </c>
      <c r="K383" s="10">
        <f t="shared" si="2"/>
        <v>1575.0000000000002</v>
      </c>
      <c r="L383" s="10">
        <f t="shared" si="3"/>
        <v>787.50000000000011</v>
      </c>
      <c r="M383" s="11">
        <v>0.5</v>
      </c>
      <c r="O383" s="13"/>
      <c r="P383" s="12"/>
    </row>
    <row r="384" spans="1:16" ht="15.75" customHeight="1">
      <c r="A384" s="1"/>
      <c r="B384" s="6" t="s">
        <v>23</v>
      </c>
      <c r="C384" s="6">
        <v>1197831</v>
      </c>
      <c r="D384" s="7">
        <v>44288</v>
      </c>
      <c r="E384" s="6" t="s">
        <v>24</v>
      </c>
      <c r="F384" s="6" t="s">
        <v>25</v>
      </c>
      <c r="G384" s="6" t="s">
        <v>36</v>
      </c>
      <c r="H384" s="6" t="s">
        <v>17</v>
      </c>
      <c r="I384" s="8">
        <v>0.19999999999999998</v>
      </c>
      <c r="J384" s="9">
        <v>7000</v>
      </c>
      <c r="K384" s="10">
        <f t="shared" si="2"/>
        <v>1399.9999999999998</v>
      </c>
      <c r="L384" s="10">
        <f t="shared" si="3"/>
        <v>489.99999999999989</v>
      </c>
      <c r="M384" s="11">
        <v>0.35</v>
      </c>
      <c r="O384" s="13"/>
      <c r="P384" s="12"/>
    </row>
    <row r="385" spans="1:16" ht="15.75" customHeight="1">
      <c r="A385" s="1"/>
      <c r="B385" s="6" t="s">
        <v>23</v>
      </c>
      <c r="C385" s="6">
        <v>1197831</v>
      </c>
      <c r="D385" s="7">
        <v>44288</v>
      </c>
      <c r="E385" s="6" t="s">
        <v>24</v>
      </c>
      <c r="F385" s="6" t="s">
        <v>25</v>
      </c>
      <c r="G385" s="6" t="s">
        <v>36</v>
      </c>
      <c r="H385" s="6" t="s">
        <v>18</v>
      </c>
      <c r="I385" s="8">
        <v>0.30000000000000004</v>
      </c>
      <c r="J385" s="9">
        <v>7000</v>
      </c>
      <c r="K385" s="10">
        <f t="shared" si="2"/>
        <v>2100.0000000000005</v>
      </c>
      <c r="L385" s="10">
        <f t="shared" si="3"/>
        <v>735.00000000000011</v>
      </c>
      <c r="M385" s="11">
        <v>0.35</v>
      </c>
      <c r="O385" s="13"/>
      <c r="P385" s="12"/>
    </row>
    <row r="386" spans="1:16" ht="15.75" customHeight="1">
      <c r="A386" s="1"/>
      <c r="B386" s="6" t="s">
        <v>23</v>
      </c>
      <c r="C386" s="6">
        <v>1197831</v>
      </c>
      <c r="D386" s="7">
        <v>44288</v>
      </c>
      <c r="E386" s="6" t="s">
        <v>24</v>
      </c>
      <c r="F386" s="6" t="s">
        <v>25</v>
      </c>
      <c r="G386" s="6" t="s">
        <v>36</v>
      </c>
      <c r="H386" s="6" t="s">
        <v>19</v>
      </c>
      <c r="I386" s="8">
        <v>0.24999999999999997</v>
      </c>
      <c r="J386" s="9">
        <v>5250</v>
      </c>
      <c r="K386" s="10">
        <f t="shared" si="2"/>
        <v>1312.4999999999998</v>
      </c>
      <c r="L386" s="10">
        <f t="shared" si="3"/>
        <v>459.37499999999989</v>
      </c>
      <c r="M386" s="11">
        <v>0.35</v>
      </c>
      <c r="O386" s="13"/>
      <c r="P386" s="12"/>
    </row>
    <row r="387" spans="1:16" ht="15.75" customHeight="1">
      <c r="A387" s="1"/>
      <c r="B387" s="6" t="s">
        <v>23</v>
      </c>
      <c r="C387" s="6">
        <v>1197831</v>
      </c>
      <c r="D387" s="7">
        <v>44288</v>
      </c>
      <c r="E387" s="6" t="s">
        <v>24</v>
      </c>
      <c r="F387" s="6" t="s">
        <v>25</v>
      </c>
      <c r="G387" s="6" t="s">
        <v>36</v>
      </c>
      <c r="H387" s="6" t="s">
        <v>20</v>
      </c>
      <c r="I387" s="8">
        <v>0.30000000000000004</v>
      </c>
      <c r="J387" s="9">
        <v>4250</v>
      </c>
      <c r="K387" s="10">
        <f t="shared" si="2"/>
        <v>1275.0000000000002</v>
      </c>
      <c r="L387" s="10">
        <f t="shared" si="3"/>
        <v>573.75000000000011</v>
      </c>
      <c r="M387" s="11">
        <v>0.45</v>
      </c>
      <c r="O387" s="13"/>
      <c r="P387" s="12"/>
    </row>
    <row r="388" spans="1:16" ht="15.75" customHeight="1">
      <c r="A388" s="1"/>
      <c r="B388" s="6" t="s">
        <v>23</v>
      </c>
      <c r="C388" s="6">
        <v>1197831</v>
      </c>
      <c r="D388" s="7">
        <v>44288</v>
      </c>
      <c r="E388" s="6" t="s">
        <v>24</v>
      </c>
      <c r="F388" s="6" t="s">
        <v>25</v>
      </c>
      <c r="G388" s="6" t="s">
        <v>36</v>
      </c>
      <c r="H388" s="6" t="s">
        <v>21</v>
      </c>
      <c r="I388" s="8">
        <v>0.35</v>
      </c>
      <c r="J388" s="9">
        <v>3250</v>
      </c>
      <c r="K388" s="10">
        <f t="shared" si="2"/>
        <v>1137.5</v>
      </c>
      <c r="L388" s="10">
        <f t="shared" si="3"/>
        <v>341.25</v>
      </c>
      <c r="M388" s="11">
        <v>0.3</v>
      </c>
      <c r="O388" s="13"/>
      <c r="P388" s="12"/>
    </row>
    <row r="389" spans="1:16" ht="15.75" customHeight="1">
      <c r="A389" s="1"/>
      <c r="B389" s="6" t="s">
        <v>23</v>
      </c>
      <c r="C389" s="6">
        <v>1197831</v>
      </c>
      <c r="D389" s="7">
        <v>44288</v>
      </c>
      <c r="E389" s="6" t="s">
        <v>24</v>
      </c>
      <c r="F389" s="6" t="s">
        <v>25</v>
      </c>
      <c r="G389" s="6" t="s">
        <v>36</v>
      </c>
      <c r="H389" s="6" t="s">
        <v>22</v>
      </c>
      <c r="I389" s="8">
        <v>0.30000000000000004</v>
      </c>
      <c r="J389" s="9">
        <v>6000</v>
      </c>
      <c r="K389" s="10">
        <f t="shared" si="2"/>
        <v>1800.0000000000002</v>
      </c>
      <c r="L389" s="10">
        <f t="shared" si="3"/>
        <v>900.00000000000011</v>
      </c>
      <c r="M389" s="11">
        <v>0.5</v>
      </c>
      <c r="O389" s="13"/>
      <c r="P389" s="12"/>
    </row>
    <row r="390" spans="1:16" ht="15.75" customHeight="1">
      <c r="A390" s="1"/>
      <c r="B390" s="6" t="s">
        <v>23</v>
      </c>
      <c r="C390" s="6">
        <v>1197831</v>
      </c>
      <c r="D390" s="7">
        <v>44318</v>
      </c>
      <c r="E390" s="6" t="s">
        <v>24</v>
      </c>
      <c r="F390" s="6" t="s">
        <v>25</v>
      </c>
      <c r="G390" s="6" t="s">
        <v>36</v>
      </c>
      <c r="H390" s="6" t="s">
        <v>17</v>
      </c>
      <c r="I390" s="8">
        <v>0.19999999999999998</v>
      </c>
      <c r="J390" s="9">
        <v>7500</v>
      </c>
      <c r="K390" s="10">
        <f t="shared" si="2"/>
        <v>1499.9999999999998</v>
      </c>
      <c r="L390" s="10">
        <f t="shared" si="3"/>
        <v>524.99999999999989</v>
      </c>
      <c r="M390" s="11">
        <v>0.35</v>
      </c>
      <c r="O390" s="13"/>
      <c r="P390" s="12"/>
    </row>
    <row r="391" spans="1:16" ht="15.75" customHeight="1">
      <c r="A391" s="1"/>
      <c r="B391" s="6" t="s">
        <v>23</v>
      </c>
      <c r="C391" s="6">
        <v>1197831</v>
      </c>
      <c r="D391" s="7">
        <v>44318</v>
      </c>
      <c r="E391" s="6" t="s">
        <v>24</v>
      </c>
      <c r="F391" s="6" t="s">
        <v>25</v>
      </c>
      <c r="G391" s="6" t="s">
        <v>36</v>
      </c>
      <c r="H391" s="6" t="s">
        <v>18</v>
      </c>
      <c r="I391" s="8">
        <v>0.30000000000000004</v>
      </c>
      <c r="J391" s="9">
        <v>7750</v>
      </c>
      <c r="K391" s="10">
        <f t="shared" si="2"/>
        <v>2325.0000000000005</v>
      </c>
      <c r="L391" s="10">
        <f t="shared" si="3"/>
        <v>813.75000000000011</v>
      </c>
      <c r="M391" s="11">
        <v>0.35</v>
      </c>
      <c r="O391" s="13"/>
      <c r="P391" s="12"/>
    </row>
    <row r="392" spans="1:16" ht="15.75" customHeight="1">
      <c r="A392" s="1"/>
      <c r="B392" s="6" t="s">
        <v>23</v>
      </c>
      <c r="C392" s="6">
        <v>1197831</v>
      </c>
      <c r="D392" s="7">
        <v>44318</v>
      </c>
      <c r="E392" s="6" t="s">
        <v>24</v>
      </c>
      <c r="F392" s="6" t="s">
        <v>25</v>
      </c>
      <c r="G392" s="6" t="s">
        <v>36</v>
      </c>
      <c r="H392" s="6" t="s">
        <v>19</v>
      </c>
      <c r="I392" s="8">
        <v>0.24999999999999997</v>
      </c>
      <c r="J392" s="9">
        <v>6250</v>
      </c>
      <c r="K392" s="10">
        <f t="shared" si="2"/>
        <v>1562.4999999999998</v>
      </c>
      <c r="L392" s="10">
        <f t="shared" si="3"/>
        <v>546.87499999999989</v>
      </c>
      <c r="M392" s="11">
        <v>0.35</v>
      </c>
      <c r="O392" s="13"/>
      <c r="P392" s="12"/>
    </row>
    <row r="393" spans="1:16" ht="15.75" customHeight="1">
      <c r="A393" s="1"/>
      <c r="B393" s="6" t="s">
        <v>23</v>
      </c>
      <c r="C393" s="6">
        <v>1197831</v>
      </c>
      <c r="D393" s="7">
        <v>44318</v>
      </c>
      <c r="E393" s="6" t="s">
        <v>24</v>
      </c>
      <c r="F393" s="6" t="s">
        <v>25</v>
      </c>
      <c r="G393" s="6" t="s">
        <v>36</v>
      </c>
      <c r="H393" s="6" t="s">
        <v>20</v>
      </c>
      <c r="I393" s="8">
        <v>0.35000000000000003</v>
      </c>
      <c r="J393" s="9">
        <v>5500</v>
      </c>
      <c r="K393" s="10">
        <f t="shared" si="2"/>
        <v>1925.0000000000002</v>
      </c>
      <c r="L393" s="10">
        <f t="shared" si="3"/>
        <v>866.25000000000011</v>
      </c>
      <c r="M393" s="11">
        <v>0.45</v>
      </c>
      <c r="O393" s="13"/>
      <c r="P393" s="12"/>
    </row>
    <row r="394" spans="1:16" ht="15.75" customHeight="1">
      <c r="A394" s="1"/>
      <c r="B394" s="6" t="s">
        <v>23</v>
      </c>
      <c r="C394" s="6">
        <v>1197831</v>
      </c>
      <c r="D394" s="7">
        <v>44318</v>
      </c>
      <c r="E394" s="6" t="s">
        <v>24</v>
      </c>
      <c r="F394" s="6" t="s">
        <v>25</v>
      </c>
      <c r="G394" s="6" t="s">
        <v>36</v>
      </c>
      <c r="H394" s="6" t="s">
        <v>21</v>
      </c>
      <c r="I394" s="8">
        <v>0.5</v>
      </c>
      <c r="J394" s="9">
        <v>4500</v>
      </c>
      <c r="K394" s="10">
        <f t="shared" si="2"/>
        <v>2250</v>
      </c>
      <c r="L394" s="10">
        <f t="shared" si="3"/>
        <v>675</v>
      </c>
      <c r="M394" s="11">
        <v>0.3</v>
      </c>
      <c r="O394" s="13"/>
      <c r="P394" s="12"/>
    </row>
    <row r="395" spans="1:16" ht="15.75" customHeight="1">
      <c r="A395" s="1"/>
      <c r="B395" s="6" t="s">
        <v>23</v>
      </c>
      <c r="C395" s="6">
        <v>1197831</v>
      </c>
      <c r="D395" s="7">
        <v>44318</v>
      </c>
      <c r="E395" s="6" t="s">
        <v>24</v>
      </c>
      <c r="F395" s="6" t="s">
        <v>25</v>
      </c>
      <c r="G395" s="6" t="s">
        <v>36</v>
      </c>
      <c r="H395" s="6" t="s">
        <v>22</v>
      </c>
      <c r="I395" s="8">
        <v>0.45</v>
      </c>
      <c r="J395" s="9">
        <v>8000</v>
      </c>
      <c r="K395" s="10">
        <f t="shared" si="2"/>
        <v>3600</v>
      </c>
      <c r="L395" s="10">
        <f t="shared" si="3"/>
        <v>1800</v>
      </c>
      <c r="M395" s="11">
        <v>0.5</v>
      </c>
      <c r="O395" s="13"/>
      <c r="P395" s="12"/>
    </row>
    <row r="396" spans="1:16" ht="15.75" customHeight="1">
      <c r="A396" s="1"/>
      <c r="B396" s="6" t="s">
        <v>23</v>
      </c>
      <c r="C396" s="6">
        <v>1197831</v>
      </c>
      <c r="D396" s="7">
        <v>44348</v>
      </c>
      <c r="E396" s="6" t="s">
        <v>24</v>
      </c>
      <c r="F396" s="6" t="s">
        <v>25</v>
      </c>
      <c r="G396" s="6" t="s">
        <v>36</v>
      </c>
      <c r="H396" s="6" t="s">
        <v>17</v>
      </c>
      <c r="I396" s="8">
        <v>0.45</v>
      </c>
      <c r="J396" s="9">
        <v>8000</v>
      </c>
      <c r="K396" s="10">
        <f t="shared" si="2"/>
        <v>3600</v>
      </c>
      <c r="L396" s="10">
        <f t="shared" si="3"/>
        <v>1260</v>
      </c>
      <c r="M396" s="11">
        <v>0.35</v>
      </c>
      <c r="O396" s="13"/>
      <c r="P396" s="12"/>
    </row>
    <row r="397" spans="1:16" ht="15.75" customHeight="1">
      <c r="A397" s="1"/>
      <c r="B397" s="6" t="s">
        <v>23</v>
      </c>
      <c r="C397" s="6">
        <v>1197831</v>
      </c>
      <c r="D397" s="7">
        <v>44348</v>
      </c>
      <c r="E397" s="6" t="s">
        <v>24</v>
      </c>
      <c r="F397" s="6" t="s">
        <v>25</v>
      </c>
      <c r="G397" s="6" t="s">
        <v>36</v>
      </c>
      <c r="H397" s="6" t="s">
        <v>18</v>
      </c>
      <c r="I397" s="8">
        <v>0.5</v>
      </c>
      <c r="J397" s="9">
        <v>8000</v>
      </c>
      <c r="K397" s="10">
        <f t="shared" si="2"/>
        <v>4000</v>
      </c>
      <c r="L397" s="10">
        <f t="shared" si="3"/>
        <v>1400</v>
      </c>
      <c r="M397" s="11">
        <v>0.35</v>
      </c>
      <c r="O397" s="13"/>
      <c r="P397" s="12"/>
    </row>
    <row r="398" spans="1:16" ht="15.75" customHeight="1">
      <c r="A398" s="1"/>
      <c r="B398" s="6" t="s">
        <v>23</v>
      </c>
      <c r="C398" s="6">
        <v>1197831</v>
      </c>
      <c r="D398" s="7">
        <v>44348</v>
      </c>
      <c r="E398" s="6" t="s">
        <v>24</v>
      </c>
      <c r="F398" s="6" t="s">
        <v>25</v>
      </c>
      <c r="G398" s="6" t="s">
        <v>36</v>
      </c>
      <c r="H398" s="6" t="s">
        <v>19</v>
      </c>
      <c r="I398" s="8">
        <v>0.45</v>
      </c>
      <c r="J398" s="9">
        <v>6500</v>
      </c>
      <c r="K398" s="10">
        <f t="shared" si="2"/>
        <v>2925</v>
      </c>
      <c r="L398" s="10">
        <f t="shared" si="3"/>
        <v>1023.7499999999999</v>
      </c>
      <c r="M398" s="11">
        <v>0.35</v>
      </c>
      <c r="O398" s="13"/>
      <c r="P398" s="12"/>
    </row>
    <row r="399" spans="1:16" ht="15.75" customHeight="1">
      <c r="A399" s="1"/>
      <c r="B399" s="6" t="s">
        <v>23</v>
      </c>
      <c r="C399" s="6">
        <v>1197831</v>
      </c>
      <c r="D399" s="7">
        <v>44348</v>
      </c>
      <c r="E399" s="6" t="s">
        <v>24</v>
      </c>
      <c r="F399" s="6" t="s">
        <v>25</v>
      </c>
      <c r="G399" s="6" t="s">
        <v>36</v>
      </c>
      <c r="H399" s="6" t="s">
        <v>20</v>
      </c>
      <c r="I399" s="8">
        <v>0.45</v>
      </c>
      <c r="J399" s="9">
        <v>6000</v>
      </c>
      <c r="K399" s="10">
        <f t="shared" si="2"/>
        <v>2700</v>
      </c>
      <c r="L399" s="10">
        <f t="shared" si="3"/>
        <v>1215</v>
      </c>
      <c r="M399" s="11">
        <v>0.45</v>
      </c>
      <c r="O399" s="13"/>
      <c r="P399" s="12"/>
    </row>
    <row r="400" spans="1:16" ht="15.75" customHeight="1">
      <c r="A400" s="1"/>
      <c r="B400" s="6" t="s">
        <v>23</v>
      </c>
      <c r="C400" s="6">
        <v>1197831</v>
      </c>
      <c r="D400" s="7">
        <v>44348</v>
      </c>
      <c r="E400" s="6" t="s">
        <v>24</v>
      </c>
      <c r="F400" s="6" t="s">
        <v>25</v>
      </c>
      <c r="G400" s="6" t="s">
        <v>36</v>
      </c>
      <c r="H400" s="6" t="s">
        <v>21</v>
      </c>
      <c r="I400" s="8">
        <v>0.5</v>
      </c>
      <c r="J400" s="9">
        <v>5000</v>
      </c>
      <c r="K400" s="10">
        <f t="shared" si="2"/>
        <v>2500</v>
      </c>
      <c r="L400" s="10">
        <f t="shared" si="3"/>
        <v>750</v>
      </c>
      <c r="M400" s="11">
        <v>0.3</v>
      </c>
      <c r="O400" s="13"/>
      <c r="P400" s="12"/>
    </row>
    <row r="401" spans="1:16" ht="15.75" customHeight="1">
      <c r="A401" s="1"/>
      <c r="B401" s="6" t="s">
        <v>23</v>
      </c>
      <c r="C401" s="6">
        <v>1197831</v>
      </c>
      <c r="D401" s="7">
        <v>44348</v>
      </c>
      <c r="E401" s="6" t="s">
        <v>24</v>
      </c>
      <c r="F401" s="6" t="s">
        <v>25</v>
      </c>
      <c r="G401" s="6" t="s">
        <v>36</v>
      </c>
      <c r="H401" s="6" t="s">
        <v>22</v>
      </c>
      <c r="I401" s="8">
        <v>0.55000000000000004</v>
      </c>
      <c r="J401" s="9">
        <v>8750</v>
      </c>
      <c r="K401" s="10">
        <f t="shared" si="2"/>
        <v>4812.5</v>
      </c>
      <c r="L401" s="10">
        <f t="shared" si="3"/>
        <v>2406.25</v>
      </c>
      <c r="M401" s="11">
        <v>0.5</v>
      </c>
      <c r="O401" s="13"/>
      <c r="P401" s="12"/>
    </row>
    <row r="402" spans="1:16" ht="15.75" customHeight="1">
      <c r="A402" s="1"/>
      <c r="B402" s="6" t="s">
        <v>23</v>
      </c>
      <c r="C402" s="6">
        <v>1197831</v>
      </c>
      <c r="D402" s="7">
        <v>44380</v>
      </c>
      <c r="E402" s="6" t="s">
        <v>24</v>
      </c>
      <c r="F402" s="6" t="s">
        <v>25</v>
      </c>
      <c r="G402" s="6" t="s">
        <v>36</v>
      </c>
      <c r="H402" s="6" t="s">
        <v>17</v>
      </c>
      <c r="I402" s="8">
        <v>0.45</v>
      </c>
      <c r="J402" s="9">
        <v>8250</v>
      </c>
      <c r="K402" s="10">
        <f t="shared" si="2"/>
        <v>3712.5</v>
      </c>
      <c r="L402" s="10">
        <f t="shared" si="3"/>
        <v>1484.9999999999998</v>
      </c>
      <c r="M402" s="11">
        <v>0.39999999999999997</v>
      </c>
      <c r="O402" s="13"/>
      <c r="P402" s="12"/>
    </row>
    <row r="403" spans="1:16" ht="15.75" customHeight="1">
      <c r="A403" s="1"/>
      <c r="B403" s="6" t="s">
        <v>23</v>
      </c>
      <c r="C403" s="6">
        <v>1197831</v>
      </c>
      <c r="D403" s="7">
        <v>44380</v>
      </c>
      <c r="E403" s="6" t="s">
        <v>24</v>
      </c>
      <c r="F403" s="6" t="s">
        <v>25</v>
      </c>
      <c r="G403" s="6" t="s">
        <v>36</v>
      </c>
      <c r="H403" s="6" t="s">
        <v>18</v>
      </c>
      <c r="I403" s="8">
        <v>0.5</v>
      </c>
      <c r="J403" s="9">
        <v>8250</v>
      </c>
      <c r="K403" s="10">
        <f t="shared" si="2"/>
        <v>4125</v>
      </c>
      <c r="L403" s="10">
        <f t="shared" si="3"/>
        <v>1649.9999999999998</v>
      </c>
      <c r="M403" s="11">
        <v>0.39999999999999997</v>
      </c>
      <c r="O403" s="13"/>
      <c r="P403" s="12"/>
    </row>
    <row r="404" spans="1:16" ht="15.75" customHeight="1">
      <c r="A404" s="1"/>
      <c r="B404" s="6" t="s">
        <v>23</v>
      </c>
      <c r="C404" s="6">
        <v>1197831</v>
      </c>
      <c r="D404" s="7">
        <v>44380</v>
      </c>
      <c r="E404" s="6" t="s">
        <v>24</v>
      </c>
      <c r="F404" s="6" t="s">
        <v>25</v>
      </c>
      <c r="G404" s="6" t="s">
        <v>36</v>
      </c>
      <c r="H404" s="6" t="s">
        <v>19</v>
      </c>
      <c r="I404" s="8">
        <v>0.45</v>
      </c>
      <c r="J404" s="9">
        <v>9750</v>
      </c>
      <c r="K404" s="10">
        <f t="shared" si="2"/>
        <v>4387.5</v>
      </c>
      <c r="L404" s="10">
        <f t="shared" si="3"/>
        <v>1754.9999999999998</v>
      </c>
      <c r="M404" s="11">
        <v>0.39999999999999997</v>
      </c>
      <c r="O404" s="13"/>
      <c r="P404" s="12"/>
    </row>
    <row r="405" spans="1:16" ht="15.75" customHeight="1">
      <c r="A405" s="1"/>
      <c r="B405" s="6" t="s">
        <v>23</v>
      </c>
      <c r="C405" s="6">
        <v>1197831</v>
      </c>
      <c r="D405" s="7">
        <v>44380</v>
      </c>
      <c r="E405" s="6" t="s">
        <v>24</v>
      </c>
      <c r="F405" s="6" t="s">
        <v>25</v>
      </c>
      <c r="G405" s="6" t="s">
        <v>36</v>
      </c>
      <c r="H405" s="6" t="s">
        <v>20</v>
      </c>
      <c r="I405" s="8">
        <v>0.45</v>
      </c>
      <c r="J405" s="9">
        <v>5750</v>
      </c>
      <c r="K405" s="10">
        <f t="shared" si="2"/>
        <v>2587.5</v>
      </c>
      <c r="L405" s="10">
        <f t="shared" si="3"/>
        <v>1293.75</v>
      </c>
      <c r="M405" s="11">
        <v>0.5</v>
      </c>
      <c r="O405" s="13"/>
      <c r="P405" s="12"/>
    </row>
    <row r="406" spans="1:16" ht="15.75" customHeight="1">
      <c r="A406" s="1"/>
      <c r="B406" s="6" t="s">
        <v>23</v>
      </c>
      <c r="C406" s="6">
        <v>1197831</v>
      </c>
      <c r="D406" s="7">
        <v>44380</v>
      </c>
      <c r="E406" s="6" t="s">
        <v>24</v>
      </c>
      <c r="F406" s="6" t="s">
        <v>25</v>
      </c>
      <c r="G406" s="6" t="s">
        <v>36</v>
      </c>
      <c r="H406" s="6" t="s">
        <v>21</v>
      </c>
      <c r="I406" s="8">
        <v>0.5</v>
      </c>
      <c r="J406" s="9">
        <v>5750</v>
      </c>
      <c r="K406" s="10">
        <f t="shared" si="2"/>
        <v>2875</v>
      </c>
      <c r="L406" s="10">
        <f t="shared" si="3"/>
        <v>1006.2499999999999</v>
      </c>
      <c r="M406" s="11">
        <v>0.35</v>
      </c>
      <c r="O406" s="13"/>
      <c r="P406" s="12"/>
    </row>
    <row r="407" spans="1:16" ht="15.75" customHeight="1">
      <c r="A407" s="1"/>
      <c r="B407" s="6" t="s">
        <v>23</v>
      </c>
      <c r="C407" s="6">
        <v>1197831</v>
      </c>
      <c r="D407" s="7">
        <v>44380</v>
      </c>
      <c r="E407" s="6" t="s">
        <v>24</v>
      </c>
      <c r="F407" s="6" t="s">
        <v>25</v>
      </c>
      <c r="G407" s="6" t="s">
        <v>36</v>
      </c>
      <c r="H407" s="6" t="s">
        <v>22</v>
      </c>
      <c r="I407" s="8">
        <v>0.6</v>
      </c>
      <c r="J407" s="9">
        <v>8500</v>
      </c>
      <c r="K407" s="10">
        <f t="shared" si="2"/>
        <v>5100</v>
      </c>
      <c r="L407" s="10">
        <f t="shared" si="3"/>
        <v>2805</v>
      </c>
      <c r="M407" s="11">
        <v>0.55000000000000004</v>
      </c>
      <c r="O407" s="13"/>
      <c r="P407" s="12"/>
    </row>
    <row r="408" spans="1:16" ht="15.75" customHeight="1">
      <c r="A408" s="1"/>
      <c r="B408" s="6" t="s">
        <v>23</v>
      </c>
      <c r="C408" s="6">
        <v>1197831</v>
      </c>
      <c r="D408" s="7">
        <v>44413</v>
      </c>
      <c r="E408" s="6" t="s">
        <v>24</v>
      </c>
      <c r="F408" s="6" t="s">
        <v>25</v>
      </c>
      <c r="G408" s="6" t="s">
        <v>36</v>
      </c>
      <c r="H408" s="6" t="s">
        <v>17</v>
      </c>
      <c r="I408" s="8">
        <v>0.5</v>
      </c>
      <c r="J408" s="9">
        <v>8000</v>
      </c>
      <c r="K408" s="10">
        <f t="shared" si="2"/>
        <v>4000</v>
      </c>
      <c r="L408" s="10">
        <f t="shared" si="3"/>
        <v>1599.9999999999998</v>
      </c>
      <c r="M408" s="11">
        <v>0.39999999999999997</v>
      </c>
      <c r="O408" s="13"/>
      <c r="P408" s="12"/>
    </row>
    <row r="409" spans="1:16" ht="15.75" customHeight="1">
      <c r="A409" s="1"/>
      <c r="B409" s="6" t="s">
        <v>23</v>
      </c>
      <c r="C409" s="6">
        <v>1197831</v>
      </c>
      <c r="D409" s="7">
        <v>44413</v>
      </c>
      <c r="E409" s="6" t="s">
        <v>24</v>
      </c>
      <c r="F409" s="6" t="s">
        <v>25</v>
      </c>
      <c r="G409" s="6" t="s">
        <v>36</v>
      </c>
      <c r="H409" s="6" t="s">
        <v>18</v>
      </c>
      <c r="I409" s="8">
        <v>0.55000000000000004</v>
      </c>
      <c r="J409" s="9">
        <v>8000</v>
      </c>
      <c r="K409" s="10">
        <f t="shared" si="2"/>
        <v>4400</v>
      </c>
      <c r="L409" s="10">
        <f t="shared" si="3"/>
        <v>1759.9999999999998</v>
      </c>
      <c r="M409" s="11">
        <v>0.39999999999999997</v>
      </c>
      <c r="O409" s="13"/>
      <c r="P409" s="12"/>
    </row>
    <row r="410" spans="1:16" ht="15.75" customHeight="1">
      <c r="A410" s="1"/>
      <c r="B410" s="6" t="s">
        <v>23</v>
      </c>
      <c r="C410" s="6">
        <v>1197831</v>
      </c>
      <c r="D410" s="7">
        <v>44413</v>
      </c>
      <c r="E410" s="6" t="s">
        <v>24</v>
      </c>
      <c r="F410" s="6" t="s">
        <v>25</v>
      </c>
      <c r="G410" s="6" t="s">
        <v>36</v>
      </c>
      <c r="H410" s="6" t="s">
        <v>19</v>
      </c>
      <c r="I410" s="8">
        <v>0.5</v>
      </c>
      <c r="J410" s="9">
        <v>9750</v>
      </c>
      <c r="K410" s="10">
        <f t="shared" si="2"/>
        <v>4875</v>
      </c>
      <c r="L410" s="10">
        <f t="shared" si="3"/>
        <v>1949.9999999999998</v>
      </c>
      <c r="M410" s="11">
        <v>0.39999999999999997</v>
      </c>
      <c r="O410" s="13"/>
      <c r="P410" s="12"/>
    </row>
    <row r="411" spans="1:16" ht="15.75" customHeight="1">
      <c r="A411" s="1"/>
      <c r="B411" s="6" t="s">
        <v>23</v>
      </c>
      <c r="C411" s="6">
        <v>1197831</v>
      </c>
      <c r="D411" s="7">
        <v>44413</v>
      </c>
      <c r="E411" s="6" t="s">
        <v>24</v>
      </c>
      <c r="F411" s="6" t="s">
        <v>25</v>
      </c>
      <c r="G411" s="6" t="s">
        <v>36</v>
      </c>
      <c r="H411" s="6" t="s">
        <v>20</v>
      </c>
      <c r="I411" s="8">
        <v>0.5</v>
      </c>
      <c r="J411" s="9">
        <v>5250</v>
      </c>
      <c r="K411" s="10">
        <f t="shared" si="2"/>
        <v>2625</v>
      </c>
      <c r="L411" s="10">
        <f t="shared" si="3"/>
        <v>1312.5</v>
      </c>
      <c r="M411" s="11">
        <v>0.5</v>
      </c>
      <c r="O411" s="13"/>
      <c r="P411" s="12"/>
    </row>
    <row r="412" spans="1:16" ht="15.75" customHeight="1">
      <c r="A412" s="1"/>
      <c r="B412" s="6" t="s">
        <v>23</v>
      </c>
      <c r="C412" s="6">
        <v>1197831</v>
      </c>
      <c r="D412" s="7">
        <v>44413</v>
      </c>
      <c r="E412" s="6" t="s">
        <v>24</v>
      </c>
      <c r="F412" s="6" t="s">
        <v>25</v>
      </c>
      <c r="G412" s="6" t="s">
        <v>36</v>
      </c>
      <c r="H412" s="6" t="s">
        <v>21</v>
      </c>
      <c r="I412" s="8">
        <v>0.55000000000000004</v>
      </c>
      <c r="J412" s="9">
        <v>5250</v>
      </c>
      <c r="K412" s="10">
        <f t="shared" si="2"/>
        <v>2887.5000000000005</v>
      </c>
      <c r="L412" s="10">
        <f t="shared" si="3"/>
        <v>1010.6250000000001</v>
      </c>
      <c r="M412" s="11">
        <v>0.35</v>
      </c>
      <c r="O412" s="13"/>
      <c r="P412" s="12"/>
    </row>
    <row r="413" spans="1:16" ht="15.75" customHeight="1">
      <c r="A413" s="1"/>
      <c r="B413" s="6" t="s">
        <v>23</v>
      </c>
      <c r="C413" s="6">
        <v>1197831</v>
      </c>
      <c r="D413" s="7">
        <v>44413</v>
      </c>
      <c r="E413" s="6" t="s">
        <v>24</v>
      </c>
      <c r="F413" s="6" t="s">
        <v>25</v>
      </c>
      <c r="G413" s="6" t="s">
        <v>36</v>
      </c>
      <c r="H413" s="6" t="s">
        <v>22</v>
      </c>
      <c r="I413" s="8">
        <v>0.6</v>
      </c>
      <c r="J413" s="9">
        <v>7750</v>
      </c>
      <c r="K413" s="10">
        <f t="shared" si="2"/>
        <v>4650</v>
      </c>
      <c r="L413" s="10">
        <f t="shared" si="3"/>
        <v>2557.5</v>
      </c>
      <c r="M413" s="11">
        <v>0.55000000000000004</v>
      </c>
      <c r="O413" s="13"/>
      <c r="P413" s="12"/>
    </row>
    <row r="414" spans="1:16" ht="15.75" customHeight="1">
      <c r="A414" s="1"/>
      <c r="B414" s="6" t="s">
        <v>23</v>
      </c>
      <c r="C414" s="6">
        <v>1197831</v>
      </c>
      <c r="D414" s="7">
        <v>44441</v>
      </c>
      <c r="E414" s="6" t="s">
        <v>24</v>
      </c>
      <c r="F414" s="6" t="s">
        <v>25</v>
      </c>
      <c r="G414" s="6" t="s">
        <v>36</v>
      </c>
      <c r="H414" s="6" t="s">
        <v>17</v>
      </c>
      <c r="I414" s="8">
        <v>0.55000000000000004</v>
      </c>
      <c r="J414" s="9">
        <v>7250</v>
      </c>
      <c r="K414" s="10">
        <f t="shared" si="2"/>
        <v>3987.5000000000005</v>
      </c>
      <c r="L414" s="10">
        <f t="shared" si="3"/>
        <v>1595</v>
      </c>
      <c r="M414" s="11">
        <v>0.39999999999999997</v>
      </c>
      <c r="O414" s="13"/>
      <c r="P414" s="12"/>
    </row>
    <row r="415" spans="1:16" ht="15.75" customHeight="1">
      <c r="A415" s="1"/>
      <c r="B415" s="6" t="s">
        <v>23</v>
      </c>
      <c r="C415" s="6">
        <v>1197831</v>
      </c>
      <c r="D415" s="7">
        <v>44441</v>
      </c>
      <c r="E415" s="6" t="s">
        <v>24</v>
      </c>
      <c r="F415" s="6" t="s">
        <v>25</v>
      </c>
      <c r="G415" s="6" t="s">
        <v>36</v>
      </c>
      <c r="H415" s="6" t="s">
        <v>18</v>
      </c>
      <c r="I415" s="8">
        <v>0.55000000000000004</v>
      </c>
      <c r="J415" s="9">
        <v>6750</v>
      </c>
      <c r="K415" s="10">
        <f t="shared" si="2"/>
        <v>3712.5000000000005</v>
      </c>
      <c r="L415" s="10">
        <f t="shared" si="3"/>
        <v>1485</v>
      </c>
      <c r="M415" s="11">
        <v>0.39999999999999997</v>
      </c>
      <c r="O415" s="13"/>
      <c r="P415" s="12"/>
    </row>
    <row r="416" spans="1:16" ht="15.75" customHeight="1">
      <c r="A416" s="1"/>
      <c r="B416" s="6" t="s">
        <v>23</v>
      </c>
      <c r="C416" s="6">
        <v>1197831</v>
      </c>
      <c r="D416" s="7">
        <v>44441</v>
      </c>
      <c r="E416" s="6" t="s">
        <v>24</v>
      </c>
      <c r="F416" s="6" t="s">
        <v>25</v>
      </c>
      <c r="G416" s="6" t="s">
        <v>36</v>
      </c>
      <c r="H416" s="6" t="s">
        <v>19</v>
      </c>
      <c r="I416" s="8">
        <v>0.6</v>
      </c>
      <c r="J416" s="9">
        <v>7250</v>
      </c>
      <c r="K416" s="10">
        <f t="shared" si="2"/>
        <v>4350</v>
      </c>
      <c r="L416" s="10">
        <f t="shared" si="3"/>
        <v>1739.9999999999998</v>
      </c>
      <c r="M416" s="11">
        <v>0.39999999999999997</v>
      </c>
      <c r="O416" s="13"/>
      <c r="P416" s="12"/>
    </row>
    <row r="417" spans="1:16" ht="15.75" customHeight="1">
      <c r="A417" s="1"/>
      <c r="B417" s="6" t="s">
        <v>23</v>
      </c>
      <c r="C417" s="6">
        <v>1197831</v>
      </c>
      <c r="D417" s="7">
        <v>44441</v>
      </c>
      <c r="E417" s="6" t="s">
        <v>24</v>
      </c>
      <c r="F417" s="6" t="s">
        <v>25</v>
      </c>
      <c r="G417" s="6" t="s">
        <v>36</v>
      </c>
      <c r="H417" s="6" t="s">
        <v>20</v>
      </c>
      <c r="I417" s="8">
        <v>0.6</v>
      </c>
      <c r="J417" s="9">
        <v>4500</v>
      </c>
      <c r="K417" s="10">
        <f t="shared" si="2"/>
        <v>2700</v>
      </c>
      <c r="L417" s="10">
        <f t="shared" si="3"/>
        <v>1350</v>
      </c>
      <c r="M417" s="11">
        <v>0.5</v>
      </c>
      <c r="O417" s="13"/>
      <c r="P417" s="12"/>
    </row>
    <row r="418" spans="1:16" ht="15.75" customHeight="1">
      <c r="A418" s="1"/>
      <c r="B418" s="6" t="s">
        <v>23</v>
      </c>
      <c r="C418" s="6">
        <v>1197831</v>
      </c>
      <c r="D418" s="7">
        <v>44441</v>
      </c>
      <c r="E418" s="6" t="s">
        <v>24</v>
      </c>
      <c r="F418" s="6" t="s">
        <v>25</v>
      </c>
      <c r="G418" s="6" t="s">
        <v>36</v>
      </c>
      <c r="H418" s="6" t="s">
        <v>21</v>
      </c>
      <c r="I418" s="8">
        <v>0.55000000000000004</v>
      </c>
      <c r="J418" s="9">
        <v>4500</v>
      </c>
      <c r="K418" s="10">
        <f t="shared" si="2"/>
        <v>2475</v>
      </c>
      <c r="L418" s="10">
        <f t="shared" si="3"/>
        <v>866.25</v>
      </c>
      <c r="M418" s="11">
        <v>0.35</v>
      </c>
      <c r="O418" s="13"/>
      <c r="P418" s="12"/>
    </row>
    <row r="419" spans="1:16" ht="15.75" customHeight="1">
      <c r="A419" s="1"/>
      <c r="B419" s="6" t="s">
        <v>23</v>
      </c>
      <c r="C419" s="6">
        <v>1197831</v>
      </c>
      <c r="D419" s="7">
        <v>44441</v>
      </c>
      <c r="E419" s="6" t="s">
        <v>24</v>
      </c>
      <c r="F419" s="6" t="s">
        <v>25</v>
      </c>
      <c r="G419" s="6" t="s">
        <v>36</v>
      </c>
      <c r="H419" s="6" t="s">
        <v>22</v>
      </c>
      <c r="I419" s="8">
        <v>0.5</v>
      </c>
      <c r="J419" s="9">
        <v>6750</v>
      </c>
      <c r="K419" s="10">
        <f t="shared" si="2"/>
        <v>3375</v>
      </c>
      <c r="L419" s="10">
        <f t="shared" si="3"/>
        <v>1856.2500000000002</v>
      </c>
      <c r="M419" s="11">
        <v>0.55000000000000004</v>
      </c>
      <c r="O419" s="13"/>
      <c r="P419" s="12"/>
    </row>
    <row r="420" spans="1:16" ht="15.75" customHeight="1">
      <c r="A420" s="1"/>
      <c r="B420" s="6" t="s">
        <v>23</v>
      </c>
      <c r="C420" s="6">
        <v>1197831</v>
      </c>
      <c r="D420" s="7">
        <v>44470</v>
      </c>
      <c r="E420" s="6" t="s">
        <v>24</v>
      </c>
      <c r="F420" s="6" t="s">
        <v>25</v>
      </c>
      <c r="G420" s="6" t="s">
        <v>36</v>
      </c>
      <c r="H420" s="6" t="s">
        <v>17</v>
      </c>
      <c r="I420" s="8">
        <v>0.4</v>
      </c>
      <c r="J420" s="9">
        <v>6250</v>
      </c>
      <c r="K420" s="10">
        <f t="shared" si="2"/>
        <v>2500</v>
      </c>
      <c r="L420" s="10">
        <f t="shared" si="3"/>
        <v>999.99999999999989</v>
      </c>
      <c r="M420" s="11">
        <v>0.39999999999999997</v>
      </c>
      <c r="O420" s="13"/>
      <c r="P420" s="12"/>
    </row>
    <row r="421" spans="1:16" ht="15.75" customHeight="1">
      <c r="A421" s="1"/>
      <c r="B421" s="6" t="s">
        <v>23</v>
      </c>
      <c r="C421" s="6">
        <v>1197831</v>
      </c>
      <c r="D421" s="7">
        <v>44470</v>
      </c>
      <c r="E421" s="6" t="s">
        <v>24</v>
      </c>
      <c r="F421" s="6" t="s">
        <v>25</v>
      </c>
      <c r="G421" s="6" t="s">
        <v>36</v>
      </c>
      <c r="H421" s="6" t="s">
        <v>18</v>
      </c>
      <c r="I421" s="8">
        <v>0.4</v>
      </c>
      <c r="J421" s="9">
        <v>6250</v>
      </c>
      <c r="K421" s="10">
        <f t="shared" si="2"/>
        <v>2500</v>
      </c>
      <c r="L421" s="10">
        <f t="shared" si="3"/>
        <v>999.99999999999989</v>
      </c>
      <c r="M421" s="11">
        <v>0.39999999999999997</v>
      </c>
      <c r="O421" s="13"/>
      <c r="P421" s="12"/>
    </row>
    <row r="422" spans="1:16" ht="15.75" customHeight="1">
      <c r="A422" s="1"/>
      <c r="B422" s="6" t="s">
        <v>23</v>
      </c>
      <c r="C422" s="6">
        <v>1197831</v>
      </c>
      <c r="D422" s="7">
        <v>44470</v>
      </c>
      <c r="E422" s="6" t="s">
        <v>24</v>
      </c>
      <c r="F422" s="6" t="s">
        <v>25</v>
      </c>
      <c r="G422" s="6" t="s">
        <v>36</v>
      </c>
      <c r="H422" s="6" t="s">
        <v>19</v>
      </c>
      <c r="I422" s="8">
        <v>0.45</v>
      </c>
      <c r="J422" s="9">
        <v>5750</v>
      </c>
      <c r="K422" s="10">
        <f t="shared" si="2"/>
        <v>2587.5</v>
      </c>
      <c r="L422" s="10">
        <f t="shared" si="3"/>
        <v>1035</v>
      </c>
      <c r="M422" s="11">
        <v>0.39999999999999997</v>
      </c>
      <c r="O422" s="13"/>
      <c r="P422" s="12"/>
    </row>
    <row r="423" spans="1:16" ht="15.75" customHeight="1">
      <c r="A423" s="1"/>
      <c r="B423" s="6" t="s">
        <v>23</v>
      </c>
      <c r="C423" s="6">
        <v>1197831</v>
      </c>
      <c r="D423" s="7">
        <v>44470</v>
      </c>
      <c r="E423" s="6" t="s">
        <v>24</v>
      </c>
      <c r="F423" s="6" t="s">
        <v>25</v>
      </c>
      <c r="G423" s="6" t="s">
        <v>36</v>
      </c>
      <c r="H423" s="6" t="s">
        <v>20</v>
      </c>
      <c r="I423" s="8">
        <v>0.45</v>
      </c>
      <c r="J423" s="9">
        <v>4250</v>
      </c>
      <c r="K423" s="10">
        <f t="shared" si="2"/>
        <v>1912.5</v>
      </c>
      <c r="L423" s="10">
        <f t="shared" si="3"/>
        <v>956.25</v>
      </c>
      <c r="M423" s="11">
        <v>0.5</v>
      </c>
      <c r="O423" s="13"/>
      <c r="P423" s="12"/>
    </row>
    <row r="424" spans="1:16" ht="15.75" customHeight="1">
      <c r="A424" s="1"/>
      <c r="B424" s="6" t="s">
        <v>23</v>
      </c>
      <c r="C424" s="6">
        <v>1197831</v>
      </c>
      <c r="D424" s="7">
        <v>44470</v>
      </c>
      <c r="E424" s="6" t="s">
        <v>24</v>
      </c>
      <c r="F424" s="6" t="s">
        <v>25</v>
      </c>
      <c r="G424" s="6" t="s">
        <v>36</v>
      </c>
      <c r="H424" s="6" t="s">
        <v>21</v>
      </c>
      <c r="I424" s="8">
        <v>0.4</v>
      </c>
      <c r="J424" s="9">
        <v>4000</v>
      </c>
      <c r="K424" s="10">
        <f t="shared" si="2"/>
        <v>1600</v>
      </c>
      <c r="L424" s="10">
        <f t="shared" si="3"/>
        <v>560</v>
      </c>
      <c r="M424" s="11">
        <v>0.35</v>
      </c>
      <c r="O424" s="13"/>
      <c r="P424" s="12"/>
    </row>
    <row r="425" spans="1:16" ht="15.75" customHeight="1">
      <c r="A425" s="1"/>
      <c r="B425" s="6" t="s">
        <v>23</v>
      </c>
      <c r="C425" s="6">
        <v>1197831</v>
      </c>
      <c r="D425" s="7">
        <v>44470</v>
      </c>
      <c r="E425" s="6" t="s">
        <v>24</v>
      </c>
      <c r="F425" s="6" t="s">
        <v>25</v>
      </c>
      <c r="G425" s="6" t="s">
        <v>36</v>
      </c>
      <c r="H425" s="6" t="s">
        <v>22</v>
      </c>
      <c r="I425" s="8">
        <v>0.5</v>
      </c>
      <c r="J425" s="9">
        <v>5750</v>
      </c>
      <c r="K425" s="10">
        <f t="shared" si="2"/>
        <v>2875</v>
      </c>
      <c r="L425" s="10">
        <f t="shared" si="3"/>
        <v>1581.2500000000002</v>
      </c>
      <c r="M425" s="11">
        <v>0.55000000000000004</v>
      </c>
      <c r="O425" s="13"/>
      <c r="P425" s="12"/>
    </row>
    <row r="426" spans="1:16" ht="15.75" customHeight="1">
      <c r="A426" s="1"/>
      <c r="B426" s="6" t="s">
        <v>23</v>
      </c>
      <c r="C426" s="6">
        <v>1197831</v>
      </c>
      <c r="D426" s="7">
        <v>44502</v>
      </c>
      <c r="E426" s="6" t="s">
        <v>24</v>
      </c>
      <c r="F426" s="6" t="s">
        <v>25</v>
      </c>
      <c r="G426" s="6" t="s">
        <v>36</v>
      </c>
      <c r="H426" s="6" t="s">
        <v>17</v>
      </c>
      <c r="I426" s="8">
        <v>0.4</v>
      </c>
      <c r="J426" s="9">
        <v>7250</v>
      </c>
      <c r="K426" s="10">
        <f t="shared" si="2"/>
        <v>2900</v>
      </c>
      <c r="L426" s="10">
        <f t="shared" si="3"/>
        <v>1160</v>
      </c>
      <c r="M426" s="11">
        <v>0.39999999999999997</v>
      </c>
      <c r="O426" s="13"/>
      <c r="P426" s="12"/>
    </row>
    <row r="427" spans="1:16" ht="15.75" customHeight="1">
      <c r="A427" s="1"/>
      <c r="B427" s="6" t="s">
        <v>23</v>
      </c>
      <c r="C427" s="6">
        <v>1197831</v>
      </c>
      <c r="D427" s="7">
        <v>44502</v>
      </c>
      <c r="E427" s="6" t="s">
        <v>24</v>
      </c>
      <c r="F427" s="6" t="s">
        <v>25</v>
      </c>
      <c r="G427" s="6" t="s">
        <v>36</v>
      </c>
      <c r="H427" s="6" t="s">
        <v>18</v>
      </c>
      <c r="I427" s="8">
        <v>0.4</v>
      </c>
      <c r="J427" s="9">
        <v>7250</v>
      </c>
      <c r="K427" s="10">
        <f t="shared" si="2"/>
        <v>2900</v>
      </c>
      <c r="L427" s="10">
        <f t="shared" si="3"/>
        <v>1160</v>
      </c>
      <c r="M427" s="11">
        <v>0.39999999999999997</v>
      </c>
      <c r="O427" s="13"/>
      <c r="P427" s="12"/>
    </row>
    <row r="428" spans="1:16" ht="15.75" customHeight="1">
      <c r="A428" s="1"/>
      <c r="B428" s="6" t="s">
        <v>23</v>
      </c>
      <c r="C428" s="6">
        <v>1197831</v>
      </c>
      <c r="D428" s="7">
        <v>44502</v>
      </c>
      <c r="E428" s="6" t="s">
        <v>24</v>
      </c>
      <c r="F428" s="6" t="s">
        <v>25</v>
      </c>
      <c r="G428" s="6" t="s">
        <v>36</v>
      </c>
      <c r="H428" s="6" t="s">
        <v>19</v>
      </c>
      <c r="I428" s="8">
        <v>0.65</v>
      </c>
      <c r="J428" s="9">
        <v>6500</v>
      </c>
      <c r="K428" s="10">
        <f t="shared" si="2"/>
        <v>4225</v>
      </c>
      <c r="L428" s="10">
        <f t="shared" si="3"/>
        <v>1689.9999999999998</v>
      </c>
      <c r="M428" s="11">
        <v>0.39999999999999997</v>
      </c>
      <c r="O428" s="13"/>
      <c r="P428" s="12"/>
    </row>
    <row r="429" spans="1:16" ht="15.75" customHeight="1">
      <c r="A429" s="1"/>
      <c r="B429" s="6" t="s">
        <v>23</v>
      </c>
      <c r="C429" s="6">
        <v>1197831</v>
      </c>
      <c r="D429" s="7">
        <v>44502</v>
      </c>
      <c r="E429" s="6" t="s">
        <v>24</v>
      </c>
      <c r="F429" s="6" t="s">
        <v>25</v>
      </c>
      <c r="G429" s="6" t="s">
        <v>36</v>
      </c>
      <c r="H429" s="6" t="s">
        <v>20</v>
      </c>
      <c r="I429" s="8">
        <v>0.65</v>
      </c>
      <c r="J429" s="9">
        <v>5000</v>
      </c>
      <c r="K429" s="10">
        <f t="shared" si="2"/>
        <v>3250</v>
      </c>
      <c r="L429" s="10">
        <f t="shared" si="3"/>
        <v>1625</v>
      </c>
      <c r="M429" s="11">
        <v>0.5</v>
      </c>
      <c r="O429" s="13"/>
      <c r="P429" s="12"/>
    </row>
    <row r="430" spans="1:16" ht="15.75" customHeight="1">
      <c r="A430" s="1"/>
      <c r="B430" s="6" t="s">
        <v>23</v>
      </c>
      <c r="C430" s="6">
        <v>1197831</v>
      </c>
      <c r="D430" s="7">
        <v>44502</v>
      </c>
      <c r="E430" s="6" t="s">
        <v>24</v>
      </c>
      <c r="F430" s="6" t="s">
        <v>25</v>
      </c>
      <c r="G430" s="6" t="s">
        <v>36</v>
      </c>
      <c r="H430" s="6" t="s">
        <v>21</v>
      </c>
      <c r="I430" s="8">
        <v>0.6</v>
      </c>
      <c r="J430" s="9">
        <v>4750</v>
      </c>
      <c r="K430" s="10">
        <f t="shared" si="2"/>
        <v>2850</v>
      </c>
      <c r="L430" s="10">
        <f t="shared" si="3"/>
        <v>997.49999999999989</v>
      </c>
      <c r="M430" s="11">
        <v>0.35</v>
      </c>
      <c r="O430" s="13"/>
      <c r="P430" s="12"/>
    </row>
    <row r="431" spans="1:16" ht="15.75" customHeight="1">
      <c r="A431" s="1"/>
      <c r="B431" s="6" t="s">
        <v>23</v>
      </c>
      <c r="C431" s="6">
        <v>1197831</v>
      </c>
      <c r="D431" s="7">
        <v>44502</v>
      </c>
      <c r="E431" s="6" t="s">
        <v>24</v>
      </c>
      <c r="F431" s="6" t="s">
        <v>25</v>
      </c>
      <c r="G431" s="6" t="s">
        <v>36</v>
      </c>
      <c r="H431" s="6" t="s">
        <v>22</v>
      </c>
      <c r="I431" s="8">
        <v>0.70000000000000007</v>
      </c>
      <c r="J431" s="9">
        <v>6750</v>
      </c>
      <c r="K431" s="10">
        <f t="shared" si="2"/>
        <v>4725</v>
      </c>
      <c r="L431" s="10">
        <f t="shared" si="3"/>
        <v>2598.75</v>
      </c>
      <c r="M431" s="11">
        <v>0.55000000000000004</v>
      </c>
      <c r="O431" s="13"/>
      <c r="P431" s="12"/>
    </row>
    <row r="432" spans="1:16" ht="15.75" customHeight="1">
      <c r="A432" s="1"/>
      <c r="B432" s="6" t="s">
        <v>23</v>
      </c>
      <c r="C432" s="6">
        <v>1197831</v>
      </c>
      <c r="D432" s="7">
        <v>44531</v>
      </c>
      <c r="E432" s="6" t="s">
        <v>24</v>
      </c>
      <c r="F432" s="6" t="s">
        <v>25</v>
      </c>
      <c r="G432" s="6" t="s">
        <v>36</v>
      </c>
      <c r="H432" s="6" t="s">
        <v>17</v>
      </c>
      <c r="I432" s="8">
        <v>0.6</v>
      </c>
      <c r="J432" s="9">
        <v>8250</v>
      </c>
      <c r="K432" s="10">
        <f t="shared" si="2"/>
        <v>4950</v>
      </c>
      <c r="L432" s="10">
        <f t="shared" si="3"/>
        <v>1979.9999999999998</v>
      </c>
      <c r="M432" s="11">
        <v>0.39999999999999997</v>
      </c>
      <c r="O432" s="13"/>
      <c r="P432" s="12"/>
    </row>
    <row r="433" spans="1:17" ht="15.75" customHeight="1">
      <c r="A433" s="1"/>
      <c r="B433" s="6" t="s">
        <v>23</v>
      </c>
      <c r="C433" s="6">
        <v>1197831</v>
      </c>
      <c r="D433" s="7">
        <v>44531</v>
      </c>
      <c r="E433" s="6" t="s">
        <v>24</v>
      </c>
      <c r="F433" s="6" t="s">
        <v>25</v>
      </c>
      <c r="G433" s="6" t="s">
        <v>36</v>
      </c>
      <c r="H433" s="6" t="s">
        <v>18</v>
      </c>
      <c r="I433" s="8">
        <v>0.6</v>
      </c>
      <c r="J433" s="9">
        <v>8250</v>
      </c>
      <c r="K433" s="10">
        <f t="shared" si="2"/>
        <v>4950</v>
      </c>
      <c r="L433" s="10">
        <f t="shared" si="3"/>
        <v>1979.9999999999998</v>
      </c>
      <c r="M433" s="11">
        <v>0.39999999999999997</v>
      </c>
      <c r="O433" s="13"/>
      <c r="P433" s="12"/>
    </row>
    <row r="434" spans="1:17" ht="15.75" customHeight="1">
      <c r="A434" s="1"/>
      <c r="B434" s="6" t="s">
        <v>23</v>
      </c>
      <c r="C434" s="6">
        <v>1197831</v>
      </c>
      <c r="D434" s="7">
        <v>44531</v>
      </c>
      <c r="E434" s="6" t="s">
        <v>24</v>
      </c>
      <c r="F434" s="6" t="s">
        <v>25</v>
      </c>
      <c r="G434" s="6" t="s">
        <v>36</v>
      </c>
      <c r="H434" s="6" t="s">
        <v>19</v>
      </c>
      <c r="I434" s="8">
        <v>0.65</v>
      </c>
      <c r="J434" s="9">
        <v>7250</v>
      </c>
      <c r="K434" s="10">
        <f t="shared" si="2"/>
        <v>4712.5</v>
      </c>
      <c r="L434" s="10">
        <f t="shared" si="3"/>
        <v>1884.9999999999998</v>
      </c>
      <c r="M434" s="11">
        <v>0.39999999999999997</v>
      </c>
      <c r="O434" s="13"/>
      <c r="P434" s="12"/>
    </row>
    <row r="435" spans="1:17" ht="15.75" customHeight="1">
      <c r="A435" s="1"/>
      <c r="B435" s="6" t="s">
        <v>23</v>
      </c>
      <c r="C435" s="6">
        <v>1197831</v>
      </c>
      <c r="D435" s="7">
        <v>44531</v>
      </c>
      <c r="E435" s="6" t="s">
        <v>24</v>
      </c>
      <c r="F435" s="6" t="s">
        <v>25</v>
      </c>
      <c r="G435" s="6" t="s">
        <v>36</v>
      </c>
      <c r="H435" s="6" t="s">
        <v>20</v>
      </c>
      <c r="I435" s="8">
        <v>0.65</v>
      </c>
      <c r="J435" s="9">
        <v>5750</v>
      </c>
      <c r="K435" s="10">
        <f t="shared" si="2"/>
        <v>3737.5</v>
      </c>
      <c r="L435" s="10">
        <f t="shared" si="3"/>
        <v>1868.75</v>
      </c>
      <c r="M435" s="11">
        <v>0.5</v>
      </c>
      <c r="O435" s="13"/>
      <c r="P435" s="12"/>
    </row>
    <row r="436" spans="1:17" ht="15.75" customHeight="1">
      <c r="A436" s="1"/>
      <c r="B436" s="6" t="s">
        <v>23</v>
      </c>
      <c r="C436" s="6">
        <v>1197831</v>
      </c>
      <c r="D436" s="7">
        <v>44531</v>
      </c>
      <c r="E436" s="6" t="s">
        <v>24</v>
      </c>
      <c r="F436" s="6" t="s">
        <v>25</v>
      </c>
      <c r="G436" s="6" t="s">
        <v>36</v>
      </c>
      <c r="H436" s="6" t="s">
        <v>21</v>
      </c>
      <c r="I436" s="8">
        <v>0.6</v>
      </c>
      <c r="J436" s="9">
        <v>5250</v>
      </c>
      <c r="K436" s="10">
        <f t="shared" si="2"/>
        <v>3150</v>
      </c>
      <c r="L436" s="10">
        <f t="shared" si="3"/>
        <v>1102.5</v>
      </c>
      <c r="M436" s="11">
        <v>0.35</v>
      </c>
      <c r="O436" s="13"/>
      <c r="P436" s="12"/>
    </row>
    <row r="437" spans="1:17" ht="15.75" customHeight="1">
      <c r="A437" s="1"/>
      <c r="B437" s="6" t="s">
        <v>23</v>
      </c>
      <c r="C437" s="6">
        <v>1197831</v>
      </c>
      <c r="D437" s="7">
        <v>44531</v>
      </c>
      <c r="E437" s="6" t="s">
        <v>24</v>
      </c>
      <c r="F437" s="6" t="s">
        <v>25</v>
      </c>
      <c r="G437" s="6" t="s">
        <v>36</v>
      </c>
      <c r="H437" s="6" t="s">
        <v>22</v>
      </c>
      <c r="I437" s="8">
        <v>0.70000000000000007</v>
      </c>
      <c r="J437" s="9">
        <v>7750</v>
      </c>
      <c r="K437" s="10">
        <f t="shared" si="2"/>
        <v>5425.0000000000009</v>
      </c>
      <c r="L437" s="10">
        <f t="shared" si="3"/>
        <v>2983.7500000000009</v>
      </c>
      <c r="M437" s="11">
        <v>0.55000000000000004</v>
      </c>
      <c r="O437" s="13"/>
      <c r="P437" s="12"/>
    </row>
    <row r="438" spans="1:17" ht="15.75" customHeight="1">
      <c r="A438" s="1"/>
      <c r="B438" s="6" t="s">
        <v>14</v>
      </c>
      <c r="C438" s="6">
        <v>1185732</v>
      </c>
      <c r="D438" s="7">
        <v>44203</v>
      </c>
      <c r="E438" s="6" t="s">
        <v>15</v>
      </c>
      <c r="F438" s="6" t="s">
        <v>37</v>
      </c>
      <c r="G438" s="6" t="s">
        <v>38</v>
      </c>
      <c r="H438" s="6" t="s">
        <v>17</v>
      </c>
      <c r="I438" s="8">
        <v>0.45</v>
      </c>
      <c r="J438" s="9">
        <v>4250</v>
      </c>
      <c r="K438" s="10">
        <f t="shared" si="2"/>
        <v>1912.5</v>
      </c>
      <c r="L438" s="10">
        <f t="shared" si="3"/>
        <v>1051.875</v>
      </c>
      <c r="M438" s="11">
        <v>0.55000000000000004</v>
      </c>
      <c r="O438" s="14"/>
      <c r="P438" s="12"/>
      <c r="Q438" s="15"/>
    </row>
    <row r="439" spans="1:17" ht="15.75" customHeight="1">
      <c r="A439" s="1"/>
      <c r="B439" s="6" t="s">
        <v>14</v>
      </c>
      <c r="C439" s="6">
        <v>1185732</v>
      </c>
      <c r="D439" s="7">
        <v>44203</v>
      </c>
      <c r="E439" s="6" t="s">
        <v>15</v>
      </c>
      <c r="F439" s="6" t="s">
        <v>37</v>
      </c>
      <c r="G439" s="6" t="s">
        <v>38</v>
      </c>
      <c r="H439" s="6" t="s">
        <v>18</v>
      </c>
      <c r="I439" s="8">
        <v>0.45</v>
      </c>
      <c r="J439" s="9">
        <v>2250</v>
      </c>
      <c r="K439" s="10">
        <f t="shared" si="2"/>
        <v>1012.5</v>
      </c>
      <c r="L439" s="10">
        <f t="shared" si="3"/>
        <v>354.375</v>
      </c>
      <c r="M439" s="11">
        <v>0.35</v>
      </c>
      <c r="O439" s="14"/>
      <c r="P439" s="12"/>
      <c r="Q439" s="15"/>
    </row>
    <row r="440" spans="1:17" ht="15.75" customHeight="1">
      <c r="A440" s="1"/>
      <c r="B440" s="6" t="s">
        <v>14</v>
      </c>
      <c r="C440" s="6">
        <v>1185732</v>
      </c>
      <c r="D440" s="7">
        <v>44203</v>
      </c>
      <c r="E440" s="6" t="s">
        <v>15</v>
      </c>
      <c r="F440" s="6" t="s">
        <v>37</v>
      </c>
      <c r="G440" s="6" t="s">
        <v>38</v>
      </c>
      <c r="H440" s="6" t="s">
        <v>19</v>
      </c>
      <c r="I440" s="8">
        <v>0.35000000000000003</v>
      </c>
      <c r="J440" s="9">
        <v>2250</v>
      </c>
      <c r="K440" s="10">
        <f t="shared" si="2"/>
        <v>787.50000000000011</v>
      </c>
      <c r="L440" s="10">
        <f t="shared" si="3"/>
        <v>315</v>
      </c>
      <c r="M440" s="11">
        <v>0.39999999999999997</v>
      </c>
      <c r="O440" s="14"/>
      <c r="P440" s="12"/>
      <c r="Q440" s="15"/>
    </row>
    <row r="441" spans="1:17" ht="15.75" customHeight="1">
      <c r="A441" s="1"/>
      <c r="B441" s="6" t="s">
        <v>14</v>
      </c>
      <c r="C441" s="6">
        <v>1185732</v>
      </c>
      <c r="D441" s="7">
        <v>44203</v>
      </c>
      <c r="E441" s="6" t="s">
        <v>15</v>
      </c>
      <c r="F441" s="6" t="s">
        <v>37</v>
      </c>
      <c r="G441" s="6" t="s">
        <v>38</v>
      </c>
      <c r="H441" s="6" t="s">
        <v>20</v>
      </c>
      <c r="I441" s="8">
        <v>0.4</v>
      </c>
      <c r="J441" s="9">
        <v>750</v>
      </c>
      <c r="K441" s="10">
        <f t="shared" si="2"/>
        <v>300</v>
      </c>
      <c r="L441" s="10">
        <f t="shared" si="3"/>
        <v>119.99999999999999</v>
      </c>
      <c r="M441" s="11">
        <v>0.39999999999999997</v>
      </c>
      <c r="O441" s="14"/>
      <c r="P441" s="12"/>
      <c r="Q441" s="15"/>
    </row>
    <row r="442" spans="1:17" ht="15.75" customHeight="1">
      <c r="A442" s="1"/>
      <c r="B442" s="6" t="s">
        <v>14</v>
      </c>
      <c r="C442" s="6">
        <v>1185732</v>
      </c>
      <c r="D442" s="7">
        <v>44203</v>
      </c>
      <c r="E442" s="6" t="s">
        <v>15</v>
      </c>
      <c r="F442" s="6" t="s">
        <v>37</v>
      </c>
      <c r="G442" s="6" t="s">
        <v>38</v>
      </c>
      <c r="H442" s="6" t="s">
        <v>21</v>
      </c>
      <c r="I442" s="8">
        <v>0.54999999999999993</v>
      </c>
      <c r="J442" s="9">
        <v>1250</v>
      </c>
      <c r="K442" s="10">
        <f t="shared" si="2"/>
        <v>687.49999999999989</v>
      </c>
      <c r="L442" s="10">
        <f t="shared" si="3"/>
        <v>240.62499999999994</v>
      </c>
      <c r="M442" s="11">
        <v>0.35</v>
      </c>
      <c r="O442" s="14"/>
      <c r="P442" s="12"/>
      <c r="Q442" s="15"/>
    </row>
    <row r="443" spans="1:17" ht="15.75" customHeight="1">
      <c r="A443" s="1"/>
      <c r="B443" s="6" t="s">
        <v>14</v>
      </c>
      <c r="C443" s="6">
        <v>1185732</v>
      </c>
      <c r="D443" s="7">
        <v>44203</v>
      </c>
      <c r="E443" s="6" t="s">
        <v>15</v>
      </c>
      <c r="F443" s="6" t="s">
        <v>37</v>
      </c>
      <c r="G443" s="6" t="s">
        <v>38</v>
      </c>
      <c r="H443" s="6" t="s">
        <v>22</v>
      </c>
      <c r="I443" s="8">
        <v>0.45</v>
      </c>
      <c r="J443" s="9">
        <v>2250</v>
      </c>
      <c r="K443" s="10">
        <f t="shared" si="2"/>
        <v>1012.5</v>
      </c>
      <c r="L443" s="10">
        <f t="shared" si="3"/>
        <v>303.75</v>
      </c>
      <c r="M443" s="11">
        <v>0.3</v>
      </c>
      <c r="O443" s="14"/>
      <c r="P443" s="12"/>
      <c r="Q443" s="15"/>
    </row>
    <row r="444" spans="1:17" ht="15.75" customHeight="1">
      <c r="A444" s="1"/>
      <c r="B444" s="6" t="s">
        <v>14</v>
      </c>
      <c r="C444" s="6">
        <v>1185732</v>
      </c>
      <c r="D444" s="7">
        <v>44232</v>
      </c>
      <c r="E444" s="6" t="s">
        <v>15</v>
      </c>
      <c r="F444" s="6" t="s">
        <v>37</v>
      </c>
      <c r="G444" s="6" t="s">
        <v>38</v>
      </c>
      <c r="H444" s="6" t="s">
        <v>17</v>
      </c>
      <c r="I444" s="8">
        <v>0.45</v>
      </c>
      <c r="J444" s="9">
        <v>4750</v>
      </c>
      <c r="K444" s="10">
        <f t="shared" si="2"/>
        <v>2137.5</v>
      </c>
      <c r="L444" s="10">
        <f t="shared" si="3"/>
        <v>1175.625</v>
      </c>
      <c r="M444" s="11">
        <v>0.55000000000000004</v>
      </c>
      <c r="O444" s="14"/>
      <c r="P444" s="12"/>
      <c r="Q444" s="15"/>
    </row>
    <row r="445" spans="1:17" ht="15.75" customHeight="1">
      <c r="A445" s="1"/>
      <c r="B445" s="6" t="s">
        <v>14</v>
      </c>
      <c r="C445" s="6">
        <v>1185732</v>
      </c>
      <c r="D445" s="7">
        <v>44232</v>
      </c>
      <c r="E445" s="6" t="s">
        <v>15</v>
      </c>
      <c r="F445" s="6" t="s">
        <v>37</v>
      </c>
      <c r="G445" s="6" t="s">
        <v>38</v>
      </c>
      <c r="H445" s="6" t="s">
        <v>18</v>
      </c>
      <c r="I445" s="8">
        <v>0.45</v>
      </c>
      <c r="J445" s="9">
        <v>1250</v>
      </c>
      <c r="K445" s="10">
        <f t="shared" si="2"/>
        <v>562.5</v>
      </c>
      <c r="L445" s="10">
        <f t="shared" si="3"/>
        <v>196.875</v>
      </c>
      <c r="M445" s="11">
        <v>0.35</v>
      </c>
      <c r="O445" s="14"/>
      <c r="P445" s="12"/>
      <c r="Q445" s="15"/>
    </row>
    <row r="446" spans="1:17" ht="15.75" customHeight="1">
      <c r="A446" s="1"/>
      <c r="B446" s="6" t="s">
        <v>14</v>
      </c>
      <c r="C446" s="6">
        <v>1185732</v>
      </c>
      <c r="D446" s="7">
        <v>44232</v>
      </c>
      <c r="E446" s="6" t="s">
        <v>15</v>
      </c>
      <c r="F446" s="6" t="s">
        <v>37</v>
      </c>
      <c r="G446" s="6" t="s">
        <v>38</v>
      </c>
      <c r="H446" s="6" t="s">
        <v>19</v>
      </c>
      <c r="I446" s="8">
        <v>0.35000000000000003</v>
      </c>
      <c r="J446" s="9">
        <v>1750</v>
      </c>
      <c r="K446" s="10">
        <f t="shared" si="2"/>
        <v>612.50000000000011</v>
      </c>
      <c r="L446" s="10">
        <f t="shared" si="3"/>
        <v>245.00000000000003</v>
      </c>
      <c r="M446" s="11">
        <v>0.39999999999999997</v>
      </c>
      <c r="O446" s="14"/>
      <c r="P446" s="12"/>
      <c r="Q446" s="15"/>
    </row>
    <row r="447" spans="1:17" ht="15.75" customHeight="1">
      <c r="A447" s="1"/>
      <c r="B447" s="6" t="s">
        <v>14</v>
      </c>
      <c r="C447" s="6">
        <v>1185732</v>
      </c>
      <c r="D447" s="7">
        <v>44232</v>
      </c>
      <c r="E447" s="6" t="s">
        <v>15</v>
      </c>
      <c r="F447" s="6" t="s">
        <v>37</v>
      </c>
      <c r="G447" s="6" t="s">
        <v>38</v>
      </c>
      <c r="H447" s="6" t="s">
        <v>20</v>
      </c>
      <c r="I447" s="8">
        <v>0.4</v>
      </c>
      <c r="J447" s="9">
        <v>500</v>
      </c>
      <c r="K447" s="10">
        <f t="shared" si="2"/>
        <v>200</v>
      </c>
      <c r="L447" s="10">
        <f t="shared" si="3"/>
        <v>80</v>
      </c>
      <c r="M447" s="11">
        <v>0.39999999999999997</v>
      </c>
      <c r="O447" s="14"/>
      <c r="P447" s="12"/>
      <c r="Q447" s="15"/>
    </row>
    <row r="448" spans="1:17" ht="15.75" customHeight="1">
      <c r="A448" s="1"/>
      <c r="B448" s="6" t="s">
        <v>14</v>
      </c>
      <c r="C448" s="6">
        <v>1185732</v>
      </c>
      <c r="D448" s="7">
        <v>44232</v>
      </c>
      <c r="E448" s="6" t="s">
        <v>15</v>
      </c>
      <c r="F448" s="6" t="s">
        <v>37</v>
      </c>
      <c r="G448" s="6" t="s">
        <v>38</v>
      </c>
      <c r="H448" s="6" t="s">
        <v>21</v>
      </c>
      <c r="I448" s="8">
        <v>0.54999999999999993</v>
      </c>
      <c r="J448" s="9">
        <v>1250</v>
      </c>
      <c r="K448" s="10">
        <f t="shared" si="2"/>
        <v>687.49999999999989</v>
      </c>
      <c r="L448" s="10">
        <f t="shared" si="3"/>
        <v>240.62499999999994</v>
      </c>
      <c r="M448" s="11">
        <v>0.35</v>
      </c>
      <c r="O448" s="14"/>
      <c r="P448" s="12"/>
      <c r="Q448" s="15"/>
    </row>
    <row r="449" spans="1:17" ht="15.75" customHeight="1">
      <c r="A449" s="1"/>
      <c r="B449" s="6" t="s">
        <v>14</v>
      </c>
      <c r="C449" s="6">
        <v>1185732</v>
      </c>
      <c r="D449" s="7">
        <v>44232</v>
      </c>
      <c r="E449" s="6" t="s">
        <v>15</v>
      </c>
      <c r="F449" s="6" t="s">
        <v>37</v>
      </c>
      <c r="G449" s="6" t="s">
        <v>38</v>
      </c>
      <c r="H449" s="6" t="s">
        <v>22</v>
      </c>
      <c r="I449" s="8">
        <v>0.45</v>
      </c>
      <c r="J449" s="9">
        <v>2250</v>
      </c>
      <c r="K449" s="10">
        <f t="shared" si="2"/>
        <v>1012.5</v>
      </c>
      <c r="L449" s="10">
        <f t="shared" si="3"/>
        <v>303.75</v>
      </c>
      <c r="M449" s="11">
        <v>0.3</v>
      </c>
      <c r="O449" s="14"/>
      <c r="P449" s="12"/>
      <c r="Q449" s="15"/>
    </row>
    <row r="450" spans="1:17" ht="15.75" customHeight="1">
      <c r="A450" s="1"/>
      <c r="B450" s="6" t="s">
        <v>14</v>
      </c>
      <c r="C450" s="6">
        <v>1185732</v>
      </c>
      <c r="D450" s="7">
        <v>44258</v>
      </c>
      <c r="E450" s="6" t="s">
        <v>15</v>
      </c>
      <c r="F450" s="6" t="s">
        <v>37</v>
      </c>
      <c r="G450" s="6" t="s">
        <v>38</v>
      </c>
      <c r="H450" s="6" t="s">
        <v>17</v>
      </c>
      <c r="I450" s="8">
        <v>0.5</v>
      </c>
      <c r="J450" s="9">
        <v>4450</v>
      </c>
      <c r="K450" s="10">
        <f t="shared" si="2"/>
        <v>2225</v>
      </c>
      <c r="L450" s="10">
        <f t="shared" si="3"/>
        <v>1223.75</v>
      </c>
      <c r="M450" s="11">
        <v>0.55000000000000004</v>
      </c>
      <c r="O450" s="14"/>
      <c r="P450" s="12"/>
      <c r="Q450" s="15"/>
    </row>
    <row r="451" spans="1:17" ht="15.75" customHeight="1">
      <c r="A451" s="1"/>
      <c r="B451" s="6" t="s">
        <v>14</v>
      </c>
      <c r="C451" s="6">
        <v>1185732</v>
      </c>
      <c r="D451" s="7">
        <v>44258</v>
      </c>
      <c r="E451" s="6" t="s">
        <v>15</v>
      </c>
      <c r="F451" s="6" t="s">
        <v>37</v>
      </c>
      <c r="G451" s="6" t="s">
        <v>38</v>
      </c>
      <c r="H451" s="6" t="s">
        <v>18</v>
      </c>
      <c r="I451" s="8">
        <v>0.5</v>
      </c>
      <c r="J451" s="9">
        <v>1500</v>
      </c>
      <c r="K451" s="10">
        <f t="shared" si="2"/>
        <v>750</v>
      </c>
      <c r="L451" s="10">
        <f t="shared" si="3"/>
        <v>262.5</v>
      </c>
      <c r="M451" s="11">
        <v>0.35</v>
      </c>
      <c r="O451" s="14"/>
      <c r="P451" s="12"/>
      <c r="Q451" s="15"/>
    </row>
    <row r="452" spans="1:17" ht="15.75" customHeight="1">
      <c r="A452" s="1"/>
      <c r="B452" s="6" t="s">
        <v>14</v>
      </c>
      <c r="C452" s="6">
        <v>1185732</v>
      </c>
      <c r="D452" s="7">
        <v>44258</v>
      </c>
      <c r="E452" s="6" t="s">
        <v>15</v>
      </c>
      <c r="F452" s="6" t="s">
        <v>37</v>
      </c>
      <c r="G452" s="6" t="s">
        <v>38</v>
      </c>
      <c r="H452" s="6" t="s">
        <v>19</v>
      </c>
      <c r="I452" s="8">
        <v>0.4</v>
      </c>
      <c r="J452" s="9">
        <v>1750</v>
      </c>
      <c r="K452" s="10">
        <f t="shared" si="2"/>
        <v>700</v>
      </c>
      <c r="L452" s="10">
        <f t="shared" si="3"/>
        <v>280</v>
      </c>
      <c r="M452" s="11">
        <v>0.39999999999999997</v>
      </c>
      <c r="O452" s="14"/>
      <c r="P452" s="12"/>
      <c r="Q452" s="15"/>
    </row>
    <row r="453" spans="1:17" ht="15.75" customHeight="1">
      <c r="A453" s="1"/>
      <c r="B453" s="6" t="s">
        <v>14</v>
      </c>
      <c r="C453" s="6">
        <v>1185732</v>
      </c>
      <c r="D453" s="7">
        <v>44258</v>
      </c>
      <c r="E453" s="6" t="s">
        <v>15</v>
      </c>
      <c r="F453" s="6" t="s">
        <v>37</v>
      </c>
      <c r="G453" s="6" t="s">
        <v>38</v>
      </c>
      <c r="H453" s="6" t="s">
        <v>20</v>
      </c>
      <c r="I453" s="8">
        <v>0.45</v>
      </c>
      <c r="J453" s="9">
        <v>250</v>
      </c>
      <c r="K453" s="10">
        <f t="shared" si="2"/>
        <v>112.5</v>
      </c>
      <c r="L453" s="10">
        <f t="shared" si="3"/>
        <v>44.999999999999993</v>
      </c>
      <c r="M453" s="11">
        <v>0.39999999999999997</v>
      </c>
      <c r="O453" s="14"/>
      <c r="P453" s="12"/>
      <c r="Q453" s="15"/>
    </row>
    <row r="454" spans="1:17" ht="15.75" customHeight="1">
      <c r="A454" s="1"/>
      <c r="B454" s="6" t="s">
        <v>14</v>
      </c>
      <c r="C454" s="6">
        <v>1185732</v>
      </c>
      <c r="D454" s="7">
        <v>44258</v>
      </c>
      <c r="E454" s="6" t="s">
        <v>15</v>
      </c>
      <c r="F454" s="6" t="s">
        <v>37</v>
      </c>
      <c r="G454" s="6" t="s">
        <v>38</v>
      </c>
      <c r="H454" s="6" t="s">
        <v>21</v>
      </c>
      <c r="I454" s="8">
        <v>0.6</v>
      </c>
      <c r="J454" s="9">
        <v>750</v>
      </c>
      <c r="K454" s="10">
        <f t="shared" si="2"/>
        <v>450</v>
      </c>
      <c r="L454" s="10">
        <f t="shared" si="3"/>
        <v>135</v>
      </c>
      <c r="M454" s="11">
        <v>0.3</v>
      </c>
      <c r="O454" s="14"/>
      <c r="P454" s="12"/>
      <c r="Q454" s="15"/>
    </row>
    <row r="455" spans="1:17" ht="15.75" customHeight="1">
      <c r="A455" s="1"/>
      <c r="B455" s="6" t="s">
        <v>14</v>
      </c>
      <c r="C455" s="6">
        <v>1185732</v>
      </c>
      <c r="D455" s="7">
        <v>44258</v>
      </c>
      <c r="E455" s="6" t="s">
        <v>15</v>
      </c>
      <c r="F455" s="6" t="s">
        <v>37</v>
      </c>
      <c r="G455" s="6" t="s">
        <v>38</v>
      </c>
      <c r="H455" s="6" t="s">
        <v>22</v>
      </c>
      <c r="I455" s="8">
        <v>0.5</v>
      </c>
      <c r="J455" s="9">
        <v>1750</v>
      </c>
      <c r="K455" s="10">
        <f t="shared" si="2"/>
        <v>875</v>
      </c>
      <c r="L455" s="10">
        <f t="shared" si="3"/>
        <v>218.75</v>
      </c>
      <c r="M455" s="11">
        <v>0.25</v>
      </c>
      <c r="O455" s="14"/>
      <c r="P455" s="12"/>
      <c r="Q455" s="15"/>
    </row>
    <row r="456" spans="1:17" ht="15.75" customHeight="1">
      <c r="A456" s="1"/>
      <c r="B456" s="6" t="s">
        <v>14</v>
      </c>
      <c r="C456" s="6">
        <v>1185732</v>
      </c>
      <c r="D456" s="7">
        <v>44290</v>
      </c>
      <c r="E456" s="6" t="s">
        <v>15</v>
      </c>
      <c r="F456" s="6" t="s">
        <v>37</v>
      </c>
      <c r="G456" s="6" t="s">
        <v>38</v>
      </c>
      <c r="H456" s="6" t="s">
        <v>17</v>
      </c>
      <c r="I456" s="8">
        <v>0.5</v>
      </c>
      <c r="J456" s="9">
        <v>4500</v>
      </c>
      <c r="K456" s="10">
        <f t="shared" si="2"/>
        <v>2250</v>
      </c>
      <c r="L456" s="10">
        <f t="shared" si="3"/>
        <v>1125</v>
      </c>
      <c r="M456" s="11">
        <v>0.5</v>
      </c>
      <c r="O456" s="14"/>
      <c r="P456" s="12"/>
      <c r="Q456" s="15"/>
    </row>
    <row r="457" spans="1:17" ht="15.75" customHeight="1">
      <c r="A457" s="1"/>
      <c r="B457" s="6" t="s">
        <v>14</v>
      </c>
      <c r="C457" s="6">
        <v>1185732</v>
      </c>
      <c r="D457" s="7">
        <v>44290</v>
      </c>
      <c r="E457" s="6" t="s">
        <v>15</v>
      </c>
      <c r="F457" s="6" t="s">
        <v>37</v>
      </c>
      <c r="G457" s="6" t="s">
        <v>38</v>
      </c>
      <c r="H457" s="6" t="s">
        <v>18</v>
      </c>
      <c r="I457" s="8">
        <v>0.5</v>
      </c>
      <c r="J457" s="9">
        <v>1500</v>
      </c>
      <c r="K457" s="10">
        <f t="shared" si="2"/>
        <v>750</v>
      </c>
      <c r="L457" s="10">
        <f t="shared" si="3"/>
        <v>225</v>
      </c>
      <c r="M457" s="11">
        <v>0.3</v>
      </c>
      <c r="O457" s="14"/>
      <c r="P457" s="12"/>
      <c r="Q457" s="15"/>
    </row>
    <row r="458" spans="1:17" ht="15.75" customHeight="1">
      <c r="A458" s="1"/>
      <c r="B458" s="6" t="s">
        <v>14</v>
      </c>
      <c r="C458" s="6">
        <v>1185732</v>
      </c>
      <c r="D458" s="7">
        <v>44290</v>
      </c>
      <c r="E458" s="6" t="s">
        <v>15</v>
      </c>
      <c r="F458" s="6" t="s">
        <v>37</v>
      </c>
      <c r="G458" s="6" t="s">
        <v>38</v>
      </c>
      <c r="H458" s="6" t="s">
        <v>19</v>
      </c>
      <c r="I458" s="8">
        <v>0.4</v>
      </c>
      <c r="J458" s="9">
        <v>1500</v>
      </c>
      <c r="K458" s="10">
        <f t="shared" si="2"/>
        <v>600</v>
      </c>
      <c r="L458" s="10">
        <f t="shared" si="3"/>
        <v>210</v>
      </c>
      <c r="M458" s="11">
        <v>0.35</v>
      </c>
      <c r="O458" s="14"/>
      <c r="P458" s="12"/>
      <c r="Q458" s="15"/>
    </row>
    <row r="459" spans="1:17" ht="15.75" customHeight="1">
      <c r="A459" s="1"/>
      <c r="B459" s="6" t="s">
        <v>14</v>
      </c>
      <c r="C459" s="6">
        <v>1185732</v>
      </c>
      <c r="D459" s="7">
        <v>44290</v>
      </c>
      <c r="E459" s="6" t="s">
        <v>15</v>
      </c>
      <c r="F459" s="6" t="s">
        <v>37</v>
      </c>
      <c r="G459" s="6" t="s">
        <v>38</v>
      </c>
      <c r="H459" s="6" t="s">
        <v>20</v>
      </c>
      <c r="I459" s="8">
        <v>0.45</v>
      </c>
      <c r="J459" s="9">
        <v>750</v>
      </c>
      <c r="K459" s="10">
        <f t="shared" si="2"/>
        <v>337.5</v>
      </c>
      <c r="L459" s="10">
        <f t="shared" si="3"/>
        <v>118.12499999999999</v>
      </c>
      <c r="M459" s="11">
        <v>0.35</v>
      </c>
      <c r="O459" s="14"/>
      <c r="P459" s="12"/>
      <c r="Q459" s="15"/>
    </row>
    <row r="460" spans="1:17" ht="15.75" customHeight="1">
      <c r="A460" s="1"/>
      <c r="B460" s="6" t="s">
        <v>14</v>
      </c>
      <c r="C460" s="6">
        <v>1185732</v>
      </c>
      <c r="D460" s="7">
        <v>44290</v>
      </c>
      <c r="E460" s="6" t="s">
        <v>15</v>
      </c>
      <c r="F460" s="6" t="s">
        <v>37</v>
      </c>
      <c r="G460" s="6" t="s">
        <v>38</v>
      </c>
      <c r="H460" s="6" t="s">
        <v>21</v>
      </c>
      <c r="I460" s="8">
        <v>0.6</v>
      </c>
      <c r="J460" s="9">
        <v>750</v>
      </c>
      <c r="K460" s="10">
        <f t="shared" si="2"/>
        <v>450</v>
      </c>
      <c r="L460" s="10">
        <f t="shared" si="3"/>
        <v>135</v>
      </c>
      <c r="M460" s="11">
        <v>0.3</v>
      </c>
      <c r="O460" s="14"/>
      <c r="P460" s="12"/>
      <c r="Q460" s="15"/>
    </row>
    <row r="461" spans="1:17" ht="15.75" customHeight="1">
      <c r="A461" s="1"/>
      <c r="B461" s="6" t="s">
        <v>14</v>
      </c>
      <c r="C461" s="6">
        <v>1185732</v>
      </c>
      <c r="D461" s="7">
        <v>44290</v>
      </c>
      <c r="E461" s="6" t="s">
        <v>15</v>
      </c>
      <c r="F461" s="6" t="s">
        <v>37</v>
      </c>
      <c r="G461" s="6" t="s">
        <v>38</v>
      </c>
      <c r="H461" s="6" t="s">
        <v>22</v>
      </c>
      <c r="I461" s="8">
        <v>0.5</v>
      </c>
      <c r="J461" s="9">
        <v>2000</v>
      </c>
      <c r="K461" s="10">
        <f t="shared" si="2"/>
        <v>1000</v>
      </c>
      <c r="L461" s="10">
        <f t="shared" si="3"/>
        <v>250</v>
      </c>
      <c r="M461" s="11">
        <v>0.25</v>
      </c>
      <c r="O461" s="14"/>
      <c r="P461" s="12"/>
      <c r="Q461" s="15"/>
    </row>
    <row r="462" spans="1:17" ht="15.75" customHeight="1">
      <c r="A462" s="1"/>
      <c r="B462" s="6" t="s">
        <v>14</v>
      </c>
      <c r="C462" s="6">
        <v>1185732</v>
      </c>
      <c r="D462" s="7">
        <v>44319</v>
      </c>
      <c r="E462" s="6" t="s">
        <v>15</v>
      </c>
      <c r="F462" s="6" t="s">
        <v>37</v>
      </c>
      <c r="G462" s="6" t="s">
        <v>38</v>
      </c>
      <c r="H462" s="6" t="s">
        <v>17</v>
      </c>
      <c r="I462" s="8">
        <v>0.6</v>
      </c>
      <c r="J462" s="9">
        <v>4700</v>
      </c>
      <c r="K462" s="10">
        <f t="shared" si="2"/>
        <v>2820</v>
      </c>
      <c r="L462" s="10">
        <f t="shared" si="3"/>
        <v>1410</v>
      </c>
      <c r="M462" s="11">
        <v>0.5</v>
      </c>
      <c r="O462" s="14"/>
      <c r="P462" s="12"/>
      <c r="Q462" s="15"/>
    </row>
    <row r="463" spans="1:17" ht="15.75" customHeight="1">
      <c r="A463" s="1"/>
      <c r="B463" s="6" t="s">
        <v>14</v>
      </c>
      <c r="C463" s="6">
        <v>1185732</v>
      </c>
      <c r="D463" s="7">
        <v>44319</v>
      </c>
      <c r="E463" s="6" t="s">
        <v>15</v>
      </c>
      <c r="F463" s="6" t="s">
        <v>37</v>
      </c>
      <c r="G463" s="6" t="s">
        <v>38</v>
      </c>
      <c r="H463" s="6" t="s">
        <v>18</v>
      </c>
      <c r="I463" s="8">
        <v>0.60000000000000009</v>
      </c>
      <c r="J463" s="9">
        <v>1750</v>
      </c>
      <c r="K463" s="10">
        <f t="shared" si="2"/>
        <v>1050.0000000000002</v>
      </c>
      <c r="L463" s="10">
        <f t="shared" si="3"/>
        <v>315.00000000000006</v>
      </c>
      <c r="M463" s="11">
        <v>0.3</v>
      </c>
      <c r="O463" s="14"/>
      <c r="P463" s="12"/>
      <c r="Q463" s="15"/>
    </row>
    <row r="464" spans="1:17" ht="15.75" customHeight="1">
      <c r="A464" s="1"/>
      <c r="B464" s="6" t="s">
        <v>14</v>
      </c>
      <c r="C464" s="6">
        <v>1185732</v>
      </c>
      <c r="D464" s="7">
        <v>44319</v>
      </c>
      <c r="E464" s="6" t="s">
        <v>15</v>
      </c>
      <c r="F464" s="6" t="s">
        <v>37</v>
      </c>
      <c r="G464" s="6" t="s">
        <v>38</v>
      </c>
      <c r="H464" s="6" t="s">
        <v>19</v>
      </c>
      <c r="I464" s="8">
        <v>0.55000000000000004</v>
      </c>
      <c r="J464" s="9">
        <v>1500</v>
      </c>
      <c r="K464" s="10">
        <f t="shared" si="2"/>
        <v>825.00000000000011</v>
      </c>
      <c r="L464" s="10">
        <f t="shared" si="3"/>
        <v>288.75</v>
      </c>
      <c r="M464" s="11">
        <v>0.35</v>
      </c>
      <c r="O464" s="14"/>
      <c r="P464" s="12"/>
      <c r="Q464" s="15"/>
    </row>
    <row r="465" spans="1:17" ht="15.75" customHeight="1">
      <c r="A465" s="1"/>
      <c r="B465" s="6" t="s">
        <v>14</v>
      </c>
      <c r="C465" s="6">
        <v>1185732</v>
      </c>
      <c r="D465" s="7">
        <v>44319</v>
      </c>
      <c r="E465" s="6" t="s">
        <v>15</v>
      </c>
      <c r="F465" s="6" t="s">
        <v>37</v>
      </c>
      <c r="G465" s="6" t="s">
        <v>38</v>
      </c>
      <c r="H465" s="6" t="s">
        <v>20</v>
      </c>
      <c r="I465" s="8">
        <v>0.55000000000000004</v>
      </c>
      <c r="J465" s="9">
        <v>1000</v>
      </c>
      <c r="K465" s="10">
        <f t="shared" si="2"/>
        <v>550</v>
      </c>
      <c r="L465" s="10">
        <f t="shared" si="3"/>
        <v>192.5</v>
      </c>
      <c r="M465" s="11">
        <v>0.35</v>
      </c>
      <c r="O465" s="14"/>
      <c r="P465" s="12"/>
      <c r="Q465" s="15"/>
    </row>
    <row r="466" spans="1:17" ht="15.75" customHeight="1">
      <c r="A466" s="1"/>
      <c r="B466" s="6" t="s">
        <v>14</v>
      </c>
      <c r="C466" s="6">
        <v>1185732</v>
      </c>
      <c r="D466" s="7">
        <v>44319</v>
      </c>
      <c r="E466" s="6" t="s">
        <v>15</v>
      </c>
      <c r="F466" s="6" t="s">
        <v>37</v>
      </c>
      <c r="G466" s="6" t="s">
        <v>38</v>
      </c>
      <c r="H466" s="6" t="s">
        <v>21</v>
      </c>
      <c r="I466" s="8">
        <v>0.65</v>
      </c>
      <c r="J466" s="9">
        <v>1250</v>
      </c>
      <c r="K466" s="10">
        <f t="shared" si="2"/>
        <v>812.5</v>
      </c>
      <c r="L466" s="10">
        <f t="shared" si="3"/>
        <v>243.75</v>
      </c>
      <c r="M466" s="11">
        <v>0.3</v>
      </c>
      <c r="O466" s="14"/>
      <c r="P466" s="12"/>
      <c r="Q466" s="15"/>
    </row>
    <row r="467" spans="1:17" ht="15.75" customHeight="1">
      <c r="A467" s="1"/>
      <c r="B467" s="6" t="s">
        <v>14</v>
      </c>
      <c r="C467" s="6">
        <v>1185732</v>
      </c>
      <c r="D467" s="7">
        <v>44319</v>
      </c>
      <c r="E467" s="6" t="s">
        <v>15</v>
      </c>
      <c r="F467" s="6" t="s">
        <v>37</v>
      </c>
      <c r="G467" s="6" t="s">
        <v>38</v>
      </c>
      <c r="H467" s="6" t="s">
        <v>22</v>
      </c>
      <c r="I467" s="8">
        <v>0.70000000000000007</v>
      </c>
      <c r="J467" s="9">
        <v>2500</v>
      </c>
      <c r="K467" s="10">
        <f t="shared" si="2"/>
        <v>1750.0000000000002</v>
      </c>
      <c r="L467" s="10">
        <f t="shared" si="3"/>
        <v>525</v>
      </c>
      <c r="M467" s="11">
        <v>0.3</v>
      </c>
      <c r="O467" s="14"/>
      <c r="P467" s="12"/>
      <c r="Q467" s="15"/>
    </row>
    <row r="468" spans="1:17" ht="15.75" customHeight="1">
      <c r="A468" s="1"/>
      <c r="B468" s="6" t="s">
        <v>14</v>
      </c>
      <c r="C468" s="6">
        <v>1185732</v>
      </c>
      <c r="D468" s="7">
        <v>44352</v>
      </c>
      <c r="E468" s="6" t="s">
        <v>15</v>
      </c>
      <c r="F468" s="6" t="s">
        <v>37</v>
      </c>
      <c r="G468" s="6" t="s">
        <v>38</v>
      </c>
      <c r="H468" s="6" t="s">
        <v>17</v>
      </c>
      <c r="I468" s="8">
        <v>0.65</v>
      </c>
      <c r="J468" s="9">
        <v>5000</v>
      </c>
      <c r="K468" s="10">
        <f t="shared" si="2"/>
        <v>3250</v>
      </c>
      <c r="L468" s="10">
        <f t="shared" si="3"/>
        <v>1787.5000000000002</v>
      </c>
      <c r="M468" s="11">
        <v>0.55000000000000004</v>
      </c>
      <c r="O468" s="14"/>
      <c r="P468" s="12"/>
      <c r="Q468" s="15"/>
    </row>
    <row r="469" spans="1:17" ht="15.75" customHeight="1">
      <c r="A469" s="1"/>
      <c r="B469" s="6" t="s">
        <v>14</v>
      </c>
      <c r="C469" s="6">
        <v>1185732</v>
      </c>
      <c r="D469" s="7">
        <v>44352</v>
      </c>
      <c r="E469" s="6" t="s">
        <v>15</v>
      </c>
      <c r="F469" s="6" t="s">
        <v>37</v>
      </c>
      <c r="G469" s="6" t="s">
        <v>38</v>
      </c>
      <c r="H469" s="6" t="s">
        <v>18</v>
      </c>
      <c r="I469" s="8">
        <v>0.60000000000000009</v>
      </c>
      <c r="J469" s="9">
        <v>2500</v>
      </c>
      <c r="K469" s="10">
        <f t="shared" si="2"/>
        <v>1500.0000000000002</v>
      </c>
      <c r="L469" s="10">
        <f t="shared" si="3"/>
        <v>525</v>
      </c>
      <c r="M469" s="11">
        <v>0.35</v>
      </c>
      <c r="O469" s="14"/>
      <c r="P469" s="12"/>
      <c r="Q469" s="15"/>
    </row>
    <row r="470" spans="1:17" ht="15.75" customHeight="1">
      <c r="A470" s="1"/>
      <c r="B470" s="6" t="s">
        <v>14</v>
      </c>
      <c r="C470" s="6">
        <v>1185732</v>
      </c>
      <c r="D470" s="7">
        <v>44352</v>
      </c>
      <c r="E470" s="6" t="s">
        <v>15</v>
      </c>
      <c r="F470" s="6" t="s">
        <v>37</v>
      </c>
      <c r="G470" s="6" t="s">
        <v>38</v>
      </c>
      <c r="H470" s="6" t="s">
        <v>19</v>
      </c>
      <c r="I470" s="8">
        <v>0.55000000000000004</v>
      </c>
      <c r="J470" s="9">
        <v>1750</v>
      </c>
      <c r="K470" s="10">
        <f t="shared" si="2"/>
        <v>962.50000000000011</v>
      </c>
      <c r="L470" s="10">
        <f t="shared" si="3"/>
        <v>385</v>
      </c>
      <c r="M470" s="11">
        <v>0.39999999999999997</v>
      </c>
      <c r="O470" s="14"/>
      <c r="P470" s="12"/>
      <c r="Q470" s="15"/>
    </row>
    <row r="471" spans="1:17" ht="15.75" customHeight="1">
      <c r="A471" s="1"/>
      <c r="B471" s="6" t="s">
        <v>14</v>
      </c>
      <c r="C471" s="6">
        <v>1185732</v>
      </c>
      <c r="D471" s="7">
        <v>44352</v>
      </c>
      <c r="E471" s="6" t="s">
        <v>15</v>
      </c>
      <c r="F471" s="6" t="s">
        <v>37</v>
      </c>
      <c r="G471" s="6" t="s">
        <v>38</v>
      </c>
      <c r="H471" s="6" t="s">
        <v>20</v>
      </c>
      <c r="I471" s="8">
        <v>0.55000000000000004</v>
      </c>
      <c r="J471" s="9">
        <v>1500</v>
      </c>
      <c r="K471" s="10">
        <f t="shared" si="2"/>
        <v>825.00000000000011</v>
      </c>
      <c r="L471" s="10">
        <f t="shared" si="3"/>
        <v>330</v>
      </c>
      <c r="M471" s="11">
        <v>0.39999999999999997</v>
      </c>
      <c r="O471" s="14"/>
      <c r="P471" s="12"/>
      <c r="Q471" s="15"/>
    </row>
    <row r="472" spans="1:17" ht="15.75" customHeight="1">
      <c r="A472" s="1"/>
      <c r="B472" s="6" t="s">
        <v>14</v>
      </c>
      <c r="C472" s="6">
        <v>1185732</v>
      </c>
      <c r="D472" s="7">
        <v>44352</v>
      </c>
      <c r="E472" s="6" t="s">
        <v>15</v>
      </c>
      <c r="F472" s="6" t="s">
        <v>37</v>
      </c>
      <c r="G472" s="6" t="s">
        <v>38</v>
      </c>
      <c r="H472" s="6" t="s">
        <v>21</v>
      </c>
      <c r="I472" s="8">
        <v>0.65</v>
      </c>
      <c r="J472" s="9">
        <v>1500</v>
      </c>
      <c r="K472" s="10">
        <f t="shared" si="2"/>
        <v>975</v>
      </c>
      <c r="L472" s="10">
        <f t="shared" si="3"/>
        <v>341.25</v>
      </c>
      <c r="M472" s="11">
        <v>0.35</v>
      </c>
      <c r="O472" s="14"/>
      <c r="P472" s="12"/>
      <c r="Q472" s="15"/>
    </row>
    <row r="473" spans="1:17" ht="15.75" customHeight="1">
      <c r="A473" s="1"/>
      <c r="B473" s="6" t="s">
        <v>14</v>
      </c>
      <c r="C473" s="6">
        <v>1185732</v>
      </c>
      <c r="D473" s="7">
        <v>44352</v>
      </c>
      <c r="E473" s="6" t="s">
        <v>15</v>
      </c>
      <c r="F473" s="6" t="s">
        <v>37</v>
      </c>
      <c r="G473" s="6" t="s">
        <v>38</v>
      </c>
      <c r="H473" s="6" t="s">
        <v>22</v>
      </c>
      <c r="I473" s="8">
        <v>0.70000000000000007</v>
      </c>
      <c r="J473" s="9">
        <v>3000</v>
      </c>
      <c r="K473" s="10">
        <f t="shared" si="2"/>
        <v>2100</v>
      </c>
      <c r="L473" s="10">
        <f t="shared" si="3"/>
        <v>630</v>
      </c>
      <c r="M473" s="11">
        <v>0.3</v>
      </c>
      <c r="O473" s="14"/>
      <c r="P473" s="12"/>
      <c r="Q473" s="15"/>
    </row>
    <row r="474" spans="1:17" ht="15.75" customHeight="1">
      <c r="A474" s="1"/>
      <c r="B474" s="6" t="s">
        <v>14</v>
      </c>
      <c r="C474" s="6">
        <v>1185732</v>
      </c>
      <c r="D474" s="7">
        <v>44380</v>
      </c>
      <c r="E474" s="6" t="s">
        <v>15</v>
      </c>
      <c r="F474" s="6" t="s">
        <v>37</v>
      </c>
      <c r="G474" s="6" t="s">
        <v>38</v>
      </c>
      <c r="H474" s="6" t="s">
        <v>17</v>
      </c>
      <c r="I474" s="8">
        <v>0.65</v>
      </c>
      <c r="J474" s="9">
        <v>5000</v>
      </c>
      <c r="K474" s="10">
        <f t="shared" si="2"/>
        <v>3250</v>
      </c>
      <c r="L474" s="10">
        <f t="shared" si="3"/>
        <v>1787.5000000000002</v>
      </c>
      <c r="M474" s="11">
        <v>0.55000000000000004</v>
      </c>
      <c r="O474" s="14"/>
      <c r="P474" s="12"/>
      <c r="Q474" s="15"/>
    </row>
    <row r="475" spans="1:17" ht="15.75" customHeight="1">
      <c r="A475" s="1"/>
      <c r="B475" s="6" t="s">
        <v>14</v>
      </c>
      <c r="C475" s="6">
        <v>1185732</v>
      </c>
      <c r="D475" s="7">
        <v>44380</v>
      </c>
      <c r="E475" s="6" t="s">
        <v>15</v>
      </c>
      <c r="F475" s="6" t="s">
        <v>37</v>
      </c>
      <c r="G475" s="6" t="s">
        <v>38</v>
      </c>
      <c r="H475" s="6" t="s">
        <v>18</v>
      </c>
      <c r="I475" s="8">
        <v>0.60000000000000009</v>
      </c>
      <c r="J475" s="9">
        <v>3000</v>
      </c>
      <c r="K475" s="10">
        <f t="shared" si="2"/>
        <v>1800.0000000000002</v>
      </c>
      <c r="L475" s="10">
        <f t="shared" si="3"/>
        <v>630</v>
      </c>
      <c r="M475" s="11">
        <v>0.35</v>
      </c>
      <c r="O475" s="14"/>
      <c r="P475" s="12"/>
      <c r="Q475" s="15"/>
    </row>
    <row r="476" spans="1:17" ht="15.75" customHeight="1">
      <c r="A476" s="1"/>
      <c r="B476" s="6" t="s">
        <v>14</v>
      </c>
      <c r="C476" s="6">
        <v>1185732</v>
      </c>
      <c r="D476" s="7">
        <v>44380</v>
      </c>
      <c r="E476" s="6" t="s">
        <v>15</v>
      </c>
      <c r="F476" s="6" t="s">
        <v>37</v>
      </c>
      <c r="G476" s="6" t="s">
        <v>38</v>
      </c>
      <c r="H476" s="6" t="s">
        <v>19</v>
      </c>
      <c r="I476" s="8">
        <v>0.55000000000000004</v>
      </c>
      <c r="J476" s="9">
        <v>2250</v>
      </c>
      <c r="K476" s="10">
        <f t="shared" si="2"/>
        <v>1237.5</v>
      </c>
      <c r="L476" s="10">
        <f t="shared" si="3"/>
        <v>494.99999999999994</v>
      </c>
      <c r="M476" s="11">
        <v>0.39999999999999997</v>
      </c>
      <c r="O476" s="14"/>
      <c r="P476" s="12"/>
      <c r="Q476" s="15"/>
    </row>
    <row r="477" spans="1:17" ht="15.75" customHeight="1">
      <c r="A477" s="1"/>
      <c r="B477" s="6" t="s">
        <v>14</v>
      </c>
      <c r="C477" s="6">
        <v>1185732</v>
      </c>
      <c r="D477" s="7">
        <v>44380</v>
      </c>
      <c r="E477" s="6" t="s">
        <v>15</v>
      </c>
      <c r="F477" s="6" t="s">
        <v>37</v>
      </c>
      <c r="G477" s="6" t="s">
        <v>38</v>
      </c>
      <c r="H477" s="6" t="s">
        <v>20</v>
      </c>
      <c r="I477" s="8">
        <v>0.55000000000000004</v>
      </c>
      <c r="J477" s="9">
        <v>1750</v>
      </c>
      <c r="K477" s="10">
        <f t="shared" si="2"/>
        <v>962.50000000000011</v>
      </c>
      <c r="L477" s="10">
        <f t="shared" si="3"/>
        <v>385</v>
      </c>
      <c r="M477" s="11">
        <v>0.39999999999999997</v>
      </c>
      <c r="O477" s="14"/>
      <c r="P477" s="12"/>
      <c r="Q477" s="15"/>
    </row>
    <row r="478" spans="1:17" ht="15.75" customHeight="1">
      <c r="A478" s="1"/>
      <c r="B478" s="6" t="s">
        <v>14</v>
      </c>
      <c r="C478" s="6">
        <v>1185732</v>
      </c>
      <c r="D478" s="7">
        <v>44380</v>
      </c>
      <c r="E478" s="6" t="s">
        <v>15</v>
      </c>
      <c r="F478" s="6" t="s">
        <v>37</v>
      </c>
      <c r="G478" s="6" t="s">
        <v>38</v>
      </c>
      <c r="H478" s="6" t="s">
        <v>21</v>
      </c>
      <c r="I478" s="8">
        <v>0.65</v>
      </c>
      <c r="J478" s="9">
        <v>2000</v>
      </c>
      <c r="K478" s="10">
        <f t="shared" si="2"/>
        <v>1300</v>
      </c>
      <c r="L478" s="10">
        <f t="shared" si="3"/>
        <v>454.99999999999994</v>
      </c>
      <c r="M478" s="11">
        <v>0.35</v>
      </c>
      <c r="O478" s="14"/>
      <c r="P478" s="12"/>
      <c r="Q478" s="15"/>
    </row>
    <row r="479" spans="1:17" ht="15.75" customHeight="1">
      <c r="A479" s="1"/>
      <c r="B479" s="6" t="s">
        <v>14</v>
      </c>
      <c r="C479" s="6">
        <v>1185732</v>
      </c>
      <c r="D479" s="7">
        <v>44380</v>
      </c>
      <c r="E479" s="6" t="s">
        <v>15</v>
      </c>
      <c r="F479" s="6" t="s">
        <v>37</v>
      </c>
      <c r="G479" s="6" t="s">
        <v>38</v>
      </c>
      <c r="H479" s="6" t="s">
        <v>22</v>
      </c>
      <c r="I479" s="8">
        <v>0.70000000000000007</v>
      </c>
      <c r="J479" s="9">
        <v>3750</v>
      </c>
      <c r="K479" s="10">
        <f t="shared" si="2"/>
        <v>2625.0000000000005</v>
      </c>
      <c r="L479" s="10">
        <f t="shared" si="3"/>
        <v>787.50000000000011</v>
      </c>
      <c r="M479" s="11">
        <v>0.3</v>
      </c>
      <c r="O479" s="14"/>
      <c r="P479" s="12"/>
      <c r="Q479" s="15"/>
    </row>
    <row r="480" spans="1:17" ht="15.75" customHeight="1">
      <c r="A480" s="1"/>
      <c r="B480" s="6" t="s">
        <v>14</v>
      </c>
      <c r="C480" s="6">
        <v>1185732</v>
      </c>
      <c r="D480" s="7">
        <v>44412</v>
      </c>
      <c r="E480" s="6" t="s">
        <v>15</v>
      </c>
      <c r="F480" s="6" t="s">
        <v>37</v>
      </c>
      <c r="G480" s="6" t="s">
        <v>38</v>
      </c>
      <c r="H480" s="6" t="s">
        <v>17</v>
      </c>
      <c r="I480" s="8">
        <v>0.65</v>
      </c>
      <c r="J480" s="9">
        <v>5250</v>
      </c>
      <c r="K480" s="10">
        <f t="shared" si="2"/>
        <v>3412.5</v>
      </c>
      <c r="L480" s="10">
        <f t="shared" si="3"/>
        <v>1876.8750000000002</v>
      </c>
      <c r="M480" s="11">
        <v>0.55000000000000004</v>
      </c>
      <c r="O480" s="14"/>
      <c r="P480" s="12"/>
      <c r="Q480" s="15"/>
    </row>
    <row r="481" spans="1:17" ht="15.75" customHeight="1">
      <c r="A481" s="1"/>
      <c r="B481" s="6" t="s">
        <v>14</v>
      </c>
      <c r="C481" s="6">
        <v>1185732</v>
      </c>
      <c r="D481" s="7">
        <v>44412</v>
      </c>
      <c r="E481" s="6" t="s">
        <v>15</v>
      </c>
      <c r="F481" s="6" t="s">
        <v>37</v>
      </c>
      <c r="G481" s="6" t="s">
        <v>38</v>
      </c>
      <c r="H481" s="6" t="s">
        <v>18</v>
      </c>
      <c r="I481" s="8">
        <v>0.60000000000000009</v>
      </c>
      <c r="J481" s="9">
        <v>3000</v>
      </c>
      <c r="K481" s="10">
        <f t="shared" si="2"/>
        <v>1800.0000000000002</v>
      </c>
      <c r="L481" s="10">
        <f t="shared" si="3"/>
        <v>630</v>
      </c>
      <c r="M481" s="11">
        <v>0.35</v>
      </c>
      <c r="O481" s="14"/>
      <c r="P481" s="12"/>
      <c r="Q481" s="15"/>
    </row>
    <row r="482" spans="1:17" ht="15.75" customHeight="1">
      <c r="A482" s="1"/>
      <c r="B482" s="6" t="s">
        <v>14</v>
      </c>
      <c r="C482" s="6">
        <v>1185732</v>
      </c>
      <c r="D482" s="7">
        <v>44412</v>
      </c>
      <c r="E482" s="6" t="s">
        <v>15</v>
      </c>
      <c r="F482" s="6" t="s">
        <v>37</v>
      </c>
      <c r="G482" s="6" t="s">
        <v>38</v>
      </c>
      <c r="H482" s="6" t="s">
        <v>19</v>
      </c>
      <c r="I482" s="8">
        <v>0.55000000000000004</v>
      </c>
      <c r="J482" s="9">
        <v>2250</v>
      </c>
      <c r="K482" s="10">
        <f t="shared" si="2"/>
        <v>1237.5</v>
      </c>
      <c r="L482" s="10">
        <f t="shared" si="3"/>
        <v>494.99999999999994</v>
      </c>
      <c r="M482" s="11">
        <v>0.39999999999999997</v>
      </c>
      <c r="O482" s="14"/>
      <c r="P482" s="12"/>
      <c r="Q482" s="15"/>
    </row>
    <row r="483" spans="1:17" ht="15.75" customHeight="1">
      <c r="A483" s="1"/>
      <c r="B483" s="6" t="s">
        <v>14</v>
      </c>
      <c r="C483" s="6">
        <v>1185732</v>
      </c>
      <c r="D483" s="7">
        <v>44412</v>
      </c>
      <c r="E483" s="6" t="s">
        <v>15</v>
      </c>
      <c r="F483" s="6" t="s">
        <v>37</v>
      </c>
      <c r="G483" s="6" t="s">
        <v>38</v>
      </c>
      <c r="H483" s="6" t="s">
        <v>20</v>
      </c>
      <c r="I483" s="8">
        <v>0.55000000000000004</v>
      </c>
      <c r="J483" s="9">
        <v>2000</v>
      </c>
      <c r="K483" s="10">
        <f t="shared" si="2"/>
        <v>1100</v>
      </c>
      <c r="L483" s="10">
        <f t="shared" si="3"/>
        <v>439.99999999999994</v>
      </c>
      <c r="M483" s="11">
        <v>0.39999999999999997</v>
      </c>
      <c r="O483" s="14"/>
      <c r="P483" s="12"/>
      <c r="Q483" s="15"/>
    </row>
    <row r="484" spans="1:17" ht="15.75" customHeight="1">
      <c r="A484" s="1"/>
      <c r="B484" s="6" t="s">
        <v>14</v>
      </c>
      <c r="C484" s="6">
        <v>1185732</v>
      </c>
      <c r="D484" s="7">
        <v>44412</v>
      </c>
      <c r="E484" s="6" t="s">
        <v>15</v>
      </c>
      <c r="F484" s="6" t="s">
        <v>37</v>
      </c>
      <c r="G484" s="6" t="s">
        <v>38</v>
      </c>
      <c r="H484" s="6" t="s">
        <v>21</v>
      </c>
      <c r="I484" s="8">
        <v>0.65</v>
      </c>
      <c r="J484" s="9">
        <v>1750</v>
      </c>
      <c r="K484" s="10">
        <f t="shared" si="2"/>
        <v>1137.5</v>
      </c>
      <c r="L484" s="10">
        <f t="shared" si="3"/>
        <v>398.125</v>
      </c>
      <c r="M484" s="11">
        <v>0.35</v>
      </c>
      <c r="O484" s="14"/>
      <c r="P484" s="12"/>
      <c r="Q484" s="15"/>
    </row>
    <row r="485" spans="1:17" ht="15.75" customHeight="1">
      <c r="A485" s="1"/>
      <c r="B485" s="6" t="s">
        <v>14</v>
      </c>
      <c r="C485" s="6">
        <v>1185732</v>
      </c>
      <c r="D485" s="7">
        <v>44412</v>
      </c>
      <c r="E485" s="6" t="s">
        <v>15</v>
      </c>
      <c r="F485" s="6" t="s">
        <v>37</v>
      </c>
      <c r="G485" s="6" t="s">
        <v>38</v>
      </c>
      <c r="H485" s="6" t="s">
        <v>22</v>
      </c>
      <c r="I485" s="8">
        <v>0.70000000000000007</v>
      </c>
      <c r="J485" s="9">
        <v>3500</v>
      </c>
      <c r="K485" s="10">
        <f t="shared" si="2"/>
        <v>2450.0000000000005</v>
      </c>
      <c r="L485" s="10">
        <f t="shared" si="3"/>
        <v>735.00000000000011</v>
      </c>
      <c r="M485" s="11">
        <v>0.3</v>
      </c>
      <c r="O485" s="14"/>
      <c r="P485" s="12"/>
      <c r="Q485" s="15"/>
    </row>
    <row r="486" spans="1:17" ht="15.75" customHeight="1">
      <c r="A486" s="1"/>
      <c r="B486" s="6" t="s">
        <v>14</v>
      </c>
      <c r="C486" s="6">
        <v>1185732</v>
      </c>
      <c r="D486" s="7">
        <v>44442</v>
      </c>
      <c r="E486" s="6" t="s">
        <v>15</v>
      </c>
      <c r="F486" s="6" t="s">
        <v>37</v>
      </c>
      <c r="G486" s="6" t="s">
        <v>38</v>
      </c>
      <c r="H486" s="6" t="s">
        <v>17</v>
      </c>
      <c r="I486" s="8">
        <v>0.65</v>
      </c>
      <c r="J486" s="9">
        <v>4750</v>
      </c>
      <c r="K486" s="10">
        <f t="shared" si="2"/>
        <v>3087.5</v>
      </c>
      <c r="L486" s="10">
        <f t="shared" si="3"/>
        <v>1543.75</v>
      </c>
      <c r="M486" s="11">
        <v>0.5</v>
      </c>
      <c r="O486" s="14"/>
      <c r="P486" s="12"/>
      <c r="Q486" s="15"/>
    </row>
    <row r="487" spans="1:17" ht="15.75" customHeight="1">
      <c r="A487" s="1"/>
      <c r="B487" s="6" t="s">
        <v>14</v>
      </c>
      <c r="C487" s="6">
        <v>1185732</v>
      </c>
      <c r="D487" s="7">
        <v>44442</v>
      </c>
      <c r="E487" s="6" t="s">
        <v>15</v>
      </c>
      <c r="F487" s="6" t="s">
        <v>37</v>
      </c>
      <c r="G487" s="6" t="s">
        <v>38</v>
      </c>
      <c r="H487" s="6" t="s">
        <v>18</v>
      </c>
      <c r="I487" s="8">
        <v>0.5</v>
      </c>
      <c r="J487" s="9">
        <v>2750</v>
      </c>
      <c r="K487" s="10">
        <f t="shared" si="2"/>
        <v>1375</v>
      </c>
      <c r="L487" s="10">
        <f t="shared" si="3"/>
        <v>412.5</v>
      </c>
      <c r="M487" s="11">
        <v>0.3</v>
      </c>
      <c r="O487" s="14"/>
      <c r="P487" s="12"/>
      <c r="Q487" s="15"/>
    </row>
    <row r="488" spans="1:17" ht="15.75" customHeight="1">
      <c r="A488" s="1"/>
      <c r="B488" s="6" t="s">
        <v>14</v>
      </c>
      <c r="C488" s="6">
        <v>1185732</v>
      </c>
      <c r="D488" s="7">
        <v>44442</v>
      </c>
      <c r="E488" s="6" t="s">
        <v>15</v>
      </c>
      <c r="F488" s="6" t="s">
        <v>37</v>
      </c>
      <c r="G488" s="6" t="s">
        <v>38</v>
      </c>
      <c r="H488" s="6" t="s">
        <v>19</v>
      </c>
      <c r="I488" s="8">
        <v>0.45</v>
      </c>
      <c r="J488" s="9">
        <v>2000</v>
      </c>
      <c r="K488" s="10">
        <f t="shared" si="2"/>
        <v>900</v>
      </c>
      <c r="L488" s="10">
        <f t="shared" si="3"/>
        <v>315</v>
      </c>
      <c r="M488" s="11">
        <v>0.35</v>
      </c>
      <c r="O488" s="14"/>
      <c r="P488" s="12"/>
      <c r="Q488" s="15"/>
    </row>
    <row r="489" spans="1:17" ht="15.75" customHeight="1">
      <c r="A489" s="1"/>
      <c r="B489" s="6" t="s">
        <v>14</v>
      </c>
      <c r="C489" s="6">
        <v>1185732</v>
      </c>
      <c r="D489" s="7">
        <v>44442</v>
      </c>
      <c r="E489" s="6" t="s">
        <v>15</v>
      </c>
      <c r="F489" s="6" t="s">
        <v>37</v>
      </c>
      <c r="G489" s="6" t="s">
        <v>38</v>
      </c>
      <c r="H489" s="6" t="s">
        <v>20</v>
      </c>
      <c r="I489" s="8">
        <v>0.45</v>
      </c>
      <c r="J489" s="9">
        <v>1750</v>
      </c>
      <c r="K489" s="10">
        <f t="shared" si="2"/>
        <v>787.5</v>
      </c>
      <c r="L489" s="10">
        <f t="shared" si="3"/>
        <v>275.625</v>
      </c>
      <c r="M489" s="11">
        <v>0.35</v>
      </c>
      <c r="O489" s="14"/>
      <c r="P489" s="12"/>
      <c r="Q489" s="15"/>
    </row>
    <row r="490" spans="1:17" ht="15.75" customHeight="1">
      <c r="A490" s="1"/>
      <c r="B490" s="6" t="s">
        <v>14</v>
      </c>
      <c r="C490" s="6">
        <v>1185732</v>
      </c>
      <c r="D490" s="7">
        <v>44442</v>
      </c>
      <c r="E490" s="6" t="s">
        <v>15</v>
      </c>
      <c r="F490" s="6" t="s">
        <v>37</v>
      </c>
      <c r="G490" s="6" t="s">
        <v>38</v>
      </c>
      <c r="H490" s="6" t="s">
        <v>21</v>
      </c>
      <c r="I490" s="8">
        <v>0.54999999999999993</v>
      </c>
      <c r="J490" s="9">
        <v>1250</v>
      </c>
      <c r="K490" s="10">
        <f t="shared" si="2"/>
        <v>687.49999999999989</v>
      </c>
      <c r="L490" s="10">
        <f t="shared" si="3"/>
        <v>206.24999999999997</v>
      </c>
      <c r="M490" s="11">
        <v>0.3</v>
      </c>
      <c r="O490" s="14"/>
      <c r="P490" s="12"/>
      <c r="Q490" s="15"/>
    </row>
    <row r="491" spans="1:17" ht="15.75" customHeight="1">
      <c r="A491" s="1"/>
      <c r="B491" s="6" t="s">
        <v>14</v>
      </c>
      <c r="C491" s="6">
        <v>1185732</v>
      </c>
      <c r="D491" s="7">
        <v>44442</v>
      </c>
      <c r="E491" s="6" t="s">
        <v>15</v>
      </c>
      <c r="F491" s="6" t="s">
        <v>37</v>
      </c>
      <c r="G491" s="6" t="s">
        <v>38</v>
      </c>
      <c r="H491" s="6" t="s">
        <v>22</v>
      </c>
      <c r="I491" s="8">
        <v>0.6</v>
      </c>
      <c r="J491" s="9">
        <v>2250</v>
      </c>
      <c r="K491" s="10">
        <f t="shared" si="2"/>
        <v>1350</v>
      </c>
      <c r="L491" s="10">
        <f t="shared" si="3"/>
        <v>337.5</v>
      </c>
      <c r="M491" s="11">
        <v>0.25</v>
      </c>
      <c r="O491" s="14"/>
      <c r="P491" s="12"/>
      <c r="Q491" s="15"/>
    </row>
    <row r="492" spans="1:17" ht="15.75" customHeight="1">
      <c r="A492" s="1"/>
      <c r="B492" s="6" t="s">
        <v>14</v>
      </c>
      <c r="C492" s="6">
        <v>1185732</v>
      </c>
      <c r="D492" s="7">
        <v>44474</v>
      </c>
      <c r="E492" s="6" t="s">
        <v>15</v>
      </c>
      <c r="F492" s="6" t="s">
        <v>37</v>
      </c>
      <c r="G492" s="6" t="s">
        <v>38</v>
      </c>
      <c r="H492" s="6" t="s">
        <v>17</v>
      </c>
      <c r="I492" s="8">
        <v>0.6</v>
      </c>
      <c r="J492" s="9">
        <v>4000</v>
      </c>
      <c r="K492" s="10">
        <f t="shared" si="2"/>
        <v>2400</v>
      </c>
      <c r="L492" s="10">
        <f t="shared" si="3"/>
        <v>1200</v>
      </c>
      <c r="M492" s="11">
        <v>0.5</v>
      </c>
      <c r="O492" s="14"/>
      <c r="P492" s="12"/>
      <c r="Q492" s="15"/>
    </row>
    <row r="493" spans="1:17" ht="15.75" customHeight="1">
      <c r="A493" s="1"/>
      <c r="B493" s="6" t="s">
        <v>14</v>
      </c>
      <c r="C493" s="6">
        <v>1185732</v>
      </c>
      <c r="D493" s="7">
        <v>44474</v>
      </c>
      <c r="E493" s="6" t="s">
        <v>15</v>
      </c>
      <c r="F493" s="6" t="s">
        <v>37</v>
      </c>
      <c r="G493" s="6" t="s">
        <v>38</v>
      </c>
      <c r="H493" s="6" t="s">
        <v>18</v>
      </c>
      <c r="I493" s="8">
        <v>0.5</v>
      </c>
      <c r="J493" s="9">
        <v>2250</v>
      </c>
      <c r="K493" s="10">
        <f t="shared" si="2"/>
        <v>1125</v>
      </c>
      <c r="L493" s="10">
        <f t="shared" si="3"/>
        <v>337.5</v>
      </c>
      <c r="M493" s="11">
        <v>0.3</v>
      </c>
      <c r="O493" s="14"/>
      <c r="P493" s="12"/>
      <c r="Q493" s="15"/>
    </row>
    <row r="494" spans="1:17" ht="15.75" customHeight="1">
      <c r="A494" s="1"/>
      <c r="B494" s="6" t="s">
        <v>14</v>
      </c>
      <c r="C494" s="6">
        <v>1185732</v>
      </c>
      <c r="D494" s="7">
        <v>44474</v>
      </c>
      <c r="E494" s="6" t="s">
        <v>15</v>
      </c>
      <c r="F494" s="6" t="s">
        <v>37</v>
      </c>
      <c r="G494" s="6" t="s">
        <v>38</v>
      </c>
      <c r="H494" s="6" t="s">
        <v>19</v>
      </c>
      <c r="I494" s="8">
        <v>0.5</v>
      </c>
      <c r="J494" s="9">
        <v>1250</v>
      </c>
      <c r="K494" s="10">
        <f t="shared" si="2"/>
        <v>625</v>
      </c>
      <c r="L494" s="10">
        <f t="shared" si="3"/>
        <v>218.75</v>
      </c>
      <c r="M494" s="11">
        <v>0.35</v>
      </c>
      <c r="O494" s="14"/>
      <c r="P494" s="12"/>
      <c r="Q494" s="15"/>
    </row>
    <row r="495" spans="1:17" ht="15.75" customHeight="1">
      <c r="A495" s="1"/>
      <c r="B495" s="6" t="s">
        <v>14</v>
      </c>
      <c r="C495" s="6">
        <v>1185732</v>
      </c>
      <c r="D495" s="7">
        <v>44474</v>
      </c>
      <c r="E495" s="6" t="s">
        <v>15</v>
      </c>
      <c r="F495" s="6" t="s">
        <v>37</v>
      </c>
      <c r="G495" s="6" t="s">
        <v>38</v>
      </c>
      <c r="H495" s="6" t="s">
        <v>20</v>
      </c>
      <c r="I495" s="8">
        <v>0.5</v>
      </c>
      <c r="J495" s="9">
        <v>1000</v>
      </c>
      <c r="K495" s="10">
        <f t="shared" si="2"/>
        <v>500</v>
      </c>
      <c r="L495" s="10">
        <f t="shared" si="3"/>
        <v>175</v>
      </c>
      <c r="M495" s="11">
        <v>0.35</v>
      </c>
      <c r="O495" s="14"/>
      <c r="P495" s="12"/>
      <c r="Q495" s="15"/>
    </row>
    <row r="496" spans="1:17" ht="15.75" customHeight="1">
      <c r="A496" s="1"/>
      <c r="B496" s="6" t="s">
        <v>14</v>
      </c>
      <c r="C496" s="6">
        <v>1185732</v>
      </c>
      <c r="D496" s="7">
        <v>44474</v>
      </c>
      <c r="E496" s="6" t="s">
        <v>15</v>
      </c>
      <c r="F496" s="6" t="s">
        <v>37</v>
      </c>
      <c r="G496" s="6" t="s">
        <v>38</v>
      </c>
      <c r="H496" s="6" t="s">
        <v>21</v>
      </c>
      <c r="I496" s="8">
        <v>0.6</v>
      </c>
      <c r="J496" s="9">
        <v>1000</v>
      </c>
      <c r="K496" s="10">
        <f t="shared" si="2"/>
        <v>600</v>
      </c>
      <c r="L496" s="10">
        <f t="shared" si="3"/>
        <v>180</v>
      </c>
      <c r="M496" s="11">
        <v>0.3</v>
      </c>
      <c r="O496" s="14"/>
      <c r="P496" s="12"/>
      <c r="Q496" s="15"/>
    </row>
    <row r="497" spans="1:18" ht="15.75" customHeight="1">
      <c r="A497" s="1"/>
      <c r="B497" s="6" t="s">
        <v>14</v>
      </c>
      <c r="C497" s="6">
        <v>1185732</v>
      </c>
      <c r="D497" s="7">
        <v>44474</v>
      </c>
      <c r="E497" s="6" t="s">
        <v>15</v>
      </c>
      <c r="F497" s="6" t="s">
        <v>37</v>
      </c>
      <c r="G497" s="6" t="s">
        <v>38</v>
      </c>
      <c r="H497" s="6" t="s">
        <v>22</v>
      </c>
      <c r="I497" s="8">
        <v>0.64999999999999991</v>
      </c>
      <c r="J497" s="9">
        <v>2250</v>
      </c>
      <c r="K497" s="10">
        <f t="shared" si="2"/>
        <v>1462.4999999999998</v>
      </c>
      <c r="L497" s="10">
        <f t="shared" si="3"/>
        <v>365.62499999999994</v>
      </c>
      <c r="M497" s="11">
        <v>0.25</v>
      </c>
      <c r="O497" s="14"/>
      <c r="P497" s="12"/>
      <c r="Q497" s="15"/>
    </row>
    <row r="498" spans="1:18" ht="15.75" customHeight="1">
      <c r="A498" s="1"/>
      <c r="B498" s="6" t="s">
        <v>14</v>
      </c>
      <c r="C498" s="6">
        <v>1185732</v>
      </c>
      <c r="D498" s="7">
        <v>44504</v>
      </c>
      <c r="E498" s="6" t="s">
        <v>15</v>
      </c>
      <c r="F498" s="6" t="s">
        <v>37</v>
      </c>
      <c r="G498" s="6" t="s">
        <v>38</v>
      </c>
      <c r="H498" s="6" t="s">
        <v>17</v>
      </c>
      <c r="I498" s="8">
        <v>0.70000000000000007</v>
      </c>
      <c r="J498" s="9">
        <v>3750</v>
      </c>
      <c r="K498" s="10">
        <f t="shared" si="2"/>
        <v>2625.0000000000005</v>
      </c>
      <c r="L498" s="10">
        <f t="shared" si="3"/>
        <v>1443.7500000000005</v>
      </c>
      <c r="M498" s="11">
        <v>0.55000000000000004</v>
      </c>
      <c r="O498" s="14"/>
      <c r="P498" s="12"/>
      <c r="Q498" s="15"/>
    </row>
    <row r="499" spans="1:18" ht="15.75" customHeight="1">
      <c r="A499" s="1"/>
      <c r="B499" s="6" t="s">
        <v>14</v>
      </c>
      <c r="C499" s="6">
        <v>1185732</v>
      </c>
      <c r="D499" s="7">
        <v>44504</v>
      </c>
      <c r="E499" s="6" t="s">
        <v>15</v>
      </c>
      <c r="F499" s="6" t="s">
        <v>37</v>
      </c>
      <c r="G499" s="6" t="s">
        <v>38</v>
      </c>
      <c r="H499" s="6" t="s">
        <v>18</v>
      </c>
      <c r="I499" s="8">
        <v>0.60000000000000009</v>
      </c>
      <c r="J499" s="9">
        <v>2000</v>
      </c>
      <c r="K499" s="10">
        <f t="shared" si="2"/>
        <v>1200.0000000000002</v>
      </c>
      <c r="L499" s="10">
        <f t="shared" si="3"/>
        <v>420.00000000000006</v>
      </c>
      <c r="M499" s="11">
        <v>0.35</v>
      </c>
      <c r="O499" s="14"/>
      <c r="P499" s="12"/>
      <c r="Q499" s="15"/>
    </row>
    <row r="500" spans="1:18" ht="15.75" customHeight="1">
      <c r="A500" s="1"/>
      <c r="B500" s="6" t="s">
        <v>14</v>
      </c>
      <c r="C500" s="6">
        <v>1185732</v>
      </c>
      <c r="D500" s="7">
        <v>44504</v>
      </c>
      <c r="E500" s="6" t="s">
        <v>15</v>
      </c>
      <c r="F500" s="6" t="s">
        <v>37</v>
      </c>
      <c r="G500" s="6" t="s">
        <v>38</v>
      </c>
      <c r="H500" s="6" t="s">
        <v>19</v>
      </c>
      <c r="I500" s="8">
        <v>0.60000000000000009</v>
      </c>
      <c r="J500" s="9">
        <v>1950</v>
      </c>
      <c r="K500" s="10">
        <f t="shared" si="2"/>
        <v>1170.0000000000002</v>
      </c>
      <c r="L500" s="10">
        <f t="shared" si="3"/>
        <v>468.00000000000006</v>
      </c>
      <c r="M500" s="11">
        <v>0.39999999999999997</v>
      </c>
      <c r="O500" s="14"/>
      <c r="P500" s="12"/>
      <c r="Q500" s="15"/>
    </row>
    <row r="501" spans="1:18" ht="15.75" customHeight="1">
      <c r="A501" s="1"/>
      <c r="B501" s="6" t="s">
        <v>14</v>
      </c>
      <c r="C501" s="6">
        <v>1185732</v>
      </c>
      <c r="D501" s="7">
        <v>44504</v>
      </c>
      <c r="E501" s="6" t="s">
        <v>15</v>
      </c>
      <c r="F501" s="6" t="s">
        <v>37</v>
      </c>
      <c r="G501" s="6" t="s">
        <v>38</v>
      </c>
      <c r="H501" s="6" t="s">
        <v>20</v>
      </c>
      <c r="I501" s="8">
        <v>0.60000000000000009</v>
      </c>
      <c r="J501" s="9">
        <v>1750</v>
      </c>
      <c r="K501" s="10">
        <f t="shared" si="2"/>
        <v>1050.0000000000002</v>
      </c>
      <c r="L501" s="10">
        <f t="shared" si="3"/>
        <v>420.00000000000006</v>
      </c>
      <c r="M501" s="11">
        <v>0.39999999999999997</v>
      </c>
      <c r="O501" s="14"/>
      <c r="P501" s="12"/>
      <c r="Q501" s="15"/>
    </row>
    <row r="502" spans="1:18" ht="15.75" customHeight="1">
      <c r="A502" s="1"/>
      <c r="B502" s="6" t="s">
        <v>14</v>
      </c>
      <c r="C502" s="6">
        <v>1185732</v>
      </c>
      <c r="D502" s="7">
        <v>44504</v>
      </c>
      <c r="E502" s="6" t="s">
        <v>15</v>
      </c>
      <c r="F502" s="6" t="s">
        <v>37</v>
      </c>
      <c r="G502" s="6" t="s">
        <v>38</v>
      </c>
      <c r="H502" s="6" t="s">
        <v>21</v>
      </c>
      <c r="I502" s="8">
        <v>0.70000000000000007</v>
      </c>
      <c r="J502" s="9">
        <v>1500</v>
      </c>
      <c r="K502" s="10">
        <f t="shared" si="2"/>
        <v>1050</v>
      </c>
      <c r="L502" s="10">
        <f t="shared" si="3"/>
        <v>367.5</v>
      </c>
      <c r="M502" s="11">
        <v>0.35</v>
      </c>
      <c r="O502" s="14"/>
      <c r="P502" s="12"/>
      <c r="Q502" s="15"/>
    </row>
    <row r="503" spans="1:18" ht="15.75" customHeight="1">
      <c r="A503" s="1"/>
      <c r="B503" s="6" t="s">
        <v>14</v>
      </c>
      <c r="C503" s="6">
        <v>1185732</v>
      </c>
      <c r="D503" s="7">
        <v>44504</v>
      </c>
      <c r="E503" s="6" t="s">
        <v>15</v>
      </c>
      <c r="F503" s="6" t="s">
        <v>37</v>
      </c>
      <c r="G503" s="6" t="s">
        <v>38</v>
      </c>
      <c r="H503" s="6" t="s">
        <v>22</v>
      </c>
      <c r="I503" s="8">
        <v>0.75</v>
      </c>
      <c r="J503" s="9">
        <v>2500</v>
      </c>
      <c r="K503" s="10">
        <f t="shared" si="2"/>
        <v>1875</v>
      </c>
      <c r="L503" s="10">
        <f t="shared" si="3"/>
        <v>562.5</v>
      </c>
      <c r="M503" s="11">
        <v>0.3</v>
      </c>
      <c r="O503" s="14"/>
      <c r="P503" s="12"/>
      <c r="Q503" s="15"/>
    </row>
    <row r="504" spans="1:18" ht="15.75" customHeight="1">
      <c r="A504" s="1"/>
      <c r="B504" s="6" t="s">
        <v>14</v>
      </c>
      <c r="C504" s="6">
        <v>1185732</v>
      </c>
      <c r="D504" s="7">
        <v>44533</v>
      </c>
      <c r="E504" s="6" t="s">
        <v>15</v>
      </c>
      <c r="F504" s="6" t="s">
        <v>37</v>
      </c>
      <c r="G504" s="6" t="s">
        <v>38</v>
      </c>
      <c r="H504" s="6" t="s">
        <v>17</v>
      </c>
      <c r="I504" s="8">
        <v>0.70000000000000007</v>
      </c>
      <c r="J504" s="9">
        <v>4750</v>
      </c>
      <c r="K504" s="10">
        <f t="shared" si="2"/>
        <v>3325.0000000000005</v>
      </c>
      <c r="L504" s="10">
        <f t="shared" si="3"/>
        <v>1828.7500000000005</v>
      </c>
      <c r="M504" s="11">
        <v>0.55000000000000004</v>
      </c>
      <c r="O504" s="14"/>
      <c r="P504" s="12"/>
      <c r="Q504" s="15"/>
    </row>
    <row r="505" spans="1:18" ht="15.75" customHeight="1">
      <c r="A505" s="1"/>
      <c r="B505" s="6" t="s">
        <v>14</v>
      </c>
      <c r="C505" s="6">
        <v>1185732</v>
      </c>
      <c r="D505" s="7">
        <v>44533</v>
      </c>
      <c r="E505" s="6" t="s">
        <v>15</v>
      </c>
      <c r="F505" s="6" t="s">
        <v>37</v>
      </c>
      <c r="G505" s="6" t="s">
        <v>38</v>
      </c>
      <c r="H505" s="6" t="s">
        <v>18</v>
      </c>
      <c r="I505" s="8">
        <v>0.60000000000000009</v>
      </c>
      <c r="J505" s="9">
        <v>2750</v>
      </c>
      <c r="K505" s="10">
        <f t="shared" si="2"/>
        <v>1650.0000000000002</v>
      </c>
      <c r="L505" s="10">
        <f t="shared" si="3"/>
        <v>577.5</v>
      </c>
      <c r="M505" s="11">
        <v>0.35</v>
      </c>
      <c r="O505" s="14"/>
      <c r="P505" s="12"/>
      <c r="Q505" s="15"/>
    </row>
    <row r="506" spans="1:18" ht="15.75" customHeight="1">
      <c r="A506" s="1"/>
      <c r="B506" s="6" t="s">
        <v>14</v>
      </c>
      <c r="C506" s="6">
        <v>1185732</v>
      </c>
      <c r="D506" s="7">
        <v>44533</v>
      </c>
      <c r="E506" s="6" t="s">
        <v>15</v>
      </c>
      <c r="F506" s="6" t="s">
        <v>37</v>
      </c>
      <c r="G506" s="6" t="s">
        <v>38</v>
      </c>
      <c r="H506" s="6" t="s">
        <v>19</v>
      </c>
      <c r="I506" s="8">
        <v>0.60000000000000009</v>
      </c>
      <c r="J506" s="9">
        <v>2250</v>
      </c>
      <c r="K506" s="10">
        <f t="shared" si="2"/>
        <v>1350.0000000000002</v>
      </c>
      <c r="L506" s="10">
        <f t="shared" si="3"/>
        <v>540</v>
      </c>
      <c r="M506" s="11">
        <v>0.39999999999999997</v>
      </c>
      <c r="O506" s="14"/>
      <c r="P506" s="12"/>
      <c r="Q506" s="15"/>
    </row>
    <row r="507" spans="1:18" ht="15.75" customHeight="1">
      <c r="A507" s="1"/>
      <c r="B507" s="6" t="s">
        <v>14</v>
      </c>
      <c r="C507" s="6">
        <v>1185732</v>
      </c>
      <c r="D507" s="7">
        <v>44533</v>
      </c>
      <c r="E507" s="6" t="s">
        <v>15</v>
      </c>
      <c r="F507" s="6" t="s">
        <v>37</v>
      </c>
      <c r="G507" s="6" t="s">
        <v>38</v>
      </c>
      <c r="H507" s="6" t="s">
        <v>20</v>
      </c>
      <c r="I507" s="8">
        <v>0.60000000000000009</v>
      </c>
      <c r="J507" s="9">
        <v>1750</v>
      </c>
      <c r="K507" s="10">
        <f t="shared" si="2"/>
        <v>1050.0000000000002</v>
      </c>
      <c r="L507" s="10">
        <f t="shared" si="3"/>
        <v>420.00000000000006</v>
      </c>
      <c r="M507" s="11">
        <v>0.39999999999999997</v>
      </c>
      <c r="O507" s="14"/>
      <c r="P507" s="12"/>
      <c r="Q507" s="15"/>
    </row>
    <row r="508" spans="1:18" ht="15.75" customHeight="1">
      <c r="A508" s="1"/>
      <c r="B508" s="6" t="s">
        <v>14</v>
      </c>
      <c r="C508" s="6">
        <v>1185732</v>
      </c>
      <c r="D508" s="7">
        <v>44533</v>
      </c>
      <c r="E508" s="6" t="s">
        <v>15</v>
      </c>
      <c r="F508" s="6" t="s">
        <v>37</v>
      </c>
      <c r="G508" s="6" t="s">
        <v>38</v>
      </c>
      <c r="H508" s="6" t="s">
        <v>21</v>
      </c>
      <c r="I508" s="8">
        <v>0.70000000000000007</v>
      </c>
      <c r="J508" s="9">
        <v>1750</v>
      </c>
      <c r="K508" s="10">
        <f t="shared" si="2"/>
        <v>1225.0000000000002</v>
      </c>
      <c r="L508" s="10">
        <f t="shared" si="3"/>
        <v>428.75000000000006</v>
      </c>
      <c r="M508" s="11">
        <v>0.35</v>
      </c>
      <c r="O508" s="14"/>
      <c r="P508" s="12"/>
      <c r="Q508" s="15"/>
    </row>
    <row r="509" spans="1:18" ht="15.75" customHeight="1">
      <c r="A509" s="1"/>
      <c r="B509" s="6" t="s">
        <v>14</v>
      </c>
      <c r="C509" s="6">
        <v>1185732</v>
      </c>
      <c r="D509" s="7">
        <v>44533</v>
      </c>
      <c r="E509" s="6" t="s">
        <v>15</v>
      </c>
      <c r="F509" s="6" t="s">
        <v>37</v>
      </c>
      <c r="G509" s="6" t="s">
        <v>38</v>
      </c>
      <c r="H509" s="6" t="s">
        <v>22</v>
      </c>
      <c r="I509" s="8">
        <v>0.75</v>
      </c>
      <c r="J509" s="9">
        <v>2750</v>
      </c>
      <c r="K509" s="10">
        <f t="shared" si="2"/>
        <v>2062.5</v>
      </c>
      <c r="L509" s="10">
        <f t="shared" si="3"/>
        <v>618.75</v>
      </c>
      <c r="M509" s="11">
        <v>0.3</v>
      </c>
      <c r="O509" s="14"/>
      <c r="P509" s="12"/>
      <c r="Q509" s="15"/>
    </row>
    <row r="510" spans="1:18" ht="15.75" customHeight="1">
      <c r="A510" s="1" t="s">
        <v>39</v>
      </c>
      <c r="B510" s="6" t="s">
        <v>27</v>
      </c>
      <c r="C510" s="6">
        <v>1128299</v>
      </c>
      <c r="D510" s="7">
        <v>44211</v>
      </c>
      <c r="E510" s="6" t="s">
        <v>28</v>
      </c>
      <c r="F510" s="6" t="s">
        <v>40</v>
      </c>
      <c r="G510" s="6" t="s">
        <v>41</v>
      </c>
      <c r="H510" s="6" t="s">
        <v>17</v>
      </c>
      <c r="I510" s="8">
        <v>0.35</v>
      </c>
      <c r="J510" s="9">
        <v>4500</v>
      </c>
      <c r="K510" s="10">
        <f t="shared" si="2"/>
        <v>1575</v>
      </c>
      <c r="L510" s="10">
        <f t="shared" si="3"/>
        <v>630</v>
      </c>
      <c r="M510" s="11">
        <v>0.4</v>
      </c>
      <c r="O510" s="16"/>
      <c r="P510" s="14"/>
      <c r="Q510" s="12"/>
      <c r="R510" s="13"/>
    </row>
    <row r="511" spans="1:18" ht="15.75" customHeight="1">
      <c r="A511" s="1"/>
      <c r="B511" s="6" t="s">
        <v>27</v>
      </c>
      <c r="C511" s="6">
        <v>1128299</v>
      </c>
      <c r="D511" s="7">
        <v>44211</v>
      </c>
      <c r="E511" s="6" t="s">
        <v>28</v>
      </c>
      <c r="F511" s="6" t="s">
        <v>40</v>
      </c>
      <c r="G511" s="6" t="s">
        <v>41</v>
      </c>
      <c r="H511" s="6" t="s">
        <v>18</v>
      </c>
      <c r="I511" s="8">
        <v>0.45</v>
      </c>
      <c r="J511" s="9">
        <v>4500</v>
      </c>
      <c r="K511" s="10">
        <f t="shared" si="2"/>
        <v>2025</v>
      </c>
      <c r="L511" s="10">
        <f t="shared" si="3"/>
        <v>506.25</v>
      </c>
      <c r="M511" s="11">
        <v>0.25</v>
      </c>
      <c r="O511" s="16"/>
      <c r="P511" s="14"/>
      <c r="Q511" s="12"/>
      <c r="R511" s="13"/>
    </row>
    <row r="512" spans="1:18" ht="15.75" customHeight="1">
      <c r="A512" s="1"/>
      <c r="B512" s="6" t="s">
        <v>27</v>
      </c>
      <c r="C512" s="6">
        <v>1128299</v>
      </c>
      <c r="D512" s="7">
        <v>44211</v>
      </c>
      <c r="E512" s="6" t="s">
        <v>28</v>
      </c>
      <c r="F512" s="6" t="s">
        <v>40</v>
      </c>
      <c r="G512" s="6" t="s">
        <v>41</v>
      </c>
      <c r="H512" s="6" t="s">
        <v>19</v>
      </c>
      <c r="I512" s="8">
        <v>0.45</v>
      </c>
      <c r="J512" s="9">
        <v>4500</v>
      </c>
      <c r="K512" s="10">
        <f t="shared" si="2"/>
        <v>2025</v>
      </c>
      <c r="L512" s="10">
        <f t="shared" si="3"/>
        <v>810</v>
      </c>
      <c r="M512" s="11">
        <v>0.4</v>
      </c>
      <c r="O512" s="16"/>
      <c r="P512" s="14"/>
      <c r="Q512" s="12"/>
      <c r="R512" s="13"/>
    </row>
    <row r="513" spans="1:18" ht="15.75" customHeight="1">
      <c r="A513" s="1"/>
      <c r="B513" s="6" t="s">
        <v>27</v>
      </c>
      <c r="C513" s="6">
        <v>1128299</v>
      </c>
      <c r="D513" s="7">
        <v>44211</v>
      </c>
      <c r="E513" s="6" t="s">
        <v>28</v>
      </c>
      <c r="F513" s="6" t="s">
        <v>40</v>
      </c>
      <c r="G513" s="6" t="s">
        <v>41</v>
      </c>
      <c r="H513" s="6" t="s">
        <v>20</v>
      </c>
      <c r="I513" s="8">
        <v>0.45</v>
      </c>
      <c r="J513" s="9">
        <v>3000</v>
      </c>
      <c r="K513" s="10">
        <f t="shared" si="2"/>
        <v>1350</v>
      </c>
      <c r="L513" s="10">
        <f t="shared" si="3"/>
        <v>472.49999999999994</v>
      </c>
      <c r="M513" s="11">
        <v>0.35</v>
      </c>
      <c r="O513" s="16"/>
      <c r="P513" s="14"/>
      <c r="Q513" s="12"/>
      <c r="R513" s="13"/>
    </row>
    <row r="514" spans="1:18" ht="15.75" customHeight="1">
      <c r="A514" s="1"/>
      <c r="B514" s="6" t="s">
        <v>27</v>
      </c>
      <c r="C514" s="6">
        <v>1128299</v>
      </c>
      <c r="D514" s="7">
        <v>44211</v>
      </c>
      <c r="E514" s="6" t="s">
        <v>28</v>
      </c>
      <c r="F514" s="6" t="s">
        <v>40</v>
      </c>
      <c r="G514" s="6" t="s">
        <v>41</v>
      </c>
      <c r="H514" s="6" t="s">
        <v>21</v>
      </c>
      <c r="I514" s="8">
        <v>0.5</v>
      </c>
      <c r="J514" s="9">
        <v>2500</v>
      </c>
      <c r="K514" s="10">
        <f t="shared" si="2"/>
        <v>1250</v>
      </c>
      <c r="L514" s="10">
        <f t="shared" si="3"/>
        <v>687.5</v>
      </c>
      <c r="M514" s="11">
        <v>0.55000000000000004</v>
      </c>
      <c r="O514" s="16"/>
      <c r="P514" s="14"/>
      <c r="Q514" s="12"/>
      <c r="R514" s="13"/>
    </row>
    <row r="515" spans="1:18" ht="15.75" customHeight="1">
      <c r="A515" s="1"/>
      <c r="B515" s="6" t="s">
        <v>27</v>
      </c>
      <c r="C515" s="6">
        <v>1128299</v>
      </c>
      <c r="D515" s="7">
        <v>44211</v>
      </c>
      <c r="E515" s="6" t="s">
        <v>28</v>
      </c>
      <c r="F515" s="6" t="s">
        <v>40</v>
      </c>
      <c r="G515" s="6" t="s">
        <v>41</v>
      </c>
      <c r="H515" s="6" t="s">
        <v>22</v>
      </c>
      <c r="I515" s="8">
        <v>0.45</v>
      </c>
      <c r="J515" s="9">
        <v>4750</v>
      </c>
      <c r="K515" s="10">
        <f t="shared" si="2"/>
        <v>2137.5</v>
      </c>
      <c r="L515" s="10">
        <f t="shared" si="3"/>
        <v>427.5</v>
      </c>
      <c r="M515" s="11">
        <v>0.2</v>
      </c>
      <c r="O515" s="16"/>
      <c r="P515" s="14"/>
      <c r="Q515" s="12"/>
      <c r="R515" s="13"/>
    </row>
    <row r="516" spans="1:18" ht="15.75" customHeight="1">
      <c r="A516" s="1"/>
      <c r="B516" s="6" t="s">
        <v>27</v>
      </c>
      <c r="C516" s="6">
        <v>1128299</v>
      </c>
      <c r="D516" s="7">
        <v>44242</v>
      </c>
      <c r="E516" s="6" t="s">
        <v>28</v>
      </c>
      <c r="F516" s="6" t="s">
        <v>40</v>
      </c>
      <c r="G516" s="6" t="s">
        <v>41</v>
      </c>
      <c r="H516" s="6" t="s">
        <v>17</v>
      </c>
      <c r="I516" s="8">
        <v>0.35</v>
      </c>
      <c r="J516" s="9">
        <v>5250</v>
      </c>
      <c r="K516" s="10">
        <f t="shared" ref="K516:K770" si="4">I516*J516</f>
        <v>1837.4999999999998</v>
      </c>
      <c r="L516" s="10">
        <f t="shared" ref="L516:L770" si="5">K516*M516</f>
        <v>735</v>
      </c>
      <c r="M516" s="11">
        <v>0.4</v>
      </c>
      <c r="O516" s="16"/>
      <c r="P516" s="14"/>
      <c r="Q516" s="12"/>
      <c r="R516" s="13"/>
    </row>
    <row r="517" spans="1:18" ht="15.75" customHeight="1">
      <c r="A517" s="1"/>
      <c r="B517" s="6" t="s">
        <v>27</v>
      </c>
      <c r="C517" s="6">
        <v>1128299</v>
      </c>
      <c r="D517" s="7">
        <v>44242</v>
      </c>
      <c r="E517" s="6" t="s">
        <v>28</v>
      </c>
      <c r="F517" s="6" t="s">
        <v>40</v>
      </c>
      <c r="G517" s="6" t="s">
        <v>41</v>
      </c>
      <c r="H517" s="6" t="s">
        <v>18</v>
      </c>
      <c r="I517" s="8">
        <v>0.45</v>
      </c>
      <c r="J517" s="9">
        <v>4250</v>
      </c>
      <c r="K517" s="10">
        <f t="shared" si="4"/>
        <v>1912.5</v>
      </c>
      <c r="L517" s="10">
        <f t="shared" si="5"/>
        <v>478.125</v>
      </c>
      <c r="M517" s="11">
        <v>0.25</v>
      </c>
      <c r="O517" s="16"/>
      <c r="P517" s="14"/>
      <c r="Q517" s="12"/>
      <c r="R517" s="13"/>
    </row>
    <row r="518" spans="1:18" ht="15.75" customHeight="1">
      <c r="A518" s="1"/>
      <c r="B518" s="6" t="s">
        <v>27</v>
      </c>
      <c r="C518" s="6">
        <v>1128299</v>
      </c>
      <c r="D518" s="7">
        <v>44242</v>
      </c>
      <c r="E518" s="6" t="s">
        <v>28</v>
      </c>
      <c r="F518" s="6" t="s">
        <v>40</v>
      </c>
      <c r="G518" s="6" t="s">
        <v>41</v>
      </c>
      <c r="H518" s="6" t="s">
        <v>19</v>
      </c>
      <c r="I518" s="8">
        <v>0.45</v>
      </c>
      <c r="J518" s="9">
        <v>4250</v>
      </c>
      <c r="K518" s="10">
        <f t="shared" si="4"/>
        <v>1912.5</v>
      </c>
      <c r="L518" s="10">
        <f t="shared" si="5"/>
        <v>765</v>
      </c>
      <c r="M518" s="11">
        <v>0.4</v>
      </c>
      <c r="O518" s="16"/>
      <c r="P518" s="14"/>
      <c r="Q518" s="12"/>
      <c r="R518" s="13"/>
    </row>
    <row r="519" spans="1:18" ht="15.75" customHeight="1">
      <c r="A519" s="1"/>
      <c r="B519" s="6" t="s">
        <v>27</v>
      </c>
      <c r="C519" s="6">
        <v>1128299</v>
      </c>
      <c r="D519" s="7">
        <v>44242</v>
      </c>
      <c r="E519" s="6" t="s">
        <v>28</v>
      </c>
      <c r="F519" s="6" t="s">
        <v>40</v>
      </c>
      <c r="G519" s="6" t="s">
        <v>41</v>
      </c>
      <c r="H519" s="6" t="s">
        <v>20</v>
      </c>
      <c r="I519" s="8">
        <v>0.45</v>
      </c>
      <c r="J519" s="9">
        <v>2750</v>
      </c>
      <c r="K519" s="10">
        <f t="shared" si="4"/>
        <v>1237.5</v>
      </c>
      <c r="L519" s="10">
        <f t="shared" si="5"/>
        <v>433.125</v>
      </c>
      <c r="M519" s="11">
        <v>0.35</v>
      </c>
      <c r="O519" s="16"/>
      <c r="P519" s="14"/>
      <c r="Q519" s="12"/>
      <c r="R519" s="13"/>
    </row>
    <row r="520" spans="1:18" ht="15.75" customHeight="1">
      <c r="A520" s="1"/>
      <c r="B520" s="6" t="s">
        <v>27</v>
      </c>
      <c r="C520" s="6">
        <v>1128299</v>
      </c>
      <c r="D520" s="7">
        <v>44242</v>
      </c>
      <c r="E520" s="6" t="s">
        <v>28</v>
      </c>
      <c r="F520" s="6" t="s">
        <v>40</v>
      </c>
      <c r="G520" s="6" t="s">
        <v>41</v>
      </c>
      <c r="H520" s="6" t="s">
        <v>21</v>
      </c>
      <c r="I520" s="8">
        <v>0.5</v>
      </c>
      <c r="J520" s="9">
        <v>2000</v>
      </c>
      <c r="K520" s="10">
        <f t="shared" si="4"/>
        <v>1000</v>
      </c>
      <c r="L520" s="10">
        <f t="shared" si="5"/>
        <v>550</v>
      </c>
      <c r="M520" s="11">
        <v>0.55000000000000004</v>
      </c>
      <c r="O520" s="16"/>
      <c r="P520" s="14"/>
      <c r="Q520" s="12"/>
      <c r="R520" s="13"/>
    </row>
    <row r="521" spans="1:18" ht="15.75" customHeight="1">
      <c r="A521" s="1"/>
      <c r="B521" s="6" t="s">
        <v>27</v>
      </c>
      <c r="C521" s="6">
        <v>1128299</v>
      </c>
      <c r="D521" s="7">
        <v>44242</v>
      </c>
      <c r="E521" s="6" t="s">
        <v>28</v>
      </c>
      <c r="F521" s="6" t="s">
        <v>40</v>
      </c>
      <c r="G521" s="6" t="s">
        <v>41</v>
      </c>
      <c r="H521" s="6" t="s">
        <v>22</v>
      </c>
      <c r="I521" s="8">
        <v>0.45</v>
      </c>
      <c r="J521" s="9">
        <v>4000</v>
      </c>
      <c r="K521" s="10">
        <f t="shared" si="4"/>
        <v>1800</v>
      </c>
      <c r="L521" s="10">
        <f t="shared" si="5"/>
        <v>360</v>
      </c>
      <c r="M521" s="11">
        <v>0.2</v>
      </c>
      <c r="O521" s="16"/>
      <c r="P521" s="14"/>
      <c r="Q521" s="12"/>
      <c r="R521" s="13"/>
    </row>
    <row r="522" spans="1:18" ht="15.75" customHeight="1">
      <c r="A522" s="1"/>
      <c r="B522" s="6" t="s">
        <v>27</v>
      </c>
      <c r="C522" s="6">
        <v>1128299</v>
      </c>
      <c r="D522" s="7">
        <v>44269</v>
      </c>
      <c r="E522" s="6" t="s">
        <v>28</v>
      </c>
      <c r="F522" s="6" t="s">
        <v>40</v>
      </c>
      <c r="G522" s="6" t="s">
        <v>41</v>
      </c>
      <c r="H522" s="6" t="s">
        <v>17</v>
      </c>
      <c r="I522" s="8">
        <v>0.45</v>
      </c>
      <c r="J522" s="9">
        <v>5500</v>
      </c>
      <c r="K522" s="10">
        <f t="shared" si="4"/>
        <v>2475</v>
      </c>
      <c r="L522" s="10">
        <f t="shared" si="5"/>
        <v>990</v>
      </c>
      <c r="M522" s="11">
        <v>0.4</v>
      </c>
      <c r="O522" s="16"/>
      <c r="P522" s="14"/>
      <c r="Q522" s="12"/>
      <c r="R522" s="13"/>
    </row>
    <row r="523" spans="1:18" ht="15.75" customHeight="1">
      <c r="A523" s="1"/>
      <c r="B523" s="6" t="s">
        <v>27</v>
      </c>
      <c r="C523" s="6">
        <v>1128299</v>
      </c>
      <c r="D523" s="7">
        <v>44269</v>
      </c>
      <c r="E523" s="6" t="s">
        <v>28</v>
      </c>
      <c r="F523" s="6" t="s">
        <v>40</v>
      </c>
      <c r="G523" s="6" t="s">
        <v>41</v>
      </c>
      <c r="H523" s="6" t="s">
        <v>18</v>
      </c>
      <c r="I523" s="8">
        <v>0.54999999999999993</v>
      </c>
      <c r="J523" s="9">
        <v>4000</v>
      </c>
      <c r="K523" s="10">
        <f t="shared" si="4"/>
        <v>2199.9999999999995</v>
      </c>
      <c r="L523" s="10">
        <f t="shared" si="5"/>
        <v>549.99999999999989</v>
      </c>
      <c r="M523" s="11">
        <v>0.25</v>
      </c>
      <c r="O523" s="16"/>
      <c r="P523" s="14"/>
      <c r="Q523" s="12"/>
      <c r="R523" s="13"/>
    </row>
    <row r="524" spans="1:18" ht="15.75" customHeight="1">
      <c r="A524" s="1"/>
      <c r="B524" s="6" t="s">
        <v>27</v>
      </c>
      <c r="C524" s="6">
        <v>1128299</v>
      </c>
      <c r="D524" s="7">
        <v>44269</v>
      </c>
      <c r="E524" s="6" t="s">
        <v>28</v>
      </c>
      <c r="F524" s="6" t="s">
        <v>40</v>
      </c>
      <c r="G524" s="6" t="s">
        <v>41</v>
      </c>
      <c r="H524" s="6" t="s">
        <v>19</v>
      </c>
      <c r="I524" s="8">
        <v>0.54999999999999993</v>
      </c>
      <c r="J524" s="9">
        <v>4000</v>
      </c>
      <c r="K524" s="10">
        <f t="shared" si="4"/>
        <v>2199.9999999999995</v>
      </c>
      <c r="L524" s="10">
        <f t="shared" si="5"/>
        <v>879.99999999999989</v>
      </c>
      <c r="M524" s="11">
        <v>0.4</v>
      </c>
      <c r="O524" s="16"/>
      <c r="P524" s="14"/>
      <c r="Q524" s="12"/>
      <c r="R524" s="13"/>
    </row>
    <row r="525" spans="1:18" ht="15.75" customHeight="1">
      <c r="A525" s="1"/>
      <c r="B525" s="6" t="s">
        <v>27</v>
      </c>
      <c r="C525" s="6">
        <v>1128299</v>
      </c>
      <c r="D525" s="7">
        <v>44269</v>
      </c>
      <c r="E525" s="6" t="s">
        <v>28</v>
      </c>
      <c r="F525" s="6" t="s">
        <v>40</v>
      </c>
      <c r="G525" s="6" t="s">
        <v>41</v>
      </c>
      <c r="H525" s="6" t="s">
        <v>20</v>
      </c>
      <c r="I525" s="8">
        <v>0.54999999999999993</v>
      </c>
      <c r="J525" s="9">
        <v>3000</v>
      </c>
      <c r="K525" s="10">
        <f t="shared" si="4"/>
        <v>1649.9999999999998</v>
      </c>
      <c r="L525" s="10">
        <f t="shared" si="5"/>
        <v>577.49999999999989</v>
      </c>
      <c r="M525" s="11">
        <v>0.35</v>
      </c>
      <c r="O525" s="16"/>
      <c r="P525" s="14"/>
      <c r="Q525" s="12"/>
      <c r="R525" s="13"/>
    </row>
    <row r="526" spans="1:18" ht="15.75" customHeight="1">
      <c r="A526" s="1"/>
      <c r="B526" s="6" t="s">
        <v>27</v>
      </c>
      <c r="C526" s="6">
        <v>1128299</v>
      </c>
      <c r="D526" s="7">
        <v>44269</v>
      </c>
      <c r="E526" s="6" t="s">
        <v>28</v>
      </c>
      <c r="F526" s="6" t="s">
        <v>40</v>
      </c>
      <c r="G526" s="6" t="s">
        <v>41</v>
      </c>
      <c r="H526" s="6" t="s">
        <v>21</v>
      </c>
      <c r="I526" s="8">
        <v>0.6</v>
      </c>
      <c r="J526" s="9">
        <v>1750</v>
      </c>
      <c r="K526" s="10">
        <f t="shared" si="4"/>
        <v>1050</v>
      </c>
      <c r="L526" s="10">
        <f t="shared" si="5"/>
        <v>577.5</v>
      </c>
      <c r="M526" s="11">
        <v>0.55000000000000004</v>
      </c>
      <c r="O526" s="16"/>
      <c r="P526" s="14"/>
      <c r="Q526" s="12"/>
      <c r="R526" s="13"/>
    </row>
    <row r="527" spans="1:18" ht="15.75" customHeight="1">
      <c r="A527" s="1"/>
      <c r="B527" s="6" t="s">
        <v>27</v>
      </c>
      <c r="C527" s="6">
        <v>1128299</v>
      </c>
      <c r="D527" s="7">
        <v>44269</v>
      </c>
      <c r="E527" s="6" t="s">
        <v>28</v>
      </c>
      <c r="F527" s="6" t="s">
        <v>40</v>
      </c>
      <c r="G527" s="6" t="s">
        <v>41</v>
      </c>
      <c r="H527" s="6" t="s">
        <v>22</v>
      </c>
      <c r="I527" s="8">
        <v>0.54999999999999993</v>
      </c>
      <c r="J527" s="9">
        <v>3750</v>
      </c>
      <c r="K527" s="10">
        <f t="shared" si="4"/>
        <v>2062.4999999999995</v>
      </c>
      <c r="L527" s="10">
        <f t="shared" si="5"/>
        <v>412.49999999999994</v>
      </c>
      <c r="M527" s="11">
        <v>0.2</v>
      </c>
      <c r="O527" s="16"/>
      <c r="P527" s="14"/>
      <c r="Q527" s="12"/>
      <c r="R527" s="13"/>
    </row>
    <row r="528" spans="1:18" ht="15.75" customHeight="1">
      <c r="A528" s="1"/>
      <c r="B528" s="6" t="s">
        <v>27</v>
      </c>
      <c r="C528" s="6">
        <v>1128299</v>
      </c>
      <c r="D528" s="7">
        <v>44301</v>
      </c>
      <c r="E528" s="6" t="s">
        <v>28</v>
      </c>
      <c r="F528" s="6" t="s">
        <v>40</v>
      </c>
      <c r="G528" s="6" t="s">
        <v>41</v>
      </c>
      <c r="H528" s="6" t="s">
        <v>17</v>
      </c>
      <c r="I528" s="8">
        <v>0.6</v>
      </c>
      <c r="J528" s="9">
        <v>5500</v>
      </c>
      <c r="K528" s="10">
        <f t="shared" si="4"/>
        <v>3300</v>
      </c>
      <c r="L528" s="10">
        <f t="shared" si="5"/>
        <v>1320</v>
      </c>
      <c r="M528" s="11">
        <v>0.4</v>
      </c>
      <c r="O528" s="16"/>
      <c r="P528" s="14"/>
      <c r="Q528" s="12"/>
      <c r="R528" s="13"/>
    </row>
    <row r="529" spans="1:18" ht="15.75" customHeight="1">
      <c r="A529" s="1"/>
      <c r="B529" s="6" t="s">
        <v>27</v>
      </c>
      <c r="C529" s="6">
        <v>1128299</v>
      </c>
      <c r="D529" s="7">
        <v>44301</v>
      </c>
      <c r="E529" s="6" t="s">
        <v>28</v>
      </c>
      <c r="F529" s="6" t="s">
        <v>40</v>
      </c>
      <c r="G529" s="6" t="s">
        <v>41</v>
      </c>
      <c r="H529" s="6" t="s">
        <v>18</v>
      </c>
      <c r="I529" s="8">
        <v>0.65</v>
      </c>
      <c r="J529" s="9">
        <v>3500</v>
      </c>
      <c r="K529" s="10">
        <f t="shared" si="4"/>
        <v>2275</v>
      </c>
      <c r="L529" s="10">
        <f t="shared" si="5"/>
        <v>568.75</v>
      </c>
      <c r="M529" s="11">
        <v>0.25</v>
      </c>
      <c r="O529" s="16"/>
      <c r="P529" s="14"/>
      <c r="Q529" s="12"/>
      <c r="R529" s="13"/>
    </row>
    <row r="530" spans="1:18" ht="15.75" customHeight="1">
      <c r="A530" s="1"/>
      <c r="B530" s="6" t="s">
        <v>27</v>
      </c>
      <c r="C530" s="6">
        <v>1128299</v>
      </c>
      <c r="D530" s="7">
        <v>44301</v>
      </c>
      <c r="E530" s="6" t="s">
        <v>28</v>
      </c>
      <c r="F530" s="6" t="s">
        <v>40</v>
      </c>
      <c r="G530" s="6" t="s">
        <v>41</v>
      </c>
      <c r="H530" s="6" t="s">
        <v>19</v>
      </c>
      <c r="I530" s="8">
        <v>0.65</v>
      </c>
      <c r="J530" s="9">
        <v>4000</v>
      </c>
      <c r="K530" s="10">
        <f t="shared" si="4"/>
        <v>2600</v>
      </c>
      <c r="L530" s="10">
        <f t="shared" si="5"/>
        <v>1040</v>
      </c>
      <c r="M530" s="11">
        <v>0.4</v>
      </c>
      <c r="O530" s="16"/>
      <c r="P530" s="14"/>
      <c r="Q530" s="12"/>
      <c r="R530" s="13"/>
    </row>
    <row r="531" spans="1:18" ht="15.75" customHeight="1">
      <c r="A531" s="1"/>
      <c r="B531" s="6" t="s">
        <v>27</v>
      </c>
      <c r="C531" s="6">
        <v>1128299</v>
      </c>
      <c r="D531" s="7">
        <v>44301</v>
      </c>
      <c r="E531" s="6" t="s">
        <v>28</v>
      </c>
      <c r="F531" s="6" t="s">
        <v>40</v>
      </c>
      <c r="G531" s="6" t="s">
        <v>41</v>
      </c>
      <c r="H531" s="6" t="s">
        <v>20</v>
      </c>
      <c r="I531" s="8">
        <v>0.6</v>
      </c>
      <c r="J531" s="9">
        <v>3000</v>
      </c>
      <c r="K531" s="10">
        <f t="shared" si="4"/>
        <v>1800</v>
      </c>
      <c r="L531" s="10">
        <f t="shared" si="5"/>
        <v>630</v>
      </c>
      <c r="M531" s="11">
        <v>0.35</v>
      </c>
      <c r="O531" s="16"/>
      <c r="P531" s="14"/>
      <c r="Q531" s="12"/>
      <c r="R531" s="13"/>
    </row>
    <row r="532" spans="1:18" ht="15.75" customHeight="1">
      <c r="A532" s="1"/>
      <c r="B532" s="6" t="s">
        <v>27</v>
      </c>
      <c r="C532" s="6">
        <v>1128299</v>
      </c>
      <c r="D532" s="7">
        <v>44301</v>
      </c>
      <c r="E532" s="6" t="s">
        <v>28</v>
      </c>
      <c r="F532" s="6" t="s">
        <v>40</v>
      </c>
      <c r="G532" s="6" t="s">
        <v>41</v>
      </c>
      <c r="H532" s="6" t="s">
        <v>21</v>
      </c>
      <c r="I532" s="8">
        <v>0.65</v>
      </c>
      <c r="J532" s="9">
        <v>2000</v>
      </c>
      <c r="K532" s="10">
        <f t="shared" si="4"/>
        <v>1300</v>
      </c>
      <c r="L532" s="10">
        <f t="shared" si="5"/>
        <v>715.00000000000011</v>
      </c>
      <c r="M532" s="11">
        <v>0.55000000000000004</v>
      </c>
      <c r="O532" s="16"/>
      <c r="P532" s="14"/>
      <c r="Q532" s="12"/>
      <c r="R532" s="13"/>
    </row>
    <row r="533" spans="1:18" ht="15.75" customHeight="1">
      <c r="A533" s="1"/>
      <c r="B533" s="6" t="s">
        <v>27</v>
      </c>
      <c r="C533" s="6">
        <v>1128299</v>
      </c>
      <c r="D533" s="7">
        <v>44301</v>
      </c>
      <c r="E533" s="6" t="s">
        <v>28</v>
      </c>
      <c r="F533" s="6" t="s">
        <v>40</v>
      </c>
      <c r="G533" s="6" t="s">
        <v>41</v>
      </c>
      <c r="H533" s="6" t="s">
        <v>22</v>
      </c>
      <c r="I533" s="8">
        <v>0.8</v>
      </c>
      <c r="J533" s="9">
        <v>3500</v>
      </c>
      <c r="K533" s="10">
        <f t="shared" si="4"/>
        <v>2800</v>
      </c>
      <c r="L533" s="10">
        <f t="shared" si="5"/>
        <v>560</v>
      </c>
      <c r="M533" s="11">
        <v>0.2</v>
      </c>
      <c r="O533" s="16"/>
      <c r="P533" s="14"/>
      <c r="Q533" s="12"/>
      <c r="R533" s="13"/>
    </row>
    <row r="534" spans="1:18" ht="15.75" customHeight="1">
      <c r="A534" s="1"/>
      <c r="B534" s="6" t="s">
        <v>27</v>
      </c>
      <c r="C534" s="6">
        <v>1128299</v>
      </c>
      <c r="D534" s="7">
        <v>44332</v>
      </c>
      <c r="E534" s="6" t="s">
        <v>28</v>
      </c>
      <c r="F534" s="6" t="s">
        <v>40</v>
      </c>
      <c r="G534" s="6" t="s">
        <v>41</v>
      </c>
      <c r="H534" s="6" t="s">
        <v>17</v>
      </c>
      <c r="I534" s="8">
        <v>0.6</v>
      </c>
      <c r="J534" s="9">
        <v>5500</v>
      </c>
      <c r="K534" s="10">
        <f t="shared" si="4"/>
        <v>3300</v>
      </c>
      <c r="L534" s="10">
        <f t="shared" si="5"/>
        <v>1485</v>
      </c>
      <c r="M534" s="11">
        <v>0.45</v>
      </c>
      <c r="O534" s="16"/>
      <c r="P534" s="14"/>
      <c r="Q534" s="12"/>
      <c r="R534" s="13"/>
    </row>
    <row r="535" spans="1:18" ht="15.75" customHeight="1">
      <c r="A535" s="1"/>
      <c r="B535" s="6" t="s">
        <v>27</v>
      </c>
      <c r="C535" s="6">
        <v>1128299</v>
      </c>
      <c r="D535" s="7">
        <v>44332</v>
      </c>
      <c r="E535" s="6" t="s">
        <v>28</v>
      </c>
      <c r="F535" s="6" t="s">
        <v>40</v>
      </c>
      <c r="G535" s="6" t="s">
        <v>41</v>
      </c>
      <c r="H535" s="6" t="s">
        <v>18</v>
      </c>
      <c r="I535" s="8">
        <v>0.65</v>
      </c>
      <c r="J535" s="9">
        <v>4000</v>
      </c>
      <c r="K535" s="10">
        <f t="shared" si="4"/>
        <v>2600</v>
      </c>
      <c r="L535" s="10">
        <f t="shared" si="5"/>
        <v>780</v>
      </c>
      <c r="M535" s="11">
        <v>0.3</v>
      </c>
      <c r="O535" s="16"/>
      <c r="P535" s="14"/>
      <c r="Q535" s="12"/>
      <c r="R535" s="13"/>
    </row>
    <row r="536" spans="1:18" ht="15.75" customHeight="1">
      <c r="A536" s="1"/>
      <c r="B536" s="6" t="s">
        <v>27</v>
      </c>
      <c r="C536" s="6">
        <v>1128299</v>
      </c>
      <c r="D536" s="7">
        <v>44332</v>
      </c>
      <c r="E536" s="6" t="s">
        <v>28</v>
      </c>
      <c r="F536" s="6" t="s">
        <v>40</v>
      </c>
      <c r="G536" s="6" t="s">
        <v>41</v>
      </c>
      <c r="H536" s="6" t="s">
        <v>19</v>
      </c>
      <c r="I536" s="8">
        <v>0.65</v>
      </c>
      <c r="J536" s="9">
        <v>4000</v>
      </c>
      <c r="K536" s="10">
        <f t="shared" si="4"/>
        <v>2600</v>
      </c>
      <c r="L536" s="10">
        <f t="shared" si="5"/>
        <v>1170</v>
      </c>
      <c r="M536" s="11">
        <v>0.45</v>
      </c>
      <c r="O536" s="16"/>
      <c r="P536" s="14"/>
      <c r="Q536" s="12"/>
      <c r="R536" s="13"/>
    </row>
    <row r="537" spans="1:18" ht="15.75" customHeight="1">
      <c r="A537" s="1"/>
      <c r="B537" s="6" t="s">
        <v>27</v>
      </c>
      <c r="C537" s="6">
        <v>1128299</v>
      </c>
      <c r="D537" s="7">
        <v>44332</v>
      </c>
      <c r="E537" s="6" t="s">
        <v>28</v>
      </c>
      <c r="F537" s="6" t="s">
        <v>40</v>
      </c>
      <c r="G537" s="6" t="s">
        <v>41</v>
      </c>
      <c r="H537" s="6" t="s">
        <v>20</v>
      </c>
      <c r="I537" s="8">
        <v>0.6</v>
      </c>
      <c r="J537" s="9">
        <v>3000</v>
      </c>
      <c r="K537" s="10">
        <f t="shared" si="4"/>
        <v>1800</v>
      </c>
      <c r="L537" s="10">
        <f t="shared" si="5"/>
        <v>719.99999999999989</v>
      </c>
      <c r="M537" s="11">
        <v>0.39999999999999997</v>
      </c>
      <c r="O537" s="16"/>
      <c r="P537" s="14"/>
      <c r="Q537" s="12"/>
      <c r="R537" s="13"/>
    </row>
    <row r="538" spans="1:18" ht="15.75" customHeight="1">
      <c r="A538" s="1"/>
      <c r="B538" s="6" t="s">
        <v>27</v>
      </c>
      <c r="C538" s="6">
        <v>1128299</v>
      </c>
      <c r="D538" s="7">
        <v>44332</v>
      </c>
      <c r="E538" s="6" t="s">
        <v>28</v>
      </c>
      <c r="F538" s="6" t="s">
        <v>40</v>
      </c>
      <c r="G538" s="6" t="s">
        <v>41</v>
      </c>
      <c r="H538" s="6" t="s">
        <v>21</v>
      </c>
      <c r="I538" s="8">
        <v>0.65</v>
      </c>
      <c r="J538" s="9">
        <v>2000</v>
      </c>
      <c r="K538" s="10">
        <f t="shared" si="4"/>
        <v>1300</v>
      </c>
      <c r="L538" s="10">
        <f t="shared" si="5"/>
        <v>780.00000000000011</v>
      </c>
      <c r="M538" s="11">
        <v>0.60000000000000009</v>
      </c>
      <c r="O538" s="16"/>
      <c r="P538" s="14"/>
      <c r="Q538" s="12"/>
      <c r="R538" s="13"/>
    </row>
    <row r="539" spans="1:18" ht="15.75" customHeight="1">
      <c r="A539" s="1"/>
      <c r="B539" s="6" t="s">
        <v>27</v>
      </c>
      <c r="C539" s="6">
        <v>1128299</v>
      </c>
      <c r="D539" s="7">
        <v>44332</v>
      </c>
      <c r="E539" s="6" t="s">
        <v>28</v>
      </c>
      <c r="F539" s="6" t="s">
        <v>40</v>
      </c>
      <c r="G539" s="6" t="s">
        <v>41</v>
      </c>
      <c r="H539" s="6" t="s">
        <v>22</v>
      </c>
      <c r="I539" s="8">
        <v>0.8</v>
      </c>
      <c r="J539" s="9">
        <v>4500</v>
      </c>
      <c r="K539" s="10">
        <f t="shared" si="4"/>
        <v>3600</v>
      </c>
      <c r="L539" s="10">
        <f t="shared" si="5"/>
        <v>900</v>
      </c>
      <c r="M539" s="11">
        <v>0.25</v>
      </c>
      <c r="O539" s="16"/>
      <c r="P539" s="14"/>
      <c r="Q539" s="12"/>
      <c r="R539" s="13"/>
    </row>
    <row r="540" spans="1:18" ht="15.75" customHeight="1">
      <c r="A540" s="1"/>
      <c r="B540" s="6" t="s">
        <v>27</v>
      </c>
      <c r="C540" s="6">
        <v>1128299</v>
      </c>
      <c r="D540" s="7">
        <v>44362</v>
      </c>
      <c r="E540" s="6" t="s">
        <v>28</v>
      </c>
      <c r="F540" s="6" t="s">
        <v>40</v>
      </c>
      <c r="G540" s="6" t="s">
        <v>41</v>
      </c>
      <c r="H540" s="6" t="s">
        <v>17</v>
      </c>
      <c r="I540" s="8">
        <v>0.6</v>
      </c>
      <c r="J540" s="9">
        <v>7000</v>
      </c>
      <c r="K540" s="10">
        <f t="shared" si="4"/>
        <v>4200</v>
      </c>
      <c r="L540" s="10">
        <f t="shared" si="5"/>
        <v>1890</v>
      </c>
      <c r="M540" s="11">
        <v>0.45</v>
      </c>
      <c r="O540" s="16"/>
      <c r="P540" s="14"/>
      <c r="Q540" s="12"/>
      <c r="R540" s="13"/>
    </row>
    <row r="541" spans="1:18" ht="15.75" customHeight="1">
      <c r="A541" s="1"/>
      <c r="B541" s="6" t="s">
        <v>27</v>
      </c>
      <c r="C541" s="6">
        <v>1128299</v>
      </c>
      <c r="D541" s="7">
        <v>44362</v>
      </c>
      <c r="E541" s="6" t="s">
        <v>28</v>
      </c>
      <c r="F541" s="6" t="s">
        <v>40</v>
      </c>
      <c r="G541" s="6" t="s">
        <v>41</v>
      </c>
      <c r="H541" s="6" t="s">
        <v>18</v>
      </c>
      <c r="I541" s="8">
        <v>0.65</v>
      </c>
      <c r="J541" s="9">
        <v>5500</v>
      </c>
      <c r="K541" s="10">
        <f t="shared" si="4"/>
        <v>3575</v>
      </c>
      <c r="L541" s="10">
        <f t="shared" si="5"/>
        <v>1072.5</v>
      </c>
      <c r="M541" s="11">
        <v>0.3</v>
      </c>
      <c r="O541" s="16"/>
      <c r="P541" s="14"/>
      <c r="Q541" s="12"/>
      <c r="R541" s="13"/>
    </row>
    <row r="542" spans="1:18" ht="15.75" customHeight="1">
      <c r="A542" s="1"/>
      <c r="B542" s="6" t="s">
        <v>27</v>
      </c>
      <c r="C542" s="6">
        <v>1128299</v>
      </c>
      <c r="D542" s="7">
        <v>44362</v>
      </c>
      <c r="E542" s="6" t="s">
        <v>28</v>
      </c>
      <c r="F542" s="6" t="s">
        <v>40</v>
      </c>
      <c r="G542" s="6" t="s">
        <v>41</v>
      </c>
      <c r="H542" s="6" t="s">
        <v>19</v>
      </c>
      <c r="I542" s="8">
        <v>0.65</v>
      </c>
      <c r="J542" s="9">
        <v>5500</v>
      </c>
      <c r="K542" s="10">
        <f t="shared" si="4"/>
        <v>3575</v>
      </c>
      <c r="L542" s="10">
        <f t="shared" si="5"/>
        <v>1608.75</v>
      </c>
      <c r="M542" s="11">
        <v>0.45</v>
      </c>
      <c r="O542" s="16"/>
      <c r="P542" s="14"/>
      <c r="Q542" s="12"/>
      <c r="R542" s="13"/>
    </row>
    <row r="543" spans="1:18" ht="15.75" customHeight="1">
      <c r="A543" s="1"/>
      <c r="B543" s="6" t="s">
        <v>27</v>
      </c>
      <c r="C543" s="6">
        <v>1128299</v>
      </c>
      <c r="D543" s="7">
        <v>44362</v>
      </c>
      <c r="E543" s="6" t="s">
        <v>28</v>
      </c>
      <c r="F543" s="6" t="s">
        <v>40</v>
      </c>
      <c r="G543" s="6" t="s">
        <v>41</v>
      </c>
      <c r="H543" s="6" t="s">
        <v>20</v>
      </c>
      <c r="I543" s="8">
        <v>0.6</v>
      </c>
      <c r="J543" s="9">
        <v>4250</v>
      </c>
      <c r="K543" s="10">
        <f t="shared" si="4"/>
        <v>2550</v>
      </c>
      <c r="L543" s="10">
        <f t="shared" si="5"/>
        <v>1019.9999999999999</v>
      </c>
      <c r="M543" s="11">
        <v>0.39999999999999997</v>
      </c>
      <c r="O543" s="16"/>
      <c r="P543" s="14"/>
      <c r="Q543" s="12"/>
      <c r="R543" s="13"/>
    </row>
    <row r="544" spans="1:18" ht="15.75" customHeight="1">
      <c r="A544" s="1"/>
      <c r="B544" s="6" t="s">
        <v>27</v>
      </c>
      <c r="C544" s="6">
        <v>1128299</v>
      </c>
      <c r="D544" s="7">
        <v>44362</v>
      </c>
      <c r="E544" s="6" t="s">
        <v>28</v>
      </c>
      <c r="F544" s="6" t="s">
        <v>40</v>
      </c>
      <c r="G544" s="6" t="s">
        <v>41</v>
      </c>
      <c r="H544" s="6" t="s">
        <v>21</v>
      </c>
      <c r="I544" s="8">
        <v>0.65</v>
      </c>
      <c r="J544" s="9">
        <v>3000</v>
      </c>
      <c r="K544" s="10">
        <f t="shared" si="4"/>
        <v>1950</v>
      </c>
      <c r="L544" s="10">
        <f t="shared" si="5"/>
        <v>1170.0000000000002</v>
      </c>
      <c r="M544" s="11">
        <v>0.60000000000000009</v>
      </c>
      <c r="O544" s="16"/>
      <c r="P544" s="14"/>
      <c r="Q544" s="12"/>
      <c r="R544" s="13"/>
    </row>
    <row r="545" spans="1:18" ht="15.75" customHeight="1">
      <c r="A545" s="1"/>
      <c r="B545" s="6" t="s">
        <v>27</v>
      </c>
      <c r="C545" s="6">
        <v>1128299</v>
      </c>
      <c r="D545" s="7">
        <v>44362</v>
      </c>
      <c r="E545" s="6" t="s">
        <v>28</v>
      </c>
      <c r="F545" s="6" t="s">
        <v>40</v>
      </c>
      <c r="G545" s="6" t="s">
        <v>41</v>
      </c>
      <c r="H545" s="6" t="s">
        <v>22</v>
      </c>
      <c r="I545" s="8">
        <v>0.8</v>
      </c>
      <c r="J545" s="9">
        <v>6000</v>
      </c>
      <c r="K545" s="10">
        <f t="shared" si="4"/>
        <v>4800</v>
      </c>
      <c r="L545" s="10">
        <f t="shared" si="5"/>
        <v>1200</v>
      </c>
      <c r="M545" s="11">
        <v>0.25</v>
      </c>
      <c r="O545" s="16"/>
      <c r="P545" s="14"/>
      <c r="Q545" s="12"/>
      <c r="R545" s="13"/>
    </row>
    <row r="546" spans="1:18" ht="15.75" customHeight="1">
      <c r="A546" s="1"/>
      <c r="B546" s="6" t="s">
        <v>27</v>
      </c>
      <c r="C546" s="6">
        <v>1128299</v>
      </c>
      <c r="D546" s="7">
        <v>44391</v>
      </c>
      <c r="E546" s="6" t="s">
        <v>28</v>
      </c>
      <c r="F546" s="6" t="s">
        <v>40</v>
      </c>
      <c r="G546" s="6" t="s">
        <v>41</v>
      </c>
      <c r="H546" s="6" t="s">
        <v>17</v>
      </c>
      <c r="I546" s="8">
        <v>0.6</v>
      </c>
      <c r="J546" s="9">
        <v>7500</v>
      </c>
      <c r="K546" s="10">
        <f t="shared" si="4"/>
        <v>4500</v>
      </c>
      <c r="L546" s="10">
        <f t="shared" si="5"/>
        <v>1800</v>
      </c>
      <c r="M546" s="11">
        <v>0.4</v>
      </c>
      <c r="O546" s="16"/>
      <c r="P546" s="14"/>
      <c r="Q546" s="12"/>
      <c r="R546" s="13"/>
    </row>
    <row r="547" spans="1:18" ht="15.75" customHeight="1">
      <c r="A547" s="1"/>
      <c r="B547" s="6" t="s">
        <v>27</v>
      </c>
      <c r="C547" s="6">
        <v>1128299</v>
      </c>
      <c r="D547" s="7">
        <v>44391</v>
      </c>
      <c r="E547" s="6" t="s">
        <v>28</v>
      </c>
      <c r="F547" s="6" t="s">
        <v>40</v>
      </c>
      <c r="G547" s="6" t="s">
        <v>41</v>
      </c>
      <c r="H547" s="6" t="s">
        <v>18</v>
      </c>
      <c r="I547" s="8">
        <v>0.65</v>
      </c>
      <c r="J547" s="9">
        <v>6000</v>
      </c>
      <c r="K547" s="10">
        <f t="shared" si="4"/>
        <v>3900</v>
      </c>
      <c r="L547" s="10">
        <f t="shared" si="5"/>
        <v>975</v>
      </c>
      <c r="M547" s="11">
        <v>0.25</v>
      </c>
      <c r="O547" s="16"/>
      <c r="P547" s="14"/>
      <c r="Q547" s="12"/>
      <c r="R547" s="13"/>
    </row>
    <row r="548" spans="1:18" ht="15.75" customHeight="1">
      <c r="A548" s="1"/>
      <c r="B548" s="6" t="s">
        <v>27</v>
      </c>
      <c r="C548" s="6">
        <v>1128299</v>
      </c>
      <c r="D548" s="7">
        <v>44391</v>
      </c>
      <c r="E548" s="6" t="s">
        <v>28</v>
      </c>
      <c r="F548" s="6" t="s">
        <v>40</v>
      </c>
      <c r="G548" s="6" t="s">
        <v>41</v>
      </c>
      <c r="H548" s="6" t="s">
        <v>19</v>
      </c>
      <c r="I548" s="8">
        <v>0.65</v>
      </c>
      <c r="J548" s="9">
        <v>5500</v>
      </c>
      <c r="K548" s="10">
        <f t="shared" si="4"/>
        <v>3575</v>
      </c>
      <c r="L548" s="10">
        <f t="shared" si="5"/>
        <v>1430</v>
      </c>
      <c r="M548" s="11">
        <v>0.4</v>
      </c>
      <c r="O548" s="16"/>
      <c r="P548" s="14"/>
      <c r="Q548" s="12"/>
      <c r="R548" s="13"/>
    </row>
    <row r="549" spans="1:18" ht="15.75" customHeight="1">
      <c r="A549" s="1"/>
      <c r="B549" s="6" t="s">
        <v>27</v>
      </c>
      <c r="C549" s="6">
        <v>1128299</v>
      </c>
      <c r="D549" s="7">
        <v>44391</v>
      </c>
      <c r="E549" s="6" t="s">
        <v>28</v>
      </c>
      <c r="F549" s="6" t="s">
        <v>40</v>
      </c>
      <c r="G549" s="6" t="s">
        <v>41</v>
      </c>
      <c r="H549" s="6" t="s">
        <v>20</v>
      </c>
      <c r="I549" s="8">
        <v>0.6</v>
      </c>
      <c r="J549" s="9">
        <v>4500</v>
      </c>
      <c r="K549" s="10">
        <f t="shared" si="4"/>
        <v>2700</v>
      </c>
      <c r="L549" s="10">
        <f t="shared" si="5"/>
        <v>944.99999999999989</v>
      </c>
      <c r="M549" s="11">
        <v>0.35</v>
      </c>
      <c r="O549" s="16"/>
      <c r="P549" s="14"/>
      <c r="Q549" s="12"/>
      <c r="R549" s="13"/>
    </row>
    <row r="550" spans="1:18" ht="15.75" customHeight="1">
      <c r="A550" s="1"/>
      <c r="B550" s="6" t="s">
        <v>27</v>
      </c>
      <c r="C550" s="6">
        <v>1128299</v>
      </c>
      <c r="D550" s="7">
        <v>44391</v>
      </c>
      <c r="E550" s="6" t="s">
        <v>28</v>
      </c>
      <c r="F550" s="6" t="s">
        <v>40</v>
      </c>
      <c r="G550" s="6" t="s">
        <v>41</v>
      </c>
      <c r="H550" s="6" t="s">
        <v>21</v>
      </c>
      <c r="I550" s="8">
        <v>0.65</v>
      </c>
      <c r="J550" s="9">
        <v>5000</v>
      </c>
      <c r="K550" s="10">
        <f t="shared" si="4"/>
        <v>3250</v>
      </c>
      <c r="L550" s="10">
        <f t="shared" si="5"/>
        <v>1787.5000000000002</v>
      </c>
      <c r="M550" s="11">
        <v>0.55000000000000004</v>
      </c>
      <c r="O550" s="16"/>
      <c r="P550" s="14"/>
      <c r="Q550" s="12"/>
      <c r="R550" s="13"/>
    </row>
    <row r="551" spans="1:18" ht="15.75" customHeight="1">
      <c r="A551" s="1"/>
      <c r="B551" s="6" t="s">
        <v>27</v>
      </c>
      <c r="C551" s="6">
        <v>1128299</v>
      </c>
      <c r="D551" s="7">
        <v>44391</v>
      </c>
      <c r="E551" s="6" t="s">
        <v>28</v>
      </c>
      <c r="F551" s="6" t="s">
        <v>40</v>
      </c>
      <c r="G551" s="6" t="s">
        <v>41</v>
      </c>
      <c r="H551" s="6" t="s">
        <v>22</v>
      </c>
      <c r="I551" s="8">
        <v>0.8</v>
      </c>
      <c r="J551" s="9">
        <v>5000</v>
      </c>
      <c r="K551" s="10">
        <f t="shared" si="4"/>
        <v>4000</v>
      </c>
      <c r="L551" s="10">
        <f t="shared" si="5"/>
        <v>800</v>
      </c>
      <c r="M551" s="11">
        <v>0.2</v>
      </c>
      <c r="O551" s="16"/>
      <c r="P551" s="14"/>
      <c r="Q551" s="12"/>
      <c r="R551" s="13"/>
    </row>
    <row r="552" spans="1:18" ht="15.75" customHeight="1">
      <c r="A552" s="1"/>
      <c r="B552" s="6" t="s">
        <v>27</v>
      </c>
      <c r="C552" s="6">
        <v>1128299</v>
      </c>
      <c r="D552" s="7">
        <v>44423</v>
      </c>
      <c r="E552" s="6" t="s">
        <v>28</v>
      </c>
      <c r="F552" s="6" t="s">
        <v>40</v>
      </c>
      <c r="G552" s="6" t="s">
        <v>41</v>
      </c>
      <c r="H552" s="6" t="s">
        <v>17</v>
      </c>
      <c r="I552" s="8">
        <v>0.65</v>
      </c>
      <c r="J552" s="9">
        <v>7000</v>
      </c>
      <c r="K552" s="10">
        <f t="shared" si="4"/>
        <v>4550</v>
      </c>
      <c r="L552" s="10">
        <f t="shared" si="5"/>
        <v>1820</v>
      </c>
      <c r="M552" s="11">
        <v>0.4</v>
      </c>
      <c r="O552" s="16"/>
      <c r="P552" s="14"/>
      <c r="Q552" s="12"/>
      <c r="R552" s="13"/>
    </row>
    <row r="553" spans="1:18" ht="15.75" customHeight="1">
      <c r="A553" s="1"/>
      <c r="B553" s="6" t="s">
        <v>27</v>
      </c>
      <c r="C553" s="6">
        <v>1128299</v>
      </c>
      <c r="D553" s="7">
        <v>44423</v>
      </c>
      <c r="E553" s="6" t="s">
        <v>28</v>
      </c>
      <c r="F553" s="6" t="s">
        <v>40</v>
      </c>
      <c r="G553" s="6" t="s">
        <v>41</v>
      </c>
      <c r="H553" s="6" t="s">
        <v>18</v>
      </c>
      <c r="I553" s="8">
        <v>0.70000000000000007</v>
      </c>
      <c r="J553" s="9">
        <v>6500</v>
      </c>
      <c r="K553" s="10">
        <f t="shared" si="4"/>
        <v>4550</v>
      </c>
      <c r="L553" s="10">
        <f t="shared" si="5"/>
        <v>1137.5</v>
      </c>
      <c r="M553" s="11">
        <v>0.25</v>
      </c>
      <c r="O553" s="16"/>
      <c r="P553" s="14"/>
      <c r="Q553" s="12"/>
      <c r="R553" s="13"/>
    </row>
    <row r="554" spans="1:18" ht="15.75" customHeight="1">
      <c r="A554" s="1"/>
      <c r="B554" s="6" t="s">
        <v>27</v>
      </c>
      <c r="C554" s="6">
        <v>1128299</v>
      </c>
      <c r="D554" s="7">
        <v>44423</v>
      </c>
      <c r="E554" s="6" t="s">
        <v>28</v>
      </c>
      <c r="F554" s="6" t="s">
        <v>40</v>
      </c>
      <c r="G554" s="6" t="s">
        <v>41</v>
      </c>
      <c r="H554" s="6" t="s">
        <v>19</v>
      </c>
      <c r="I554" s="8">
        <v>0.65</v>
      </c>
      <c r="J554" s="9">
        <v>5250</v>
      </c>
      <c r="K554" s="10">
        <f t="shared" si="4"/>
        <v>3412.5</v>
      </c>
      <c r="L554" s="10">
        <f t="shared" si="5"/>
        <v>1365</v>
      </c>
      <c r="M554" s="11">
        <v>0.4</v>
      </c>
      <c r="O554" s="16"/>
      <c r="P554" s="14"/>
      <c r="Q554" s="12"/>
      <c r="R554" s="13"/>
    </row>
    <row r="555" spans="1:18" ht="15.75" customHeight="1">
      <c r="A555" s="1"/>
      <c r="B555" s="6" t="s">
        <v>27</v>
      </c>
      <c r="C555" s="6">
        <v>1128299</v>
      </c>
      <c r="D555" s="7">
        <v>44423</v>
      </c>
      <c r="E555" s="6" t="s">
        <v>28</v>
      </c>
      <c r="F555" s="6" t="s">
        <v>40</v>
      </c>
      <c r="G555" s="6" t="s">
        <v>41</v>
      </c>
      <c r="H555" s="6" t="s">
        <v>20</v>
      </c>
      <c r="I555" s="8">
        <v>0.65</v>
      </c>
      <c r="J555" s="9">
        <v>4750</v>
      </c>
      <c r="K555" s="10">
        <f t="shared" si="4"/>
        <v>3087.5</v>
      </c>
      <c r="L555" s="10">
        <f t="shared" si="5"/>
        <v>1080.625</v>
      </c>
      <c r="M555" s="11">
        <v>0.35</v>
      </c>
      <c r="O555" s="16"/>
      <c r="P555" s="14"/>
      <c r="Q555" s="12"/>
      <c r="R555" s="13"/>
    </row>
    <row r="556" spans="1:18" ht="15.75" customHeight="1">
      <c r="A556" s="1"/>
      <c r="B556" s="6" t="s">
        <v>27</v>
      </c>
      <c r="C556" s="6">
        <v>1128299</v>
      </c>
      <c r="D556" s="7">
        <v>44423</v>
      </c>
      <c r="E556" s="6" t="s">
        <v>28</v>
      </c>
      <c r="F556" s="6" t="s">
        <v>40</v>
      </c>
      <c r="G556" s="6" t="s">
        <v>41</v>
      </c>
      <c r="H556" s="6" t="s">
        <v>21</v>
      </c>
      <c r="I556" s="8">
        <v>0.75</v>
      </c>
      <c r="J556" s="9">
        <v>4750</v>
      </c>
      <c r="K556" s="10">
        <f t="shared" si="4"/>
        <v>3562.5</v>
      </c>
      <c r="L556" s="10">
        <f t="shared" si="5"/>
        <v>1959.3750000000002</v>
      </c>
      <c r="M556" s="11">
        <v>0.55000000000000004</v>
      </c>
      <c r="O556" s="16"/>
      <c r="P556" s="14"/>
      <c r="Q556" s="12"/>
      <c r="R556" s="13"/>
    </row>
    <row r="557" spans="1:18" ht="15.75" customHeight="1">
      <c r="A557" s="1"/>
      <c r="B557" s="6" t="s">
        <v>27</v>
      </c>
      <c r="C557" s="6">
        <v>1128299</v>
      </c>
      <c r="D557" s="7">
        <v>44423</v>
      </c>
      <c r="E557" s="6" t="s">
        <v>28</v>
      </c>
      <c r="F557" s="6" t="s">
        <v>40</v>
      </c>
      <c r="G557" s="6" t="s">
        <v>41</v>
      </c>
      <c r="H557" s="6" t="s">
        <v>22</v>
      </c>
      <c r="I557" s="8">
        <v>0.8</v>
      </c>
      <c r="J557" s="9">
        <v>4000</v>
      </c>
      <c r="K557" s="10">
        <f t="shared" si="4"/>
        <v>3200</v>
      </c>
      <c r="L557" s="10">
        <f t="shared" si="5"/>
        <v>640</v>
      </c>
      <c r="M557" s="11">
        <v>0.2</v>
      </c>
      <c r="O557" s="16"/>
      <c r="P557" s="14"/>
      <c r="Q557" s="12"/>
      <c r="R557" s="13"/>
    </row>
    <row r="558" spans="1:18" ht="15.75" customHeight="1">
      <c r="A558" s="1"/>
      <c r="B558" s="6" t="s">
        <v>27</v>
      </c>
      <c r="C558" s="6">
        <v>1128299</v>
      </c>
      <c r="D558" s="7">
        <v>44455</v>
      </c>
      <c r="E558" s="6" t="s">
        <v>28</v>
      </c>
      <c r="F558" s="6" t="s">
        <v>40</v>
      </c>
      <c r="G558" s="6" t="s">
        <v>41</v>
      </c>
      <c r="H558" s="6" t="s">
        <v>17</v>
      </c>
      <c r="I558" s="8">
        <v>0.60000000000000009</v>
      </c>
      <c r="J558" s="9">
        <v>6000</v>
      </c>
      <c r="K558" s="10">
        <f t="shared" si="4"/>
        <v>3600.0000000000005</v>
      </c>
      <c r="L558" s="10">
        <f t="shared" si="5"/>
        <v>1260.0000000000002</v>
      </c>
      <c r="M558" s="11">
        <v>0.35000000000000003</v>
      </c>
      <c r="O558" s="16"/>
      <c r="P558" s="14"/>
      <c r="Q558" s="12"/>
      <c r="R558" s="13"/>
    </row>
    <row r="559" spans="1:18" ht="15.75" customHeight="1">
      <c r="A559" s="1"/>
      <c r="B559" s="6" t="s">
        <v>27</v>
      </c>
      <c r="C559" s="6">
        <v>1128299</v>
      </c>
      <c r="D559" s="7">
        <v>44455</v>
      </c>
      <c r="E559" s="6" t="s">
        <v>28</v>
      </c>
      <c r="F559" s="6" t="s">
        <v>40</v>
      </c>
      <c r="G559" s="6" t="s">
        <v>41</v>
      </c>
      <c r="H559" s="6" t="s">
        <v>18</v>
      </c>
      <c r="I559" s="8">
        <v>0.65000000000000013</v>
      </c>
      <c r="J559" s="9">
        <v>6000</v>
      </c>
      <c r="K559" s="10">
        <f t="shared" si="4"/>
        <v>3900.0000000000009</v>
      </c>
      <c r="L559" s="10">
        <f t="shared" si="5"/>
        <v>780.00000000000023</v>
      </c>
      <c r="M559" s="11">
        <v>0.2</v>
      </c>
      <c r="O559" s="16"/>
      <c r="P559" s="14"/>
      <c r="Q559" s="12"/>
      <c r="R559" s="13"/>
    </row>
    <row r="560" spans="1:18" ht="15.75" customHeight="1">
      <c r="A560" s="1"/>
      <c r="B560" s="6" t="s">
        <v>27</v>
      </c>
      <c r="C560" s="6">
        <v>1128299</v>
      </c>
      <c r="D560" s="7">
        <v>44455</v>
      </c>
      <c r="E560" s="6" t="s">
        <v>28</v>
      </c>
      <c r="F560" s="6" t="s">
        <v>40</v>
      </c>
      <c r="G560" s="6" t="s">
        <v>41</v>
      </c>
      <c r="H560" s="6" t="s">
        <v>19</v>
      </c>
      <c r="I560" s="8">
        <v>0.60000000000000009</v>
      </c>
      <c r="J560" s="9">
        <v>4500</v>
      </c>
      <c r="K560" s="10">
        <f t="shared" si="4"/>
        <v>2700.0000000000005</v>
      </c>
      <c r="L560" s="10">
        <f t="shared" si="5"/>
        <v>945.00000000000023</v>
      </c>
      <c r="M560" s="11">
        <v>0.35000000000000003</v>
      </c>
      <c r="O560" s="16"/>
      <c r="P560" s="14"/>
      <c r="Q560" s="12"/>
      <c r="R560" s="13"/>
    </row>
    <row r="561" spans="1:18" ht="15.75" customHeight="1">
      <c r="A561" s="1"/>
      <c r="B561" s="6" t="s">
        <v>27</v>
      </c>
      <c r="C561" s="6">
        <v>1128299</v>
      </c>
      <c r="D561" s="7">
        <v>44455</v>
      </c>
      <c r="E561" s="6" t="s">
        <v>28</v>
      </c>
      <c r="F561" s="6" t="s">
        <v>40</v>
      </c>
      <c r="G561" s="6" t="s">
        <v>41</v>
      </c>
      <c r="H561" s="6" t="s">
        <v>20</v>
      </c>
      <c r="I561" s="8">
        <v>0.60000000000000009</v>
      </c>
      <c r="J561" s="9">
        <v>4000</v>
      </c>
      <c r="K561" s="10">
        <f t="shared" si="4"/>
        <v>2400.0000000000005</v>
      </c>
      <c r="L561" s="10">
        <f t="shared" si="5"/>
        <v>720.00000000000011</v>
      </c>
      <c r="M561" s="11">
        <v>0.3</v>
      </c>
      <c r="O561" s="16"/>
      <c r="P561" s="14"/>
      <c r="Q561" s="12"/>
      <c r="R561" s="13"/>
    </row>
    <row r="562" spans="1:18" ht="15.75" customHeight="1">
      <c r="A562" s="1"/>
      <c r="B562" s="6" t="s">
        <v>27</v>
      </c>
      <c r="C562" s="6">
        <v>1128299</v>
      </c>
      <c r="D562" s="7">
        <v>44455</v>
      </c>
      <c r="E562" s="6" t="s">
        <v>28</v>
      </c>
      <c r="F562" s="6" t="s">
        <v>40</v>
      </c>
      <c r="G562" s="6" t="s">
        <v>41</v>
      </c>
      <c r="H562" s="6" t="s">
        <v>21</v>
      </c>
      <c r="I562" s="8">
        <v>0.70000000000000007</v>
      </c>
      <c r="J562" s="9">
        <v>4000</v>
      </c>
      <c r="K562" s="10">
        <f t="shared" si="4"/>
        <v>2800.0000000000005</v>
      </c>
      <c r="L562" s="10">
        <f t="shared" si="5"/>
        <v>1400.0000000000005</v>
      </c>
      <c r="M562" s="11">
        <v>0.50000000000000011</v>
      </c>
      <c r="O562" s="16"/>
      <c r="P562" s="14"/>
      <c r="Q562" s="12"/>
      <c r="R562" s="13"/>
    </row>
    <row r="563" spans="1:18" ht="15.75" customHeight="1">
      <c r="A563" s="1"/>
      <c r="B563" s="6" t="s">
        <v>27</v>
      </c>
      <c r="C563" s="6">
        <v>1128299</v>
      </c>
      <c r="D563" s="7">
        <v>44455</v>
      </c>
      <c r="E563" s="6" t="s">
        <v>28</v>
      </c>
      <c r="F563" s="6" t="s">
        <v>40</v>
      </c>
      <c r="G563" s="6" t="s">
        <v>41</v>
      </c>
      <c r="H563" s="6" t="s">
        <v>22</v>
      </c>
      <c r="I563" s="8">
        <v>0.75000000000000011</v>
      </c>
      <c r="J563" s="9">
        <v>4500</v>
      </c>
      <c r="K563" s="10">
        <f t="shared" si="4"/>
        <v>3375.0000000000005</v>
      </c>
      <c r="L563" s="10">
        <f t="shared" si="5"/>
        <v>506.25000000000017</v>
      </c>
      <c r="M563" s="11">
        <v>0.15000000000000002</v>
      </c>
      <c r="O563" s="16"/>
      <c r="P563" s="14"/>
      <c r="Q563" s="12"/>
      <c r="R563" s="13"/>
    </row>
    <row r="564" spans="1:18" ht="15.75" customHeight="1">
      <c r="A564" s="1"/>
      <c r="B564" s="6" t="s">
        <v>27</v>
      </c>
      <c r="C564" s="6">
        <v>1128299</v>
      </c>
      <c r="D564" s="7">
        <v>44484</v>
      </c>
      <c r="E564" s="6" t="s">
        <v>28</v>
      </c>
      <c r="F564" s="6" t="s">
        <v>40</v>
      </c>
      <c r="G564" s="6" t="s">
        <v>41</v>
      </c>
      <c r="H564" s="6" t="s">
        <v>17</v>
      </c>
      <c r="I564" s="8">
        <v>0.60000000000000009</v>
      </c>
      <c r="J564" s="9">
        <v>5500</v>
      </c>
      <c r="K564" s="10">
        <f t="shared" si="4"/>
        <v>3300.0000000000005</v>
      </c>
      <c r="L564" s="10">
        <f t="shared" si="5"/>
        <v>1155.0000000000002</v>
      </c>
      <c r="M564" s="11">
        <v>0.35000000000000003</v>
      </c>
      <c r="O564" s="16"/>
      <c r="P564" s="14"/>
      <c r="Q564" s="12"/>
      <c r="R564" s="13"/>
    </row>
    <row r="565" spans="1:18" ht="15.75" customHeight="1">
      <c r="A565" s="1"/>
      <c r="B565" s="6" t="s">
        <v>27</v>
      </c>
      <c r="C565" s="6">
        <v>1128299</v>
      </c>
      <c r="D565" s="7">
        <v>44484</v>
      </c>
      <c r="E565" s="6" t="s">
        <v>28</v>
      </c>
      <c r="F565" s="6" t="s">
        <v>40</v>
      </c>
      <c r="G565" s="6" t="s">
        <v>41</v>
      </c>
      <c r="H565" s="6" t="s">
        <v>18</v>
      </c>
      <c r="I565" s="8">
        <v>0.65000000000000013</v>
      </c>
      <c r="J565" s="9">
        <v>5500</v>
      </c>
      <c r="K565" s="10">
        <f t="shared" si="4"/>
        <v>3575.0000000000009</v>
      </c>
      <c r="L565" s="10">
        <f t="shared" si="5"/>
        <v>715.00000000000023</v>
      </c>
      <c r="M565" s="11">
        <v>0.2</v>
      </c>
      <c r="O565" s="16"/>
      <c r="P565" s="14"/>
      <c r="Q565" s="12"/>
      <c r="R565" s="13"/>
    </row>
    <row r="566" spans="1:18" ht="15.75" customHeight="1">
      <c r="A566" s="1"/>
      <c r="B566" s="6" t="s">
        <v>27</v>
      </c>
      <c r="C566" s="6">
        <v>1128299</v>
      </c>
      <c r="D566" s="7">
        <v>44484</v>
      </c>
      <c r="E566" s="6" t="s">
        <v>28</v>
      </c>
      <c r="F566" s="6" t="s">
        <v>40</v>
      </c>
      <c r="G566" s="6" t="s">
        <v>41</v>
      </c>
      <c r="H566" s="6" t="s">
        <v>19</v>
      </c>
      <c r="I566" s="8">
        <v>0.60000000000000009</v>
      </c>
      <c r="J566" s="9">
        <v>3750</v>
      </c>
      <c r="K566" s="10">
        <f t="shared" si="4"/>
        <v>2250.0000000000005</v>
      </c>
      <c r="L566" s="10">
        <f t="shared" si="5"/>
        <v>787.50000000000023</v>
      </c>
      <c r="M566" s="11">
        <v>0.35000000000000003</v>
      </c>
      <c r="O566" s="16"/>
      <c r="P566" s="14"/>
      <c r="Q566" s="12"/>
      <c r="R566" s="13"/>
    </row>
    <row r="567" spans="1:18" ht="15.75" customHeight="1">
      <c r="A567" s="1"/>
      <c r="B567" s="6" t="s">
        <v>27</v>
      </c>
      <c r="C567" s="6">
        <v>1128299</v>
      </c>
      <c r="D567" s="7">
        <v>44484</v>
      </c>
      <c r="E567" s="6" t="s">
        <v>28</v>
      </c>
      <c r="F567" s="6" t="s">
        <v>40</v>
      </c>
      <c r="G567" s="6" t="s">
        <v>41</v>
      </c>
      <c r="H567" s="6" t="s">
        <v>20</v>
      </c>
      <c r="I567" s="8">
        <v>0.60000000000000009</v>
      </c>
      <c r="J567" s="9">
        <v>3500</v>
      </c>
      <c r="K567" s="10">
        <f t="shared" si="4"/>
        <v>2100.0000000000005</v>
      </c>
      <c r="L567" s="10">
        <f t="shared" si="5"/>
        <v>630.00000000000011</v>
      </c>
      <c r="M567" s="11">
        <v>0.3</v>
      </c>
      <c r="O567" s="16"/>
      <c r="P567" s="14"/>
      <c r="Q567" s="12"/>
      <c r="R567" s="13"/>
    </row>
    <row r="568" spans="1:18" ht="15.75" customHeight="1">
      <c r="A568" s="1"/>
      <c r="B568" s="6" t="s">
        <v>27</v>
      </c>
      <c r="C568" s="6">
        <v>1128299</v>
      </c>
      <c r="D568" s="7">
        <v>44484</v>
      </c>
      <c r="E568" s="6" t="s">
        <v>28</v>
      </c>
      <c r="F568" s="6" t="s">
        <v>40</v>
      </c>
      <c r="G568" s="6" t="s">
        <v>41</v>
      </c>
      <c r="H568" s="6" t="s">
        <v>21</v>
      </c>
      <c r="I568" s="8">
        <v>0.70000000000000007</v>
      </c>
      <c r="J568" s="9">
        <v>3250</v>
      </c>
      <c r="K568" s="10">
        <f t="shared" si="4"/>
        <v>2275</v>
      </c>
      <c r="L568" s="10">
        <f t="shared" si="5"/>
        <v>1137.5000000000002</v>
      </c>
      <c r="M568" s="11">
        <v>0.50000000000000011</v>
      </c>
      <c r="O568" s="16"/>
      <c r="P568" s="14"/>
      <c r="Q568" s="12"/>
      <c r="R568" s="13"/>
    </row>
    <row r="569" spans="1:18" ht="15.75" customHeight="1">
      <c r="A569" s="1"/>
      <c r="B569" s="6" t="s">
        <v>27</v>
      </c>
      <c r="C569" s="6">
        <v>1128299</v>
      </c>
      <c r="D569" s="7">
        <v>44484</v>
      </c>
      <c r="E569" s="6" t="s">
        <v>28</v>
      </c>
      <c r="F569" s="6" t="s">
        <v>40</v>
      </c>
      <c r="G569" s="6" t="s">
        <v>41</v>
      </c>
      <c r="H569" s="6" t="s">
        <v>22</v>
      </c>
      <c r="I569" s="8">
        <v>0.75000000000000011</v>
      </c>
      <c r="J569" s="9">
        <v>3750</v>
      </c>
      <c r="K569" s="10">
        <f t="shared" si="4"/>
        <v>2812.5000000000005</v>
      </c>
      <c r="L569" s="10">
        <f t="shared" si="5"/>
        <v>421.87500000000011</v>
      </c>
      <c r="M569" s="11">
        <v>0.15000000000000002</v>
      </c>
      <c r="O569" s="16"/>
      <c r="P569" s="14"/>
      <c r="Q569" s="12"/>
      <c r="R569" s="13"/>
    </row>
    <row r="570" spans="1:18" ht="15.75" customHeight="1">
      <c r="A570" s="1"/>
      <c r="B570" s="6" t="s">
        <v>27</v>
      </c>
      <c r="C570" s="6">
        <v>1128299</v>
      </c>
      <c r="D570" s="7">
        <v>44515</v>
      </c>
      <c r="E570" s="6" t="s">
        <v>28</v>
      </c>
      <c r="F570" s="6" t="s">
        <v>40</v>
      </c>
      <c r="G570" s="6" t="s">
        <v>41</v>
      </c>
      <c r="H570" s="6" t="s">
        <v>17</v>
      </c>
      <c r="I570" s="8">
        <v>0.60000000000000009</v>
      </c>
      <c r="J570" s="9">
        <v>5750</v>
      </c>
      <c r="K570" s="10">
        <f t="shared" si="4"/>
        <v>3450.0000000000005</v>
      </c>
      <c r="L570" s="10">
        <f t="shared" si="5"/>
        <v>1207.5000000000002</v>
      </c>
      <c r="M570" s="11">
        <v>0.35000000000000003</v>
      </c>
      <c r="O570" s="16"/>
      <c r="P570" s="14"/>
      <c r="Q570" s="12"/>
      <c r="R570" s="13"/>
    </row>
    <row r="571" spans="1:18" ht="15.75" customHeight="1">
      <c r="A571" s="1"/>
      <c r="B571" s="6" t="s">
        <v>27</v>
      </c>
      <c r="C571" s="6">
        <v>1128299</v>
      </c>
      <c r="D571" s="7">
        <v>44515</v>
      </c>
      <c r="E571" s="6" t="s">
        <v>28</v>
      </c>
      <c r="F571" s="6" t="s">
        <v>40</v>
      </c>
      <c r="G571" s="6" t="s">
        <v>41</v>
      </c>
      <c r="H571" s="6" t="s">
        <v>18</v>
      </c>
      <c r="I571" s="8">
        <v>0.65000000000000013</v>
      </c>
      <c r="J571" s="9">
        <v>5750</v>
      </c>
      <c r="K571" s="10">
        <f t="shared" si="4"/>
        <v>3737.5000000000009</v>
      </c>
      <c r="L571" s="10">
        <f t="shared" si="5"/>
        <v>747.50000000000023</v>
      </c>
      <c r="M571" s="11">
        <v>0.2</v>
      </c>
      <c r="O571" s="16"/>
      <c r="P571" s="14"/>
      <c r="Q571" s="12"/>
      <c r="R571" s="13"/>
    </row>
    <row r="572" spans="1:18" ht="15.75" customHeight="1">
      <c r="A572" s="1"/>
      <c r="B572" s="6" t="s">
        <v>27</v>
      </c>
      <c r="C572" s="6">
        <v>1128299</v>
      </c>
      <c r="D572" s="7">
        <v>44515</v>
      </c>
      <c r="E572" s="6" t="s">
        <v>28</v>
      </c>
      <c r="F572" s="6" t="s">
        <v>40</v>
      </c>
      <c r="G572" s="6" t="s">
        <v>41</v>
      </c>
      <c r="H572" s="6" t="s">
        <v>19</v>
      </c>
      <c r="I572" s="8">
        <v>0.60000000000000009</v>
      </c>
      <c r="J572" s="9">
        <v>4250</v>
      </c>
      <c r="K572" s="10">
        <f t="shared" si="4"/>
        <v>2550.0000000000005</v>
      </c>
      <c r="L572" s="10">
        <f t="shared" si="5"/>
        <v>892.50000000000023</v>
      </c>
      <c r="M572" s="11">
        <v>0.35000000000000003</v>
      </c>
      <c r="O572" s="16"/>
      <c r="P572" s="14"/>
      <c r="Q572" s="12"/>
      <c r="R572" s="13"/>
    </row>
    <row r="573" spans="1:18" ht="15.75" customHeight="1">
      <c r="A573" s="1"/>
      <c r="B573" s="6" t="s">
        <v>27</v>
      </c>
      <c r="C573" s="6">
        <v>1128299</v>
      </c>
      <c r="D573" s="7">
        <v>44515</v>
      </c>
      <c r="E573" s="6" t="s">
        <v>28</v>
      </c>
      <c r="F573" s="6" t="s">
        <v>40</v>
      </c>
      <c r="G573" s="6" t="s">
        <v>41</v>
      </c>
      <c r="H573" s="6" t="s">
        <v>20</v>
      </c>
      <c r="I573" s="8">
        <v>0.60000000000000009</v>
      </c>
      <c r="J573" s="9">
        <v>4000</v>
      </c>
      <c r="K573" s="10">
        <f t="shared" si="4"/>
        <v>2400.0000000000005</v>
      </c>
      <c r="L573" s="10">
        <f t="shared" si="5"/>
        <v>720.00000000000011</v>
      </c>
      <c r="M573" s="11">
        <v>0.3</v>
      </c>
      <c r="O573" s="16"/>
      <c r="P573" s="14"/>
      <c r="Q573" s="12"/>
      <c r="R573" s="13"/>
    </row>
    <row r="574" spans="1:18" ht="15.75" customHeight="1">
      <c r="A574" s="1"/>
      <c r="B574" s="6" t="s">
        <v>27</v>
      </c>
      <c r="C574" s="6">
        <v>1128299</v>
      </c>
      <c r="D574" s="7">
        <v>44515</v>
      </c>
      <c r="E574" s="6" t="s">
        <v>28</v>
      </c>
      <c r="F574" s="6" t="s">
        <v>40</v>
      </c>
      <c r="G574" s="6" t="s">
        <v>41</v>
      </c>
      <c r="H574" s="6" t="s">
        <v>21</v>
      </c>
      <c r="I574" s="8">
        <v>0.70000000000000007</v>
      </c>
      <c r="J574" s="9">
        <v>3500</v>
      </c>
      <c r="K574" s="10">
        <f t="shared" si="4"/>
        <v>2450.0000000000005</v>
      </c>
      <c r="L574" s="10">
        <f t="shared" si="5"/>
        <v>1225.0000000000005</v>
      </c>
      <c r="M574" s="11">
        <v>0.50000000000000011</v>
      </c>
      <c r="O574" s="16"/>
      <c r="P574" s="14"/>
      <c r="Q574" s="12"/>
      <c r="R574" s="13"/>
    </row>
    <row r="575" spans="1:18" ht="15.75" customHeight="1">
      <c r="A575" s="1"/>
      <c r="B575" s="6" t="s">
        <v>27</v>
      </c>
      <c r="C575" s="6">
        <v>1128299</v>
      </c>
      <c r="D575" s="7">
        <v>44515</v>
      </c>
      <c r="E575" s="6" t="s">
        <v>28</v>
      </c>
      <c r="F575" s="6" t="s">
        <v>40</v>
      </c>
      <c r="G575" s="6" t="s">
        <v>41</v>
      </c>
      <c r="H575" s="6" t="s">
        <v>22</v>
      </c>
      <c r="I575" s="8">
        <v>0.75000000000000011</v>
      </c>
      <c r="J575" s="9">
        <v>4750</v>
      </c>
      <c r="K575" s="10">
        <f t="shared" si="4"/>
        <v>3562.5000000000005</v>
      </c>
      <c r="L575" s="10">
        <f t="shared" si="5"/>
        <v>534.37500000000011</v>
      </c>
      <c r="M575" s="11">
        <v>0.15000000000000002</v>
      </c>
      <c r="O575" s="16"/>
      <c r="P575" s="14"/>
      <c r="Q575" s="12"/>
      <c r="R575" s="13"/>
    </row>
    <row r="576" spans="1:18" ht="15.75" customHeight="1">
      <c r="A576" s="1"/>
      <c r="B576" s="6" t="s">
        <v>27</v>
      </c>
      <c r="C576" s="6">
        <v>1128299</v>
      </c>
      <c r="D576" s="7">
        <v>44544</v>
      </c>
      <c r="E576" s="6" t="s">
        <v>28</v>
      </c>
      <c r="F576" s="6" t="s">
        <v>40</v>
      </c>
      <c r="G576" s="6" t="s">
        <v>41</v>
      </c>
      <c r="H576" s="6" t="s">
        <v>17</v>
      </c>
      <c r="I576" s="8">
        <v>0.60000000000000009</v>
      </c>
      <c r="J576" s="9">
        <v>6750</v>
      </c>
      <c r="K576" s="10">
        <f t="shared" si="4"/>
        <v>4050.0000000000005</v>
      </c>
      <c r="L576" s="10">
        <f t="shared" si="5"/>
        <v>1417.5000000000002</v>
      </c>
      <c r="M576" s="11">
        <v>0.35000000000000003</v>
      </c>
      <c r="O576" s="16"/>
      <c r="P576" s="14"/>
      <c r="Q576" s="12"/>
      <c r="R576" s="13"/>
    </row>
    <row r="577" spans="1:18" ht="15.75" customHeight="1">
      <c r="A577" s="1"/>
      <c r="B577" s="6" t="s">
        <v>27</v>
      </c>
      <c r="C577" s="6">
        <v>1128299</v>
      </c>
      <c r="D577" s="7">
        <v>44544</v>
      </c>
      <c r="E577" s="6" t="s">
        <v>28</v>
      </c>
      <c r="F577" s="6" t="s">
        <v>40</v>
      </c>
      <c r="G577" s="6" t="s">
        <v>41</v>
      </c>
      <c r="H577" s="6" t="s">
        <v>18</v>
      </c>
      <c r="I577" s="8">
        <v>0.65000000000000013</v>
      </c>
      <c r="J577" s="9">
        <v>6750</v>
      </c>
      <c r="K577" s="10">
        <f t="shared" si="4"/>
        <v>4387.5000000000009</v>
      </c>
      <c r="L577" s="10">
        <f t="shared" si="5"/>
        <v>877.50000000000023</v>
      </c>
      <c r="M577" s="11">
        <v>0.2</v>
      </c>
      <c r="O577" s="16"/>
      <c r="P577" s="14"/>
      <c r="Q577" s="12"/>
      <c r="R577" s="13"/>
    </row>
    <row r="578" spans="1:18" ht="15.75" customHeight="1">
      <c r="A578" s="1"/>
      <c r="B578" s="6" t="s">
        <v>27</v>
      </c>
      <c r="C578" s="6">
        <v>1128299</v>
      </c>
      <c r="D578" s="7">
        <v>44544</v>
      </c>
      <c r="E578" s="6" t="s">
        <v>28</v>
      </c>
      <c r="F578" s="6" t="s">
        <v>40</v>
      </c>
      <c r="G578" s="6" t="s">
        <v>41</v>
      </c>
      <c r="H578" s="6" t="s">
        <v>19</v>
      </c>
      <c r="I578" s="8">
        <v>0.60000000000000009</v>
      </c>
      <c r="J578" s="9">
        <v>4750</v>
      </c>
      <c r="K578" s="10">
        <f t="shared" si="4"/>
        <v>2850.0000000000005</v>
      </c>
      <c r="L578" s="10">
        <f t="shared" si="5"/>
        <v>997.50000000000023</v>
      </c>
      <c r="M578" s="11">
        <v>0.35000000000000003</v>
      </c>
      <c r="O578" s="16"/>
      <c r="P578" s="14"/>
      <c r="Q578" s="12"/>
      <c r="R578" s="13"/>
    </row>
    <row r="579" spans="1:18" ht="15.75" customHeight="1">
      <c r="A579" s="1"/>
      <c r="B579" s="6" t="s">
        <v>27</v>
      </c>
      <c r="C579" s="6">
        <v>1128299</v>
      </c>
      <c r="D579" s="7">
        <v>44544</v>
      </c>
      <c r="E579" s="6" t="s">
        <v>28</v>
      </c>
      <c r="F579" s="6" t="s">
        <v>40</v>
      </c>
      <c r="G579" s="6" t="s">
        <v>41</v>
      </c>
      <c r="H579" s="6" t="s">
        <v>20</v>
      </c>
      <c r="I579" s="8">
        <v>0.60000000000000009</v>
      </c>
      <c r="J579" s="9">
        <v>4750</v>
      </c>
      <c r="K579" s="10">
        <f t="shared" si="4"/>
        <v>2850.0000000000005</v>
      </c>
      <c r="L579" s="10">
        <f t="shared" si="5"/>
        <v>855.00000000000011</v>
      </c>
      <c r="M579" s="11">
        <v>0.3</v>
      </c>
      <c r="O579" s="16"/>
      <c r="P579" s="14"/>
      <c r="Q579" s="12"/>
      <c r="R579" s="13"/>
    </row>
    <row r="580" spans="1:18" ht="15.75" customHeight="1">
      <c r="A580" s="1"/>
      <c r="B580" s="6" t="s">
        <v>27</v>
      </c>
      <c r="C580" s="6">
        <v>1128299</v>
      </c>
      <c r="D580" s="7">
        <v>44544</v>
      </c>
      <c r="E580" s="6" t="s">
        <v>28</v>
      </c>
      <c r="F580" s="6" t="s">
        <v>40</v>
      </c>
      <c r="G580" s="6" t="s">
        <v>41</v>
      </c>
      <c r="H580" s="6" t="s">
        <v>21</v>
      </c>
      <c r="I580" s="8">
        <v>0.70000000000000007</v>
      </c>
      <c r="J580" s="9">
        <v>4000</v>
      </c>
      <c r="K580" s="10">
        <f t="shared" si="4"/>
        <v>2800.0000000000005</v>
      </c>
      <c r="L580" s="10">
        <f t="shared" si="5"/>
        <v>1400.0000000000005</v>
      </c>
      <c r="M580" s="11">
        <v>0.50000000000000011</v>
      </c>
      <c r="O580" s="16"/>
      <c r="P580" s="14"/>
      <c r="Q580" s="12"/>
      <c r="R580" s="13"/>
    </row>
    <row r="581" spans="1:18" ht="15.75" customHeight="1">
      <c r="A581" s="1"/>
      <c r="B581" s="6" t="s">
        <v>27</v>
      </c>
      <c r="C581" s="6">
        <v>1128299</v>
      </c>
      <c r="D581" s="7">
        <v>44544</v>
      </c>
      <c r="E581" s="6" t="s">
        <v>28</v>
      </c>
      <c r="F581" s="6" t="s">
        <v>40</v>
      </c>
      <c r="G581" s="6" t="s">
        <v>41</v>
      </c>
      <c r="H581" s="6" t="s">
        <v>22</v>
      </c>
      <c r="I581" s="8">
        <v>0.75000000000000011</v>
      </c>
      <c r="J581" s="9">
        <v>5000</v>
      </c>
      <c r="K581" s="10">
        <f t="shared" si="4"/>
        <v>3750.0000000000005</v>
      </c>
      <c r="L581" s="10">
        <f t="shared" si="5"/>
        <v>562.50000000000011</v>
      </c>
      <c r="M581" s="11">
        <v>0.15000000000000002</v>
      </c>
      <c r="O581" s="16"/>
      <c r="P581" s="14"/>
      <c r="Q581" s="12"/>
      <c r="R581" s="13"/>
    </row>
    <row r="582" spans="1:18" ht="15.75" customHeight="1">
      <c r="A582" s="1" t="s">
        <v>39</v>
      </c>
      <c r="B582" s="6" t="s">
        <v>27</v>
      </c>
      <c r="C582" s="6">
        <v>1128299</v>
      </c>
      <c r="D582" s="7">
        <v>44201</v>
      </c>
      <c r="E582" s="6" t="s">
        <v>28</v>
      </c>
      <c r="F582" s="6" t="s">
        <v>42</v>
      </c>
      <c r="G582" s="6" t="s">
        <v>43</v>
      </c>
      <c r="H582" s="6" t="s">
        <v>17</v>
      </c>
      <c r="I582" s="8">
        <v>0.3</v>
      </c>
      <c r="J582" s="9">
        <v>4250</v>
      </c>
      <c r="K582" s="10">
        <f t="shared" si="4"/>
        <v>1275</v>
      </c>
      <c r="L582" s="10">
        <f t="shared" si="5"/>
        <v>446.25000000000006</v>
      </c>
      <c r="M582" s="11">
        <v>0.35000000000000003</v>
      </c>
      <c r="O582" s="16"/>
      <c r="P582" s="14"/>
      <c r="Q582" s="12"/>
      <c r="R582" s="13"/>
    </row>
    <row r="583" spans="1:18" ht="15.75" customHeight="1">
      <c r="A583" s="1"/>
      <c r="B583" s="6" t="s">
        <v>27</v>
      </c>
      <c r="C583" s="6">
        <v>1128299</v>
      </c>
      <c r="D583" s="7">
        <v>44201</v>
      </c>
      <c r="E583" s="6" t="s">
        <v>28</v>
      </c>
      <c r="F583" s="6" t="s">
        <v>42</v>
      </c>
      <c r="G583" s="6" t="s">
        <v>43</v>
      </c>
      <c r="H583" s="6" t="s">
        <v>18</v>
      </c>
      <c r="I583" s="8">
        <v>0.4</v>
      </c>
      <c r="J583" s="9">
        <v>4250</v>
      </c>
      <c r="K583" s="10">
        <f t="shared" si="4"/>
        <v>1700</v>
      </c>
      <c r="L583" s="10">
        <f t="shared" si="5"/>
        <v>340</v>
      </c>
      <c r="M583" s="11">
        <v>0.2</v>
      </c>
      <c r="O583" s="16"/>
      <c r="P583" s="14"/>
      <c r="Q583" s="12"/>
      <c r="R583" s="13"/>
    </row>
    <row r="584" spans="1:18" ht="15.75" customHeight="1">
      <c r="A584" s="1"/>
      <c r="B584" s="6" t="s">
        <v>27</v>
      </c>
      <c r="C584" s="6">
        <v>1128299</v>
      </c>
      <c r="D584" s="7">
        <v>44201</v>
      </c>
      <c r="E584" s="6" t="s">
        <v>28</v>
      </c>
      <c r="F584" s="6" t="s">
        <v>42</v>
      </c>
      <c r="G584" s="6" t="s">
        <v>43</v>
      </c>
      <c r="H584" s="6" t="s">
        <v>19</v>
      </c>
      <c r="I584" s="8">
        <v>0.4</v>
      </c>
      <c r="J584" s="9">
        <v>4250</v>
      </c>
      <c r="K584" s="10">
        <f t="shared" si="4"/>
        <v>1700</v>
      </c>
      <c r="L584" s="10">
        <f t="shared" si="5"/>
        <v>595</v>
      </c>
      <c r="M584" s="11">
        <v>0.35000000000000003</v>
      </c>
      <c r="O584" s="16"/>
      <c r="P584" s="14"/>
      <c r="Q584" s="12"/>
      <c r="R584" s="13"/>
    </row>
    <row r="585" spans="1:18" ht="15.75" customHeight="1">
      <c r="A585" s="1"/>
      <c r="B585" s="6" t="s">
        <v>27</v>
      </c>
      <c r="C585" s="6">
        <v>1128299</v>
      </c>
      <c r="D585" s="7">
        <v>44201</v>
      </c>
      <c r="E585" s="6" t="s">
        <v>28</v>
      </c>
      <c r="F585" s="6" t="s">
        <v>42</v>
      </c>
      <c r="G585" s="6" t="s">
        <v>43</v>
      </c>
      <c r="H585" s="6" t="s">
        <v>20</v>
      </c>
      <c r="I585" s="8">
        <v>0.4</v>
      </c>
      <c r="J585" s="9">
        <v>2750</v>
      </c>
      <c r="K585" s="10">
        <f t="shared" si="4"/>
        <v>1100</v>
      </c>
      <c r="L585" s="10">
        <f t="shared" si="5"/>
        <v>330</v>
      </c>
      <c r="M585" s="11">
        <v>0.3</v>
      </c>
      <c r="O585" s="16"/>
      <c r="P585" s="14"/>
      <c r="Q585" s="12"/>
      <c r="R585" s="13"/>
    </row>
    <row r="586" spans="1:18" ht="15.75" customHeight="1">
      <c r="A586" s="1"/>
      <c r="B586" s="6" t="s">
        <v>27</v>
      </c>
      <c r="C586" s="6">
        <v>1128299</v>
      </c>
      <c r="D586" s="7">
        <v>44201</v>
      </c>
      <c r="E586" s="6" t="s">
        <v>28</v>
      </c>
      <c r="F586" s="6" t="s">
        <v>42</v>
      </c>
      <c r="G586" s="6" t="s">
        <v>43</v>
      </c>
      <c r="H586" s="6" t="s">
        <v>21</v>
      </c>
      <c r="I586" s="8">
        <v>0.45</v>
      </c>
      <c r="J586" s="9">
        <v>2250</v>
      </c>
      <c r="K586" s="10">
        <f t="shared" si="4"/>
        <v>1012.5</v>
      </c>
      <c r="L586" s="10">
        <f t="shared" si="5"/>
        <v>506.25</v>
      </c>
      <c r="M586" s="11">
        <v>0.5</v>
      </c>
      <c r="O586" s="16"/>
      <c r="P586" s="14"/>
      <c r="Q586" s="12"/>
      <c r="R586" s="13"/>
    </row>
    <row r="587" spans="1:18" ht="15.75" customHeight="1">
      <c r="A587" s="1"/>
      <c r="B587" s="6" t="s">
        <v>27</v>
      </c>
      <c r="C587" s="6">
        <v>1128299</v>
      </c>
      <c r="D587" s="7">
        <v>44201</v>
      </c>
      <c r="E587" s="6" t="s">
        <v>28</v>
      </c>
      <c r="F587" s="6" t="s">
        <v>42</v>
      </c>
      <c r="G587" s="6" t="s">
        <v>43</v>
      </c>
      <c r="H587" s="6" t="s">
        <v>22</v>
      </c>
      <c r="I587" s="8">
        <v>0.4</v>
      </c>
      <c r="J587" s="9">
        <v>4750</v>
      </c>
      <c r="K587" s="10">
        <f t="shared" si="4"/>
        <v>1900</v>
      </c>
      <c r="L587" s="10">
        <f t="shared" si="5"/>
        <v>285.00000000000006</v>
      </c>
      <c r="M587" s="11">
        <v>0.15000000000000002</v>
      </c>
      <c r="O587" s="16"/>
      <c r="P587" s="14"/>
      <c r="Q587" s="12"/>
      <c r="R587" s="13"/>
    </row>
    <row r="588" spans="1:18" ht="15.75" customHeight="1">
      <c r="A588" s="1"/>
      <c r="B588" s="6" t="s">
        <v>27</v>
      </c>
      <c r="C588" s="6">
        <v>1128299</v>
      </c>
      <c r="D588" s="7">
        <v>44232</v>
      </c>
      <c r="E588" s="6" t="s">
        <v>28</v>
      </c>
      <c r="F588" s="6" t="s">
        <v>42</v>
      </c>
      <c r="G588" s="6" t="s">
        <v>43</v>
      </c>
      <c r="H588" s="6" t="s">
        <v>17</v>
      </c>
      <c r="I588" s="8">
        <v>0.3</v>
      </c>
      <c r="J588" s="9">
        <v>5250</v>
      </c>
      <c r="K588" s="10">
        <f t="shared" si="4"/>
        <v>1575</v>
      </c>
      <c r="L588" s="10">
        <f t="shared" si="5"/>
        <v>551.25</v>
      </c>
      <c r="M588" s="11">
        <v>0.35000000000000003</v>
      </c>
      <c r="O588" s="16"/>
      <c r="P588" s="14"/>
      <c r="Q588" s="12"/>
      <c r="R588" s="13"/>
    </row>
    <row r="589" spans="1:18" ht="15.75" customHeight="1">
      <c r="A589" s="1"/>
      <c r="B589" s="6" t="s">
        <v>27</v>
      </c>
      <c r="C589" s="6">
        <v>1128299</v>
      </c>
      <c r="D589" s="7">
        <v>44232</v>
      </c>
      <c r="E589" s="6" t="s">
        <v>28</v>
      </c>
      <c r="F589" s="6" t="s">
        <v>42</v>
      </c>
      <c r="G589" s="6" t="s">
        <v>43</v>
      </c>
      <c r="H589" s="6" t="s">
        <v>18</v>
      </c>
      <c r="I589" s="8">
        <v>0.4</v>
      </c>
      <c r="J589" s="9">
        <v>4250</v>
      </c>
      <c r="K589" s="10">
        <f t="shared" si="4"/>
        <v>1700</v>
      </c>
      <c r="L589" s="10">
        <f t="shared" si="5"/>
        <v>340</v>
      </c>
      <c r="M589" s="11">
        <v>0.2</v>
      </c>
      <c r="O589" s="16"/>
      <c r="P589" s="14"/>
      <c r="Q589" s="12"/>
      <c r="R589" s="13"/>
    </row>
    <row r="590" spans="1:18" ht="15.75" customHeight="1">
      <c r="A590" s="1"/>
      <c r="B590" s="6" t="s">
        <v>27</v>
      </c>
      <c r="C590" s="6">
        <v>1128299</v>
      </c>
      <c r="D590" s="7">
        <v>44232</v>
      </c>
      <c r="E590" s="6" t="s">
        <v>28</v>
      </c>
      <c r="F590" s="6" t="s">
        <v>42</v>
      </c>
      <c r="G590" s="6" t="s">
        <v>43</v>
      </c>
      <c r="H590" s="6" t="s">
        <v>19</v>
      </c>
      <c r="I590" s="8">
        <v>0.4</v>
      </c>
      <c r="J590" s="9">
        <v>4250</v>
      </c>
      <c r="K590" s="10">
        <f t="shared" si="4"/>
        <v>1700</v>
      </c>
      <c r="L590" s="10">
        <f t="shared" si="5"/>
        <v>595</v>
      </c>
      <c r="M590" s="11">
        <v>0.35000000000000003</v>
      </c>
      <c r="O590" s="16"/>
      <c r="P590" s="14"/>
      <c r="Q590" s="12"/>
      <c r="R590" s="13"/>
    </row>
    <row r="591" spans="1:18" ht="15.75" customHeight="1">
      <c r="A591" s="1"/>
      <c r="B591" s="6" t="s">
        <v>27</v>
      </c>
      <c r="C591" s="6">
        <v>1128299</v>
      </c>
      <c r="D591" s="7">
        <v>44232</v>
      </c>
      <c r="E591" s="6" t="s">
        <v>28</v>
      </c>
      <c r="F591" s="6" t="s">
        <v>42</v>
      </c>
      <c r="G591" s="6" t="s">
        <v>43</v>
      </c>
      <c r="H591" s="6" t="s">
        <v>20</v>
      </c>
      <c r="I591" s="8">
        <v>0.4</v>
      </c>
      <c r="J591" s="9">
        <v>2750</v>
      </c>
      <c r="K591" s="10">
        <f t="shared" si="4"/>
        <v>1100</v>
      </c>
      <c r="L591" s="10">
        <f t="shared" si="5"/>
        <v>330</v>
      </c>
      <c r="M591" s="11">
        <v>0.3</v>
      </c>
      <c r="O591" s="16"/>
      <c r="P591" s="14"/>
      <c r="Q591" s="12"/>
      <c r="R591" s="13"/>
    </row>
    <row r="592" spans="1:18" ht="15.75" customHeight="1">
      <c r="A592" s="1"/>
      <c r="B592" s="6" t="s">
        <v>27</v>
      </c>
      <c r="C592" s="6">
        <v>1128299</v>
      </c>
      <c r="D592" s="7">
        <v>44232</v>
      </c>
      <c r="E592" s="6" t="s">
        <v>28</v>
      </c>
      <c r="F592" s="6" t="s">
        <v>42</v>
      </c>
      <c r="G592" s="6" t="s">
        <v>43</v>
      </c>
      <c r="H592" s="6" t="s">
        <v>21</v>
      </c>
      <c r="I592" s="8">
        <v>0.45</v>
      </c>
      <c r="J592" s="9">
        <v>2000</v>
      </c>
      <c r="K592" s="10">
        <f t="shared" si="4"/>
        <v>900</v>
      </c>
      <c r="L592" s="10">
        <f t="shared" si="5"/>
        <v>450</v>
      </c>
      <c r="M592" s="11">
        <v>0.5</v>
      </c>
      <c r="O592" s="16"/>
      <c r="P592" s="14"/>
      <c r="Q592" s="12"/>
      <c r="R592" s="13"/>
    </row>
    <row r="593" spans="1:18" ht="15.75" customHeight="1">
      <c r="A593" s="1"/>
      <c r="B593" s="6" t="s">
        <v>27</v>
      </c>
      <c r="C593" s="6">
        <v>1128299</v>
      </c>
      <c r="D593" s="7">
        <v>44232</v>
      </c>
      <c r="E593" s="6" t="s">
        <v>28</v>
      </c>
      <c r="F593" s="6" t="s">
        <v>42</v>
      </c>
      <c r="G593" s="6" t="s">
        <v>43</v>
      </c>
      <c r="H593" s="6" t="s">
        <v>22</v>
      </c>
      <c r="I593" s="8">
        <v>0.4</v>
      </c>
      <c r="J593" s="9">
        <v>4000</v>
      </c>
      <c r="K593" s="10">
        <f t="shared" si="4"/>
        <v>1600</v>
      </c>
      <c r="L593" s="10">
        <f t="shared" si="5"/>
        <v>240.00000000000003</v>
      </c>
      <c r="M593" s="11">
        <v>0.15000000000000002</v>
      </c>
      <c r="O593" s="16"/>
      <c r="P593" s="14"/>
      <c r="Q593" s="12"/>
      <c r="R593" s="13"/>
    </row>
    <row r="594" spans="1:18" ht="15.75" customHeight="1">
      <c r="A594" s="1"/>
      <c r="B594" s="6" t="s">
        <v>27</v>
      </c>
      <c r="C594" s="6">
        <v>1128299</v>
      </c>
      <c r="D594" s="7">
        <v>44259</v>
      </c>
      <c r="E594" s="6" t="s">
        <v>28</v>
      </c>
      <c r="F594" s="6" t="s">
        <v>42</v>
      </c>
      <c r="G594" s="6" t="s">
        <v>43</v>
      </c>
      <c r="H594" s="6" t="s">
        <v>17</v>
      </c>
      <c r="I594" s="8">
        <v>0.4</v>
      </c>
      <c r="J594" s="9">
        <v>5500</v>
      </c>
      <c r="K594" s="10">
        <f t="shared" si="4"/>
        <v>2200</v>
      </c>
      <c r="L594" s="10">
        <f t="shared" si="5"/>
        <v>770.00000000000011</v>
      </c>
      <c r="M594" s="11">
        <v>0.35000000000000003</v>
      </c>
      <c r="O594" s="16"/>
      <c r="P594" s="14"/>
      <c r="Q594" s="12"/>
      <c r="R594" s="13"/>
    </row>
    <row r="595" spans="1:18" ht="15.75" customHeight="1">
      <c r="A595" s="1"/>
      <c r="B595" s="6" t="s">
        <v>27</v>
      </c>
      <c r="C595" s="6">
        <v>1128299</v>
      </c>
      <c r="D595" s="7">
        <v>44259</v>
      </c>
      <c r="E595" s="6" t="s">
        <v>28</v>
      </c>
      <c r="F595" s="6" t="s">
        <v>42</v>
      </c>
      <c r="G595" s="6" t="s">
        <v>43</v>
      </c>
      <c r="H595" s="6" t="s">
        <v>18</v>
      </c>
      <c r="I595" s="8">
        <v>0.49999999999999994</v>
      </c>
      <c r="J595" s="9">
        <v>4000</v>
      </c>
      <c r="K595" s="10">
        <f t="shared" si="4"/>
        <v>1999.9999999999998</v>
      </c>
      <c r="L595" s="10">
        <f t="shared" si="5"/>
        <v>400</v>
      </c>
      <c r="M595" s="11">
        <v>0.2</v>
      </c>
      <c r="O595" s="16"/>
      <c r="P595" s="14"/>
      <c r="Q595" s="12"/>
      <c r="R595" s="13"/>
    </row>
    <row r="596" spans="1:18" ht="15.75" customHeight="1">
      <c r="A596" s="1"/>
      <c r="B596" s="6" t="s">
        <v>27</v>
      </c>
      <c r="C596" s="6">
        <v>1128299</v>
      </c>
      <c r="D596" s="7">
        <v>44259</v>
      </c>
      <c r="E596" s="6" t="s">
        <v>28</v>
      </c>
      <c r="F596" s="6" t="s">
        <v>42</v>
      </c>
      <c r="G596" s="6" t="s">
        <v>43</v>
      </c>
      <c r="H596" s="6" t="s">
        <v>19</v>
      </c>
      <c r="I596" s="8">
        <v>0.54999999999999993</v>
      </c>
      <c r="J596" s="9">
        <v>4000</v>
      </c>
      <c r="K596" s="10">
        <f t="shared" si="4"/>
        <v>2199.9999999999995</v>
      </c>
      <c r="L596" s="10">
        <f t="shared" si="5"/>
        <v>769.99999999999989</v>
      </c>
      <c r="M596" s="11">
        <v>0.35000000000000003</v>
      </c>
      <c r="O596" s="16"/>
      <c r="P596" s="14"/>
      <c r="Q596" s="12"/>
      <c r="R596" s="13"/>
    </row>
    <row r="597" spans="1:18" ht="15.75" customHeight="1">
      <c r="A597" s="1"/>
      <c r="B597" s="6" t="s">
        <v>27</v>
      </c>
      <c r="C597" s="6">
        <v>1128299</v>
      </c>
      <c r="D597" s="7">
        <v>44259</v>
      </c>
      <c r="E597" s="6" t="s">
        <v>28</v>
      </c>
      <c r="F597" s="6" t="s">
        <v>42</v>
      </c>
      <c r="G597" s="6" t="s">
        <v>43</v>
      </c>
      <c r="H597" s="6" t="s">
        <v>20</v>
      </c>
      <c r="I597" s="8">
        <v>0.54999999999999993</v>
      </c>
      <c r="J597" s="9">
        <v>3000</v>
      </c>
      <c r="K597" s="10">
        <f t="shared" si="4"/>
        <v>1649.9999999999998</v>
      </c>
      <c r="L597" s="10">
        <f t="shared" si="5"/>
        <v>494.99999999999989</v>
      </c>
      <c r="M597" s="11">
        <v>0.3</v>
      </c>
      <c r="O597" s="16"/>
      <c r="P597" s="14"/>
      <c r="Q597" s="12"/>
      <c r="R597" s="13"/>
    </row>
    <row r="598" spans="1:18" ht="15.75" customHeight="1">
      <c r="A598" s="1"/>
      <c r="B598" s="6" t="s">
        <v>27</v>
      </c>
      <c r="C598" s="6">
        <v>1128299</v>
      </c>
      <c r="D598" s="7">
        <v>44259</v>
      </c>
      <c r="E598" s="6" t="s">
        <v>28</v>
      </c>
      <c r="F598" s="6" t="s">
        <v>42</v>
      </c>
      <c r="G598" s="6" t="s">
        <v>43</v>
      </c>
      <c r="H598" s="6" t="s">
        <v>21</v>
      </c>
      <c r="I598" s="8">
        <v>0.6</v>
      </c>
      <c r="J598" s="9">
        <v>1500</v>
      </c>
      <c r="K598" s="10">
        <f t="shared" si="4"/>
        <v>900</v>
      </c>
      <c r="L598" s="10">
        <f t="shared" si="5"/>
        <v>450</v>
      </c>
      <c r="M598" s="11">
        <v>0.5</v>
      </c>
      <c r="O598" s="16"/>
      <c r="P598" s="14"/>
      <c r="Q598" s="12"/>
      <c r="R598" s="13"/>
    </row>
    <row r="599" spans="1:18" ht="15.75" customHeight="1">
      <c r="A599" s="1"/>
      <c r="B599" s="6" t="s">
        <v>27</v>
      </c>
      <c r="C599" s="6">
        <v>1128299</v>
      </c>
      <c r="D599" s="7">
        <v>44259</v>
      </c>
      <c r="E599" s="6" t="s">
        <v>28</v>
      </c>
      <c r="F599" s="6" t="s">
        <v>42</v>
      </c>
      <c r="G599" s="6" t="s">
        <v>43</v>
      </c>
      <c r="H599" s="6" t="s">
        <v>22</v>
      </c>
      <c r="I599" s="8">
        <v>0.54999999999999993</v>
      </c>
      <c r="J599" s="9">
        <v>3500</v>
      </c>
      <c r="K599" s="10">
        <f t="shared" si="4"/>
        <v>1924.9999999999998</v>
      </c>
      <c r="L599" s="10">
        <f t="shared" si="5"/>
        <v>288.75</v>
      </c>
      <c r="M599" s="11">
        <v>0.15000000000000002</v>
      </c>
      <c r="O599" s="16"/>
      <c r="P599" s="14"/>
      <c r="Q599" s="12"/>
      <c r="R599" s="13"/>
    </row>
    <row r="600" spans="1:18" ht="15.75" customHeight="1">
      <c r="A600" s="1"/>
      <c r="B600" s="6" t="s">
        <v>27</v>
      </c>
      <c r="C600" s="6">
        <v>1128299</v>
      </c>
      <c r="D600" s="7">
        <v>44291</v>
      </c>
      <c r="E600" s="6" t="s">
        <v>28</v>
      </c>
      <c r="F600" s="6" t="s">
        <v>42</v>
      </c>
      <c r="G600" s="6" t="s">
        <v>43</v>
      </c>
      <c r="H600" s="6" t="s">
        <v>17</v>
      </c>
      <c r="I600" s="8">
        <v>0.6</v>
      </c>
      <c r="J600" s="9">
        <v>5250</v>
      </c>
      <c r="K600" s="10">
        <f t="shared" si="4"/>
        <v>3150</v>
      </c>
      <c r="L600" s="10">
        <f t="shared" si="5"/>
        <v>1102.5</v>
      </c>
      <c r="M600" s="11">
        <v>0.35000000000000003</v>
      </c>
      <c r="O600" s="16"/>
      <c r="P600" s="14"/>
      <c r="Q600" s="12"/>
      <c r="R600" s="13"/>
    </row>
    <row r="601" spans="1:18" ht="15.75" customHeight="1">
      <c r="A601" s="1"/>
      <c r="B601" s="6" t="s">
        <v>27</v>
      </c>
      <c r="C601" s="6">
        <v>1128299</v>
      </c>
      <c r="D601" s="7">
        <v>44291</v>
      </c>
      <c r="E601" s="6" t="s">
        <v>28</v>
      </c>
      <c r="F601" s="6" t="s">
        <v>42</v>
      </c>
      <c r="G601" s="6" t="s">
        <v>43</v>
      </c>
      <c r="H601" s="6" t="s">
        <v>18</v>
      </c>
      <c r="I601" s="8">
        <v>0.65</v>
      </c>
      <c r="J601" s="9">
        <v>3250</v>
      </c>
      <c r="K601" s="10">
        <f t="shared" si="4"/>
        <v>2112.5</v>
      </c>
      <c r="L601" s="10">
        <f t="shared" si="5"/>
        <v>422.5</v>
      </c>
      <c r="M601" s="11">
        <v>0.2</v>
      </c>
      <c r="O601" s="16"/>
      <c r="P601" s="14"/>
      <c r="Q601" s="12"/>
      <c r="R601" s="13"/>
    </row>
    <row r="602" spans="1:18" ht="15.75" customHeight="1">
      <c r="A602" s="1"/>
      <c r="B602" s="6" t="s">
        <v>27</v>
      </c>
      <c r="C602" s="6">
        <v>1128299</v>
      </c>
      <c r="D602" s="7">
        <v>44291</v>
      </c>
      <c r="E602" s="6" t="s">
        <v>28</v>
      </c>
      <c r="F602" s="6" t="s">
        <v>42</v>
      </c>
      <c r="G602" s="6" t="s">
        <v>43</v>
      </c>
      <c r="H602" s="6" t="s">
        <v>19</v>
      </c>
      <c r="I602" s="8">
        <v>0.65</v>
      </c>
      <c r="J602" s="9">
        <v>3750</v>
      </c>
      <c r="K602" s="10">
        <f t="shared" si="4"/>
        <v>2437.5</v>
      </c>
      <c r="L602" s="10">
        <f t="shared" si="5"/>
        <v>853.12500000000011</v>
      </c>
      <c r="M602" s="11">
        <v>0.35000000000000003</v>
      </c>
      <c r="O602" s="16"/>
      <c r="P602" s="14"/>
      <c r="Q602" s="12"/>
      <c r="R602" s="13"/>
    </row>
    <row r="603" spans="1:18" ht="15.75" customHeight="1">
      <c r="A603" s="1"/>
      <c r="B603" s="6" t="s">
        <v>27</v>
      </c>
      <c r="C603" s="6">
        <v>1128299</v>
      </c>
      <c r="D603" s="7">
        <v>44291</v>
      </c>
      <c r="E603" s="6" t="s">
        <v>28</v>
      </c>
      <c r="F603" s="6" t="s">
        <v>42</v>
      </c>
      <c r="G603" s="6" t="s">
        <v>43</v>
      </c>
      <c r="H603" s="6" t="s">
        <v>20</v>
      </c>
      <c r="I603" s="8">
        <v>0.6</v>
      </c>
      <c r="J603" s="9">
        <v>2750</v>
      </c>
      <c r="K603" s="10">
        <f t="shared" si="4"/>
        <v>1650</v>
      </c>
      <c r="L603" s="10">
        <f t="shared" si="5"/>
        <v>495</v>
      </c>
      <c r="M603" s="11">
        <v>0.3</v>
      </c>
      <c r="O603" s="16"/>
      <c r="P603" s="14"/>
      <c r="Q603" s="12"/>
      <c r="R603" s="13"/>
    </row>
    <row r="604" spans="1:18" ht="15.75" customHeight="1">
      <c r="A604" s="1"/>
      <c r="B604" s="6" t="s">
        <v>27</v>
      </c>
      <c r="C604" s="6">
        <v>1128299</v>
      </c>
      <c r="D604" s="7">
        <v>44291</v>
      </c>
      <c r="E604" s="6" t="s">
        <v>28</v>
      </c>
      <c r="F604" s="6" t="s">
        <v>42</v>
      </c>
      <c r="G604" s="6" t="s">
        <v>43</v>
      </c>
      <c r="H604" s="6" t="s">
        <v>21</v>
      </c>
      <c r="I604" s="8">
        <v>0.65</v>
      </c>
      <c r="J604" s="9">
        <v>1750</v>
      </c>
      <c r="K604" s="10">
        <f t="shared" si="4"/>
        <v>1137.5</v>
      </c>
      <c r="L604" s="10">
        <f t="shared" si="5"/>
        <v>568.75</v>
      </c>
      <c r="M604" s="11">
        <v>0.5</v>
      </c>
      <c r="O604" s="16"/>
      <c r="P604" s="14"/>
      <c r="Q604" s="12"/>
      <c r="R604" s="13"/>
    </row>
    <row r="605" spans="1:18" ht="15.75" customHeight="1">
      <c r="A605" s="1"/>
      <c r="B605" s="6" t="s">
        <v>27</v>
      </c>
      <c r="C605" s="6">
        <v>1128299</v>
      </c>
      <c r="D605" s="7">
        <v>44291</v>
      </c>
      <c r="E605" s="6" t="s">
        <v>28</v>
      </c>
      <c r="F605" s="6" t="s">
        <v>42</v>
      </c>
      <c r="G605" s="6" t="s">
        <v>43</v>
      </c>
      <c r="H605" s="6" t="s">
        <v>22</v>
      </c>
      <c r="I605" s="8">
        <v>0.8</v>
      </c>
      <c r="J605" s="9">
        <v>3250</v>
      </c>
      <c r="K605" s="10">
        <f t="shared" si="4"/>
        <v>2600</v>
      </c>
      <c r="L605" s="10">
        <f t="shared" si="5"/>
        <v>390.00000000000006</v>
      </c>
      <c r="M605" s="11">
        <v>0.15000000000000002</v>
      </c>
      <c r="O605" s="16"/>
      <c r="P605" s="14"/>
      <c r="Q605" s="12"/>
      <c r="R605" s="13"/>
    </row>
    <row r="606" spans="1:18" ht="15.75" customHeight="1">
      <c r="A606" s="1"/>
      <c r="B606" s="6" t="s">
        <v>27</v>
      </c>
      <c r="C606" s="6">
        <v>1128299</v>
      </c>
      <c r="D606" s="7">
        <v>44322</v>
      </c>
      <c r="E606" s="6" t="s">
        <v>28</v>
      </c>
      <c r="F606" s="6" t="s">
        <v>42</v>
      </c>
      <c r="G606" s="6" t="s">
        <v>43</v>
      </c>
      <c r="H606" s="6" t="s">
        <v>17</v>
      </c>
      <c r="I606" s="8">
        <v>0.6</v>
      </c>
      <c r="J606" s="9">
        <v>5250</v>
      </c>
      <c r="K606" s="10">
        <f t="shared" si="4"/>
        <v>3150</v>
      </c>
      <c r="L606" s="10">
        <f t="shared" si="5"/>
        <v>1575</v>
      </c>
      <c r="M606" s="11">
        <v>0.5</v>
      </c>
      <c r="O606" s="16"/>
      <c r="P606" s="14"/>
      <c r="Q606" s="12"/>
      <c r="R606" s="13"/>
    </row>
    <row r="607" spans="1:18" ht="15.75" customHeight="1">
      <c r="A607" s="1"/>
      <c r="B607" s="6" t="s">
        <v>27</v>
      </c>
      <c r="C607" s="6">
        <v>1128299</v>
      </c>
      <c r="D607" s="7">
        <v>44322</v>
      </c>
      <c r="E607" s="6" t="s">
        <v>28</v>
      </c>
      <c r="F607" s="6" t="s">
        <v>42</v>
      </c>
      <c r="G607" s="6" t="s">
        <v>43</v>
      </c>
      <c r="H607" s="6" t="s">
        <v>18</v>
      </c>
      <c r="I607" s="8">
        <v>0.65</v>
      </c>
      <c r="J607" s="9">
        <v>3750</v>
      </c>
      <c r="K607" s="10">
        <f t="shared" si="4"/>
        <v>2437.5</v>
      </c>
      <c r="L607" s="10">
        <f t="shared" si="5"/>
        <v>853.125</v>
      </c>
      <c r="M607" s="11">
        <v>0.35</v>
      </c>
      <c r="O607" s="16"/>
      <c r="P607" s="14"/>
      <c r="Q607" s="12"/>
      <c r="R607" s="13"/>
    </row>
    <row r="608" spans="1:18" ht="15.75" customHeight="1">
      <c r="A608" s="1"/>
      <c r="B608" s="6" t="s">
        <v>27</v>
      </c>
      <c r="C608" s="6">
        <v>1128299</v>
      </c>
      <c r="D608" s="7">
        <v>44322</v>
      </c>
      <c r="E608" s="6" t="s">
        <v>28</v>
      </c>
      <c r="F608" s="6" t="s">
        <v>42</v>
      </c>
      <c r="G608" s="6" t="s">
        <v>43</v>
      </c>
      <c r="H608" s="6" t="s">
        <v>19</v>
      </c>
      <c r="I608" s="8">
        <v>0.65</v>
      </c>
      <c r="J608" s="9">
        <v>3750</v>
      </c>
      <c r="K608" s="10">
        <f t="shared" si="4"/>
        <v>2437.5</v>
      </c>
      <c r="L608" s="10">
        <f t="shared" si="5"/>
        <v>1218.75</v>
      </c>
      <c r="M608" s="11">
        <v>0.5</v>
      </c>
      <c r="O608" s="16"/>
      <c r="P608" s="14"/>
      <c r="Q608" s="12"/>
      <c r="R608" s="13"/>
    </row>
    <row r="609" spans="1:18" ht="15.75" customHeight="1">
      <c r="A609" s="1"/>
      <c r="B609" s="6" t="s">
        <v>27</v>
      </c>
      <c r="C609" s="6">
        <v>1128299</v>
      </c>
      <c r="D609" s="7">
        <v>44322</v>
      </c>
      <c r="E609" s="6" t="s">
        <v>28</v>
      </c>
      <c r="F609" s="6" t="s">
        <v>42</v>
      </c>
      <c r="G609" s="6" t="s">
        <v>43</v>
      </c>
      <c r="H609" s="6" t="s">
        <v>20</v>
      </c>
      <c r="I609" s="8">
        <v>0.6</v>
      </c>
      <c r="J609" s="9">
        <v>2750</v>
      </c>
      <c r="K609" s="10">
        <f t="shared" si="4"/>
        <v>1650</v>
      </c>
      <c r="L609" s="10">
        <f t="shared" si="5"/>
        <v>742.49999999999989</v>
      </c>
      <c r="M609" s="11">
        <v>0.44999999999999996</v>
      </c>
      <c r="O609" s="16"/>
      <c r="P609" s="14"/>
      <c r="Q609" s="12"/>
      <c r="R609" s="13"/>
    </row>
    <row r="610" spans="1:18" ht="15.75" customHeight="1">
      <c r="A610" s="1"/>
      <c r="B610" s="6" t="s">
        <v>27</v>
      </c>
      <c r="C610" s="6">
        <v>1128299</v>
      </c>
      <c r="D610" s="7">
        <v>44322</v>
      </c>
      <c r="E610" s="6" t="s">
        <v>28</v>
      </c>
      <c r="F610" s="6" t="s">
        <v>42</v>
      </c>
      <c r="G610" s="6" t="s">
        <v>43</v>
      </c>
      <c r="H610" s="6" t="s">
        <v>21</v>
      </c>
      <c r="I610" s="8">
        <v>0.65</v>
      </c>
      <c r="J610" s="9">
        <v>1750</v>
      </c>
      <c r="K610" s="10">
        <f t="shared" si="4"/>
        <v>1137.5</v>
      </c>
      <c r="L610" s="10">
        <f t="shared" si="5"/>
        <v>739.37500000000011</v>
      </c>
      <c r="M610" s="11">
        <v>0.65000000000000013</v>
      </c>
      <c r="O610" s="16"/>
      <c r="P610" s="14"/>
      <c r="Q610" s="12"/>
      <c r="R610" s="13"/>
    </row>
    <row r="611" spans="1:18" ht="15.75" customHeight="1">
      <c r="A611" s="1"/>
      <c r="B611" s="6" t="s">
        <v>27</v>
      </c>
      <c r="C611" s="6">
        <v>1128299</v>
      </c>
      <c r="D611" s="7">
        <v>44322</v>
      </c>
      <c r="E611" s="6" t="s">
        <v>28</v>
      </c>
      <c r="F611" s="6" t="s">
        <v>42</v>
      </c>
      <c r="G611" s="6" t="s">
        <v>43</v>
      </c>
      <c r="H611" s="6" t="s">
        <v>22</v>
      </c>
      <c r="I611" s="8">
        <v>0.8</v>
      </c>
      <c r="J611" s="9">
        <v>4750</v>
      </c>
      <c r="K611" s="10">
        <f t="shared" si="4"/>
        <v>3800</v>
      </c>
      <c r="L611" s="10">
        <f t="shared" si="5"/>
        <v>1140</v>
      </c>
      <c r="M611" s="11">
        <v>0.3</v>
      </c>
      <c r="O611" s="16"/>
      <c r="P611" s="14"/>
      <c r="Q611" s="12"/>
      <c r="R611" s="13"/>
    </row>
    <row r="612" spans="1:18" ht="15.75" customHeight="1">
      <c r="A612" s="1"/>
      <c r="B612" s="6" t="s">
        <v>27</v>
      </c>
      <c r="C612" s="6">
        <v>1128299</v>
      </c>
      <c r="D612" s="7">
        <v>44352</v>
      </c>
      <c r="E612" s="6" t="s">
        <v>28</v>
      </c>
      <c r="F612" s="6" t="s">
        <v>42</v>
      </c>
      <c r="G612" s="6" t="s">
        <v>43</v>
      </c>
      <c r="H612" s="6" t="s">
        <v>17</v>
      </c>
      <c r="I612" s="8">
        <v>0.6</v>
      </c>
      <c r="J612" s="9">
        <v>7250</v>
      </c>
      <c r="K612" s="10">
        <f t="shared" si="4"/>
        <v>4350</v>
      </c>
      <c r="L612" s="10">
        <f t="shared" si="5"/>
        <v>2175</v>
      </c>
      <c r="M612" s="11">
        <v>0.5</v>
      </c>
      <c r="O612" s="16"/>
      <c r="P612" s="14"/>
      <c r="Q612" s="12"/>
      <c r="R612" s="13"/>
    </row>
    <row r="613" spans="1:18" ht="15.75" customHeight="1">
      <c r="A613" s="1"/>
      <c r="B613" s="6" t="s">
        <v>27</v>
      </c>
      <c r="C613" s="6">
        <v>1128299</v>
      </c>
      <c r="D613" s="7">
        <v>44352</v>
      </c>
      <c r="E613" s="6" t="s">
        <v>28</v>
      </c>
      <c r="F613" s="6" t="s">
        <v>42</v>
      </c>
      <c r="G613" s="6" t="s">
        <v>43</v>
      </c>
      <c r="H613" s="6" t="s">
        <v>18</v>
      </c>
      <c r="I613" s="8">
        <v>0.65</v>
      </c>
      <c r="J613" s="9">
        <v>5750</v>
      </c>
      <c r="K613" s="10">
        <f t="shared" si="4"/>
        <v>3737.5</v>
      </c>
      <c r="L613" s="10">
        <f t="shared" si="5"/>
        <v>1308.125</v>
      </c>
      <c r="M613" s="11">
        <v>0.35</v>
      </c>
      <c r="O613" s="16"/>
      <c r="P613" s="14"/>
      <c r="Q613" s="12"/>
      <c r="R613" s="13"/>
    </row>
    <row r="614" spans="1:18" ht="15.75" customHeight="1">
      <c r="A614" s="1"/>
      <c r="B614" s="6" t="s">
        <v>27</v>
      </c>
      <c r="C614" s="6">
        <v>1128299</v>
      </c>
      <c r="D614" s="7">
        <v>44352</v>
      </c>
      <c r="E614" s="6" t="s">
        <v>28</v>
      </c>
      <c r="F614" s="6" t="s">
        <v>42</v>
      </c>
      <c r="G614" s="6" t="s">
        <v>43</v>
      </c>
      <c r="H614" s="6" t="s">
        <v>19</v>
      </c>
      <c r="I614" s="8">
        <v>0.65</v>
      </c>
      <c r="J614" s="9">
        <v>5750</v>
      </c>
      <c r="K614" s="10">
        <f t="shared" si="4"/>
        <v>3737.5</v>
      </c>
      <c r="L614" s="10">
        <f t="shared" si="5"/>
        <v>1868.75</v>
      </c>
      <c r="M614" s="11">
        <v>0.5</v>
      </c>
      <c r="O614" s="16"/>
      <c r="P614" s="14"/>
      <c r="Q614" s="12"/>
      <c r="R614" s="13"/>
    </row>
    <row r="615" spans="1:18" ht="15.75" customHeight="1">
      <c r="A615" s="1"/>
      <c r="B615" s="6" t="s">
        <v>27</v>
      </c>
      <c r="C615" s="6">
        <v>1128299</v>
      </c>
      <c r="D615" s="7">
        <v>44352</v>
      </c>
      <c r="E615" s="6" t="s">
        <v>28</v>
      </c>
      <c r="F615" s="6" t="s">
        <v>42</v>
      </c>
      <c r="G615" s="6" t="s">
        <v>43</v>
      </c>
      <c r="H615" s="6" t="s">
        <v>20</v>
      </c>
      <c r="I615" s="8">
        <v>0.65</v>
      </c>
      <c r="J615" s="9">
        <v>4500</v>
      </c>
      <c r="K615" s="10">
        <f t="shared" si="4"/>
        <v>2925</v>
      </c>
      <c r="L615" s="10">
        <f t="shared" si="5"/>
        <v>1316.2499999999998</v>
      </c>
      <c r="M615" s="11">
        <v>0.44999999999999996</v>
      </c>
      <c r="O615" s="16"/>
      <c r="P615" s="14"/>
      <c r="Q615" s="12"/>
      <c r="R615" s="13"/>
    </row>
    <row r="616" spans="1:18" ht="15.75" customHeight="1">
      <c r="A616" s="1"/>
      <c r="B616" s="6" t="s">
        <v>27</v>
      </c>
      <c r="C616" s="6">
        <v>1128299</v>
      </c>
      <c r="D616" s="7">
        <v>44352</v>
      </c>
      <c r="E616" s="6" t="s">
        <v>28</v>
      </c>
      <c r="F616" s="6" t="s">
        <v>42</v>
      </c>
      <c r="G616" s="6" t="s">
        <v>43</v>
      </c>
      <c r="H616" s="6" t="s">
        <v>21</v>
      </c>
      <c r="I616" s="8">
        <v>0.70000000000000007</v>
      </c>
      <c r="J616" s="9">
        <v>3250</v>
      </c>
      <c r="K616" s="10">
        <f t="shared" si="4"/>
        <v>2275</v>
      </c>
      <c r="L616" s="10">
        <f t="shared" si="5"/>
        <v>1478.7500000000002</v>
      </c>
      <c r="M616" s="11">
        <v>0.65000000000000013</v>
      </c>
      <c r="O616" s="16"/>
      <c r="P616" s="14"/>
      <c r="Q616" s="12"/>
      <c r="R616" s="13"/>
    </row>
    <row r="617" spans="1:18" ht="15.75" customHeight="1">
      <c r="A617" s="1"/>
      <c r="B617" s="6" t="s">
        <v>27</v>
      </c>
      <c r="C617" s="6">
        <v>1128299</v>
      </c>
      <c r="D617" s="7">
        <v>44352</v>
      </c>
      <c r="E617" s="6" t="s">
        <v>28</v>
      </c>
      <c r="F617" s="6" t="s">
        <v>42</v>
      </c>
      <c r="G617" s="6" t="s">
        <v>43</v>
      </c>
      <c r="H617" s="6" t="s">
        <v>22</v>
      </c>
      <c r="I617" s="8">
        <v>0.85000000000000009</v>
      </c>
      <c r="J617" s="9">
        <v>6250</v>
      </c>
      <c r="K617" s="10">
        <f t="shared" si="4"/>
        <v>5312.5000000000009</v>
      </c>
      <c r="L617" s="10">
        <f t="shared" si="5"/>
        <v>1593.7500000000002</v>
      </c>
      <c r="M617" s="11">
        <v>0.3</v>
      </c>
      <c r="O617" s="16"/>
      <c r="P617" s="14"/>
      <c r="Q617" s="12"/>
      <c r="R617" s="13"/>
    </row>
    <row r="618" spans="1:18" ht="15.75" customHeight="1">
      <c r="A618" s="1"/>
      <c r="B618" s="6" t="s">
        <v>27</v>
      </c>
      <c r="C618" s="6">
        <v>1128299</v>
      </c>
      <c r="D618" s="7">
        <v>44381</v>
      </c>
      <c r="E618" s="6" t="s">
        <v>28</v>
      </c>
      <c r="F618" s="6" t="s">
        <v>42</v>
      </c>
      <c r="G618" s="6" t="s">
        <v>43</v>
      </c>
      <c r="H618" s="6" t="s">
        <v>17</v>
      </c>
      <c r="I618" s="8">
        <v>0.65</v>
      </c>
      <c r="J618" s="9">
        <v>7750</v>
      </c>
      <c r="K618" s="10">
        <f t="shared" si="4"/>
        <v>5037.5</v>
      </c>
      <c r="L618" s="10">
        <f t="shared" si="5"/>
        <v>2266.875</v>
      </c>
      <c r="M618" s="11">
        <v>0.45</v>
      </c>
      <c r="O618" s="16"/>
      <c r="P618" s="14"/>
      <c r="Q618" s="12"/>
      <c r="R618" s="13"/>
    </row>
    <row r="619" spans="1:18" ht="15.75" customHeight="1">
      <c r="A619" s="1"/>
      <c r="B619" s="6" t="s">
        <v>27</v>
      </c>
      <c r="C619" s="6">
        <v>1128299</v>
      </c>
      <c r="D619" s="7">
        <v>44381</v>
      </c>
      <c r="E619" s="6" t="s">
        <v>28</v>
      </c>
      <c r="F619" s="6" t="s">
        <v>42</v>
      </c>
      <c r="G619" s="6" t="s">
        <v>43</v>
      </c>
      <c r="H619" s="6" t="s">
        <v>18</v>
      </c>
      <c r="I619" s="8">
        <v>0.70000000000000007</v>
      </c>
      <c r="J619" s="9">
        <v>6250</v>
      </c>
      <c r="K619" s="10">
        <f t="shared" si="4"/>
        <v>4375</v>
      </c>
      <c r="L619" s="10">
        <f t="shared" si="5"/>
        <v>1312.5</v>
      </c>
      <c r="M619" s="11">
        <v>0.3</v>
      </c>
      <c r="O619" s="16"/>
      <c r="P619" s="14"/>
      <c r="Q619" s="12"/>
      <c r="R619" s="13"/>
    </row>
    <row r="620" spans="1:18" ht="15.75" customHeight="1">
      <c r="A620" s="1"/>
      <c r="B620" s="6" t="s">
        <v>27</v>
      </c>
      <c r="C620" s="6">
        <v>1128299</v>
      </c>
      <c r="D620" s="7">
        <v>44381</v>
      </c>
      <c r="E620" s="6" t="s">
        <v>28</v>
      </c>
      <c r="F620" s="6" t="s">
        <v>42</v>
      </c>
      <c r="G620" s="6" t="s">
        <v>43</v>
      </c>
      <c r="H620" s="6" t="s">
        <v>19</v>
      </c>
      <c r="I620" s="8">
        <v>0.70000000000000007</v>
      </c>
      <c r="J620" s="9">
        <v>5750</v>
      </c>
      <c r="K620" s="10">
        <f t="shared" si="4"/>
        <v>4025.0000000000005</v>
      </c>
      <c r="L620" s="10">
        <f t="shared" si="5"/>
        <v>1811.2500000000002</v>
      </c>
      <c r="M620" s="11">
        <v>0.45</v>
      </c>
      <c r="O620" s="16"/>
      <c r="P620" s="14"/>
      <c r="Q620" s="12"/>
      <c r="R620" s="13"/>
    </row>
    <row r="621" spans="1:18" ht="15.75" customHeight="1">
      <c r="A621" s="1"/>
      <c r="B621" s="6" t="s">
        <v>27</v>
      </c>
      <c r="C621" s="6">
        <v>1128299</v>
      </c>
      <c r="D621" s="7">
        <v>44381</v>
      </c>
      <c r="E621" s="6" t="s">
        <v>28</v>
      </c>
      <c r="F621" s="6" t="s">
        <v>42</v>
      </c>
      <c r="G621" s="6" t="s">
        <v>43</v>
      </c>
      <c r="H621" s="6" t="s">
        <v>20</v>
      </c>
      <c r="I621" s="8">
        <v>0.65</v>
      </c>
      <c r="J621" s="9">
        <v>4750</v>
      </c>
      <c r="K621" s="10">
        <f t="shared" si="4"/>
        <v>3087.5</v>
      </c>
      <c r="L621" s="10">
        <f t="shared" si="5"/>
        <v>1235</v>
      </c>
      <c r="M621" s="11">
        <v>0.39999999999999997</v>
      </c>
      <c r="O621" s="16"/>
      <c r="P621" s="14"/>
      <c r="Q621" s="12"/>
      <c r="R621" s="13"/>
    </row>
    <row r="622" spans="1:18" ht="15.75" customHeight="1">
      <c r="A622" s="1"/>
      <c r="B622" s="6" t="s">
        <v>27</v>
      </c>
      <c r="C622" s="6">
        <v>1128299</v>
      </c>
      <c r="D622" s="7">
        <v>44381</v>
      </c>
      <c r="E622" s="6" t="s">
        <v>28</v>
      </c>
      <c r="F622" s="6" t="s">
        <v>42</v>
      </c>
      <c r="G622" s="6" t="s">
        <v>43</v>
      </c>
      <c r="H622" s="6" t="s">
        <v>21</v>
      </c>
      <c r="I622" s="8">
        <v>0.70000000000000007</v>
      </c>
      <c r="J622" s="9">
        <v>5250</v>
      </c>
      <c r="K622" s="10">
        <f t="shared" si="4"/>
        <v>3675.0000000000005</v>
      </c>
      <c r="L622" s="10">
        <f t="shared" si="5"/>
        <v>2205.0000000000005</v>
      </c>
      <c r="M622" s="11">
        <v>0.60000000000000009</v>
      </c>
      <c r="O622" s="16"/>
      <c r="P622" s="14"/>
      <c r="Q622" s="12"/>
      <c r="R622" s="13"/>
    </row>
    <row r="623" spans="1:18" ht="15.75" customHeight="1">
      <c r="A623" s="1"/>
      <c r="B623" s="6" t="s">
        <v>27</v>
      </c>
      <c r="C623" s="6">
        <v>1128299</v>
      </c>
      <c r="D623" s="7">
        <v>44381</v>
      </c>
      <c r="E623" s="6" t="s">
        <v>28</v>
      </c>
      <c r="F623" s="6" t="s">
        <v>42</v>
      </c>
      <c r="G623" s="6" t="s">
        <v>43</v>
      </c>
      <c r="H623" s="6" t="s">
        <v>22</v>
      </c>
      <c r="I623" s="8">
        <v>0.85000000000000009</v>
      </c>
      <c r="J623" s="9">
        <v>5250</v>
      </c>
      <c r="K623" s="10">
        <f t="shared" si="4"/>
        <v>4462.5000000000009</v>
      </c>
      <c r="L623" s="10">
        <f t="shared" si="5"/>
        <v>1115.6250000000002</v>
      </c>
      <c r="M623" s="11">
        <v>0.25</v>
      </c>
      <c r="O623" s="16"/>
      <c r="P623" s="14"/>
      <c r="Q623" s="12"/>
      <c r="R623" s="13"/>
    </row>
    <row r="624" spans="1:18" ht="15.75" customHeight="1">
      <c r="A624" s="1"/>
      <c r="B624" s="6" t="s">
        <v>27</v>
      </c>
      <c r="C624" s="6">
        <v>1128299</v>
      </c>
      <c r="D624" s="7">
        <v>44413</v>
      </c>
      <c r="E624" s="6" t="s">
        <v>28</v>
      </c>
      <c r="F624" s="6" t="s">
        <v>42</v>
      </c>
      <c r="G624" s="6" t="s">
        <v>43</v>
      </c>
      <c r="H624" s="6" t="s">
        <v>17</v>
      </c>
      <c r="I624" s="8">
        <v>0.70000000000000007</v>
      </c>
      <c r="J624" s="9">
        <v>7250</v>
      </c>
      <c r="K624" s="10">
        <f t="shared" si="4"/>
        <v>5075.0000000000009</v>
      </c>
      <c r="L624" s="10">
        <f t="shared" si="5"/>
        <v>2283.7500000000005</v>
      </c>
      <c r="M624" s="11">
        <v>0.45</v>
      </c>
      <c r="O624" s="16"/>
      <c r="P624" s="14"/>
      <c r="Q624" s="12"/>
      <c r="R624" s="13"/>
    </row>
    <row r="625" spans="1:18" ht="15.75" customHeight="1">
      <c r="A625" s="1"/>
      <c r="B625" s="6" t="s">
        <v>27</v>
      </c>
      <c r="C625" s="6">
        <v>1128299</v>
      </c>
      <c r="D625" s="7">
        <v>44413</v>
      </c>
      <c r="E625" s="6" t="s">
        <v>28</v>
      </c>
      <c r="F625" s="6" t="s">
        <v>42</v>
      </c>
      <c r="G625" s="6" t="s">
        <v>43</v>
      </c>
      <c r="H625" s="6" t="s">
        <v>18</v>
      </c>
      <c r="I625" s="8">
        <v>0.75000000000000011</v>
      </c>
      <c r="J625" s="9">
        <v>6750</v>
      </c>
      <c r="K625" s="10">
        <f t="shared" si="4"/>
        <v>5062.5000000000009</v>
      </c>
      <c r="L625" s="10">
        <f t="shared" si="5"/>
        <v>1518.7500000000002</v>
      </c>
      <c r="M625" s="11">
        <v>0.3</v>
      </c>
      <c r="O625" s="16"/>
      <c r="P625" s="14"/>
      <c r="Q625" s="12"/>
      <c r="R625" s="13"/>
    </row>
    <row r="626" spans="1:18" ht="15.75" customHeight="1">
      <c r="A626" s="1"/>
      <c r="B626" s="6" t="s">
        <v>27</v>
      </c>
      <c r="C626" s="6">
        <v>1128299</v>
      </c>
      <c r="D626" s="7">
        <v>44413</v>
      </c>
      <c r="E626" s="6" t="s">
        <v>28</v>
      </c>
      <c r="F626" s="6" t="s">
        <v>42</v>
      </c>
      <c r="G626" s="6" t="s">
        <v>43</v>
      </c>
      <c r="H626" s="6" t="s">
        <v>19</v>
      </c>
      <c r="I626" s="8">
        <v>0.70000000000000007</v>
      </c>
      <c r="J626" s="9">
        <v>5500</v>
      </c>
      <c r="K626" s="10">
        <f t="shared" si="4"/>
        <v>3850.0000000000005</v>
      </c>
      <c r="L626" s="10">
        <f t="shared" si="5"/>
        <v>1732.5000000000002</v>
      </c>
      <c r="M626" s="11">
        <v>0.45</v>
      </c>
      <c r="O626" s="16"/>
      <c r="P626" s="14"/>
      <c r="Q626" s="12"/>
      <c r="R626" s="13"/>
    </row>
    <row r="627" spans="1:18" ht="15.75" customHeight="1">
      <c r="A627" s="1"/>
      <c r="B627" s="6" t="s">
        <v>27</v>
      </c>
      <c r="C627" s="6">
        <v>1128299</v>
      </c>
      <c r="D627" s="7">
        <v>44413</v>
      </c>
      <c r="E627" s="6" t="s">
        <v>28</v>
      </c>
      <c r="F627" s="6" t="s">
        <v>42</v>
      </c>
      <c r="G627" s="6" t="s">
        <v>43</v>
      </c>
      <c r="H627" s="6" t="s">
        <v>20</v>
      </c>
      <c r="I627" s="8">
        <v>0.70000000000000007</v>
      </c>
      <c r="J627" s="9">
        <v>5000</v>
      </c>
      <c r="K627" s="10">
        <f t="shared" si="4"/>
        <v>3500.0000000000005</v>
      </c>
      <c r="L627" s="10">
        <f t="shared" si="5"/>
        <v>1400</v>
      </c>
      <c r="M627" s="11">
        <v>0.39999999999999997</v>
      </c>
      <c r="O627" s="16"/>
      <c r="P627" s="14"/>
      <c r="Q627" s="12"/>
      <c r="R627" s="13"/>
    </row>
    <row r="628" spans="1:18" ht="15.75" customHeight="1">
      <c r="A628" s="1"/>
      <c r="B628" s="6" t="s">
        <v>27</v>
      </c>
      <c r="C628" s="6">
        <v>1128299</v>
      </c>
      <c r="D628" s="7">
        <v>44413</v>
      </c>
      <c r="E628" s="6" t="s">
        <v>28</v>
      </c>
      <c r="F628" s="6" t="s">
        <v>42</v>
      </c>
      <c r="G628" s="6" t="s">
        <v>43</v>
      </c>
      <c r="H628" s="6" t="s">
        <v>21</v>
      </c>
      <c r="I628" s="8">
        <v>0.75</v>
      </c>
      <c r="J628" s="9">
        <v>5000</v>
      </c>
      <c r="K628" s="10">
        <f t="shared" si="4"/>
        <v>3750</v>
      </c>
      <c r="L628" s="10">
        <f t="shared" si="5"/>
        <v>2250.0000000000005</v>
      </c>
      <c r="M628" s="11">
        <v>0.60000000000000009</v>
      </c>
      <c r="O628" s="16"/>
      <c r="P628" s="14"/>
      <c r="Q628" s="12"/>
      <c r="R628" s="13"/>
    </row>
    <row r="629" spans="1:18" ht="15.75" customHeight="1">
      <c r="A629" s="1"/>
      <c r="B629" s="6" t="s">
        <v>27</v>
      </c>
      <c r="C629" s="6">
        <v>1128299</v>
      </c>
      <c r="D629" s="7">
        <v>44413</v>
      </c>
      <c r="E629" s="6" t="s">
        <v>28</v>
      </c>
      <c r="F629" s="6" t="s">
        <v>42</v>
      </c>
      <c r="G629" s="6" t="s">
        <v>43</v>
      </c>
      <c r="H629" s="6" t="s">
        <v>22</v>
      </c>
      <c r="I629" s="8">
        <v>0.8</v>
      </c>
      <c r="J629" s="9">
        <v>4000</v>
      </c>
      <c r="K629" s="10">
        <f t="shared" si="4"/>
        <v>3200</v>
      </c>
      <c r="L629" s="10">
        <f t="shared" si="5"/>
        <v>800</v>
      </c>
      <c r="M629" s="11">
        <v>0.25</v>
      </c>
      <c r="O629" s="16"/>
      <c r="P629" s="14"/>
      <c r="Q629" s="12"/>
      <c r="R629" s="13"/>
    </row>
    <row r="630" spans="1:18" ht="15.75" customHeight="1">
      <c r="A630" s="1"/>
      <c r="B630" s="6" t="s">
        <v>27</v>
      </c>
      <c r="C630" s="6">
        <v>1128299</v>
      </c>
      <c r="D630" s="7">
        <v>44445</v>
      </c>
      <c r="E630" s="6" t="s">
        <v>28</v>
      </c>
      <c r="F630" s="6" t="s">
        <v>42</v>
      </c>
      <c r="G630" s="6" t="s">
        <v>43</v>
      </c>
      <c r="H630" s="6" t="s">
        <v>17</v>
      </c>
      <c r="I630" s="8">
        <v>0.65000000000000013</v>
      </c>
      <c r="J630" s="9">
        <v>6000</v>
      </c>
      <c r="K630" s="10">
        <f t="shared" si="4"/>
        <v>3900.0000000000009</v>
      </c>
      <c r="L630" s="10">
        <f t="shared" si="5"/>
        <v>1560.0000000000005</v>
      </c>
      <c r="M630" s="11">
        <v>0.4</v>
      </c>
      <c r="O630" s="16"/>
      <c r="P630" s="14"/>
      <c r="Q630" s="12"/>
      <c r="R630" s="13"/>
    </row>
    <row r="631" spans="1:18" ht="15.75" customHeight="1">
      <c r="A631" s="1"/>
      <c r="B631" s="6" t="s">
        <v>27</v>
      </c>
      <c r="C631" s="6">
        <v>1128299</v>
      </c>
      <c r="D631" s="7">
        <v>44445</v>
      </c>
      <c r="E631" s="6" t="s">
        <v>28</v>
      </c>
      <c r="F631" s="6" t="s">
        <v>42</v>
      </c>
      <c r="G631" s="6" t="s">
        <v>43</v>
      </c>
      <c r="H631" s="6" t="s">
        <v>18</v>
      </c>
      <c r="I631" s="8">
        <v>0.70000000000000018</v>
      </c>
      <c r="J631" s="9">
        <v>6000</v>
      </c>
      <c r="K631" s="10">
        <f t="shared" si="4"/>
        <v>4200.0000000000009</v>
      </c>
      <c r="L631" s="10">
        <f t="shared" si="5"/>
        <v>1050.0000000000002</v>
      </c>
      <c r="M631" s="11">
        <v>0.25</v>
      </c>
      <c r="O631" s="16"/>
      <c r="P631" s="14"/>
      <c r="Q631" s="12"/>
      <c r="R631" s="13"/>
    </row>
    <row r="632" spans="1:18" ht="15.75" customHeight="1">
      <c r="A632" s="1"/>
      <c r="B632" s="6" t="s">
        <v>27</v>
      </c>
      <c r="C632" s="6">
        <v>1128299</v>
      </c>
      <c r="D632" s="7">
        <v>44445</v>
      </c>
      <c r="E632" s="6" t="s">
        <v>28</v>
      </c>
      <c r="F632" s="6" t="s">
        <v>42</v>
      </c>
      <c r="G632" s="6" t="s">
        <v>43</v>
      </c>
      <c r="H632" s="6" t="s">
        <v>19</v>
      </c>
      <c r="I632" s="8">
        <v>0.65000000000000013</v>
      </c>
      <c r="J632" s="9">
        <v>4500</v>
      </c>
      <c r="K632" s="10">
        <f t="shared" si="4"/>
        <v>2925.0000000000005</v>
      </c>
      <c r="L632" s="10">
        <f t="shared" si="5"/>
        <v>1170.0000000000002</v>
      </c>
      <c r="M632" s="11">
        <v>0.4</v>
      </c>
      <c r="O632" s="16"/>
      <c r="P632" s="14"/>
      <c r="Q632" s="12"/>
      <c r="R632" s="13"/>
    </row>
    <row r="633" spans="1:18" ht="15.75" customHeight="1">
      <c r="A633" s="1"/>
      <c r="B633" s="6" t="s">
        <v>27</v>
      </c>
      <c r="C633" s="6">
        <v>1128299</v>
      </c>
      <c r="D633" s="7">
        <v>44445</v>
      </c>
      <c r="E633" s="6" t="s">
        <v>28</v>
      </c>
      <c r="F633" s="6" t="s">
        <v>42</v>
      </c>
      <c r="G633" s="6" t="s">
        <v>43</v>
      </c>
      <c r="H633" s="6" t="s">
        <v>20</v>
      </c>
      <c r="I633" s="8">
        <v>0.65000000000000013</v>
      </c>
      <c r="J633" s="9">
        <v>4000</v>
      </c>
      <c r="K633" s="10">
        <f t="shared" si="4"/>
        <v>2600.0000000000005</v>
      </c>
      <c r="L633" s="10">
        <f t="shared" si="5"/>
        <v>910.00000000000011</v>
      </c>
      <c r="M633" s="11">
        <v>0.35</v>
      </c>
      <c r="O633" s="16"/>
      <c r="P633" s="14"/>
      <c r="Q633" s="12"/>
      <c r="R633" s="13"/>
    </row>
    <row r="634" spans="1:18" ht="15.75" customHeight="1">
      <c r="A634" s="1"/>
      <c r="B634" s="6" t="s">
        <v>27</v>
      </c>
      <c r="C634" s="6">
        <v>1128299</v>
      </c>
      <c r="D634" s="7">
        <v>44445</v>
      </c>
      <c r="E634" s="6" t="s">
        <v>28</v>
      </c>
      <c r="F634" s="6" t="s">
        <v>42</v>
      </c>
      <c r="G634" s="6" t="s">
        <v>43</v>
      </c>
      <c r="H634" s="6" t="s">
        <v>21</v>
      </c>
      <c r="I634" s="8">
        <v>0.75000000000000011</v>
      </c>
      <c r="J634" s="9">
        <v>4000</v>
      </c>
      <c r="K634" s="10">
        <f t="shared" si="4"/>
        <v>3000.0000000000005</v>
      </c>
      <c r="L634" s="10">
        <f t="shared" si="5"/>
        <v>1650.0000000000007</v>
      </c>
      <c r="M634" s="11">
        <v>0.55000000000000016</v>
      </c>
      <c r="O634" s="16"/>
      <c r="P634" s="14"/>
      <c r="Q634" s="12"/>
      <c r="R634" s="13"/>
    </row>
    <row r="635" spans="1:18" ht="15.75" customHeight="1">
      <c r="A635" s="1"/>
      <c r="B635" s="6" t="s">
        <v>27</v>
      </c>
      <c r="C635" s="6">
        <v>1128299</v>
      </c>
      <c r="D635" s="7">
        <v>44445</v>
      </c>
      <c r="E635" s="6" t="s">
        <v>28</v>
      </c>
      <c r="F635" s="6" t="s">
        <v>42</v>
      </c>
      <c r="G635" s="6" t="s">
        <v>43</v>
      </c>
      <c r="H635" s="6" t="s">
        <v>22</v>
      </c>
      <c r="I635" s="8">
        <v>0.70000000000000007</v>
      </c>
      <c r="J635" s="9">
        <v>4250</v>
      </c>
      <c r="K635" s="10">
        <f t="shared" si="4"/>
        <v>2975.0000000000005</v>
      </c>
      <c r="L635" s="10">
        <f t="shared" si="5"/>
        <v>595.00000000000011</v>
      </c>
      <c r="M635" s="11">
        <v>0.2</v>
      </c>
      <c r="O635" s="16"/>
      <c r="P635" s="14"/>
      <c r="Q635" s="12"/>
      <c r="R635" s="13"/>
    </row>
    <row r="636" spans="1:18" ht="15.75" customHeight="1">
      <c r="A636" s="1"/>
      <c r="B636" s="6" t="s">
        <v>27</v>
      </c>
      <c r="C636" s="6">
        <v>1128299</v>
      </c>
      <c r="D636" s="7">
        <v>44474</v>
      </c>
      <c r="E636" s="6" t="s">
        <v>28</v>
      </c>
      <c r="F636" s="6" t="s">
        <v>42</v>
      </c>
      <c r="G636" s="6" t="s">
        <v>43</v>
      </c>
      <c r="H636" s="6" t="s">
        <v>17</v>
      </c>
      <c r="I636" s="8">
        <v>0.55000000000000004</v>
      </c>
      <c r="J636" s="9">
        <v>5250</v>
      </c>
      <c r="K636" s="10">
        <f t="shared" si="4"/>
        <v>2887.5000000000005</v>
      </c>
      <c r="L636" s="10">
        <f t="shared" si="5"/>
        <v>1155.0000000000002</v>
      </c>
      <c r="M636" s="11">
        <v>0.4</v>
      </c>
      <c r="O636" s="16"/>
      <c r="P636" s="14"/>
      <c r="Q636" s="12"/>
      <c r="R636" s="13"/>
    </row>
    <row r="637" spans="1:18" ht="15.75" customHeight="1">
      <c r="A637" s="1"/>
      <c r="B637" s="6" t="s">
        <v>27</v>
      </c>
      <c r="C637" s="6">
        <v>1128299</v>
      </c>
      <c r="D637" s="7">
        <v>44474</v>
      </c>
      <c r="E637" s="6" t="s">
        <v>28</v>
      </c>
      <c r="F637" s="6" t="s">
        <v>42</v>
      </c>
      <c r="G637" s="6" t="s">
        <v>43</v>
      </c>
      <c r="H637" s="6" t="s">
        <v>18</v>
      </c>
      <c r="I637" s="8">
        <v>0.60000000000000009</v>
      </c>
      <c r="J637" s="9">
        <v>5250</v>
      </c>
      <c r="K637" s="10">
        <f t="shared" si="4"/>
        <v>3150.0000000000005</v>
      </c>
      <c r="L637" s="10">
        <f t="shared" si="5"/>
        <v>787.50000000000011</v>
      </c>
      <c r="M637" s="11">
        <v>0.25</v>
      </c>
      <c r="O637" s="16"/>
      <c r="P637" s="14"/>
      <c r="Q637" s="12"/>
      <c r="R637" s="13"/>
    </row>
    <row r="638" spans="1:18" ht="15.75" customHeight="1">
      <c r="A638" s="1"/>
      <c r="B638" s="6" t="s">
        <v>27</v>
      </c>
      <c r="C638" s="6">
        <v>1128299</v>
      </c>
      <c r="D638" s="7">
        <v>44474</v>
      </c>
      <c r="E638" s="6" t="s">
        <v>28</v>
      </c>
      <c r="F638" s="6" t="s">
        <v>42</v>
      </c>
      <c r="G638" s="6" t="s">
        <v>43</v>
      </c>
      <c r="H638" s="6" t="s">
        <v>19</v>
      </c>
      <c r="I638" s="8">
        <v>0.55000000000000004</v>
      </c>
      <c r="J638" s="9">
        <v>3500</v>
      </c>
      <c r="K638" s="10">
        <f t="shared" si="4"/>
        <v>1925.0000000000002</v>
      </c>
      <c r="L638" s="10">
        <f t="shared" si="5"/>
        <v>770.00000000000011</v>
      </c>
      <c r="M638" s="11">
        <v>0.4</v>
      </c>
      <c r="O638" s="16"/>
      <c r="P638" s="14"/>
      <c r="Q638" s="12"/>
      <c r="R638" s="13"/>
    </row>
    <row r="639" spans="1:18" ht="15.75" customHeight="1">
      <c r="A639" s="1"/>
      <c r="B639" s="6" t="s">
        <v>27</v>
      </c>
      <c r="C639" s="6">
        <v>1128299</v>
      </c>
      <c r="D639" s="7">
        <v>44474</v>
      </c>
      <c r="E639" s="6" t="s">
        <v>28</v>
      </c>
      <c r="F639" s="6" t="s">
        <v>42</v>
      </c>
      <c r="G639" s="6" t="s">
        <v>43</v>
      </c>
      <c r="H639" s="6" t="s">
        <v>20</v>
      </c>
      <c r="I639" s="8">
        <v>0.55000000000000004</v>
      </c>
      <c r="J639" s="9">
        <v>3250</v>
      </c>
      <c r="K639" s="10">
        <f t="shared" si="4"/>
        <v>1787.5000000000002</v>
      </c>
      <c r="L639" s="10">
        <f t="shared" si="5"/>
        <v>625.625</v>
      </c>
      <c r="M639" s="11">
        <v>0.35</v>
      </c>
      <c r="O639" s="16"/>
      <c r="P639" s="14"/>
      <c r="Q639" s="12"/>
      <c r="R639" s="13"/>
    </row>
    <row r="640" spans="1:18" ht="15.75" customHeight="1">
      <c r="A640" s="1"/>
      <c r="B640" s="6" t="s">
        <v>27</v>
      </c>
      <c r="C640" s="6">
        <v>1128299</v>
      </c>
      <c r="D640" s="7">
        <v>44474</v>
      </c>
      <c r="E640" s="6" t="s">
        <v>28</v>
      </c>
      <c r="F640" s="6" t="s">
        <v>42</v>
      </c>
      <c r="G640" s="6" t="s">
        <v>43</v>
      </c>
      <c r="H640" s="6" t="s">
        <v>21</v>
      </c>
      <c r="I640" s="8">
        <v>0.65</v>
      </c>
      <c r="J640" s="9">
        <v>3000</v>
      </c>
      <c r="K640" s="10">
        <f t="shared" si="4"/>
        <v>1950</v>
      </c>
      <c r="L640" s="10">
        <f t="shared" si="5"/>
        <v>1072.5000000000002</v>
      </c>
      <c r="M640" s="11">
        <v>0.55000000000000016</v>
      </c>
      <c r="O640" s="16"/>
      <c r="P640" s="14"/>
      <c r="Q640" s="12"/>
      <c r="R640" s="13"/>
    </row>
    <row r="641" spans="1:18" ht="15.75" customHeight="1">
      <c r="A641" s="1"/>
      <c r="B641" s="6" t="s">
        <v>27</v>
      </c>
      <c r="C641" s="6">
        <v>1128299</v>
      </c>
      <c r="D641" s="7">
        <v>44474</v>
      </c>
      <c r="E641" s="6" t="s">
        <v>28</v>
      </c>
      <c r="F641" s="6" t="s">
        <v>42</v>
      </c>
      <c r="G641" s="6" t="s">
        <v>43</v>
      </c>
      <c r="H641" s="6" t="s">
        <v>22</v>
      </c>
      <c r="I641" s="8">
        <v>0.70000000000000007</v>
      </c>
      <c r="J641" s="9">
        <v>3500</v>
      </c>
      <c r="K641" s="10">
        <f t="shared" si="4"/>
        <v>2450.0000000000005</v>
      </c>
      <c r="L641" s="10">
        <f t="shared" si="5"/>
        <v>490.00000000000011</v>
      </c>
      <c r="M641" s="11">
        <v>0.2</v>
      </c>
      <c r="O641" s="16"/>
      <c r="P641" s="14"/>
      <c r="Q641" s="12"/>
      <c r="R641" s="13"/>
    </row>
    <row r="642" spans="1:18" ht="15.75" customHeight="1">
      <c r="A642" s="1"/>
      <c r="B642" s="6" t="s">
        <v>27</v>
      </c>
      <c r="C642" s="6">
        <v>1128299</v>
      </c>
      <c r="D642" s="7">
        <v>44505</v>
      </c>
      <c r="E642" s="6" t="s">
        <v>28</v>
      </c>
      <c r="F642" s="6" t="s">
        <v>42</v>
      </c>
      <c r="G642" s="6" t="s">
        <v>43</v>
      </c>
      <c r="H642" s="6" t="s">
        <v>17</v>
      </c>
      <c r="I642" s="8">
        <v>0.55000000000000004</v>
      </c>
      <c r="J642" s="9">
        <v>5750</v>
      </c>
      <c r="K642" s="10">
        <f t="shared" si="4"/>
        <v>3162.5000000000005</v>
      </c>
      <c r="L642" s="10">
        <f t="shared" si="5"/>
        <v>1265.0000000000002</v>
      </c>
      <c r="M642" s="11">
        <v>0.4</v>
      </c>
      <c r="O642" s="16"/>
      <c r="P642" s="14"/>
      <c r="Q642" s="12"/>
      <c r="R642" s="13"/>
    </row>
    <row r="643" spans="1:18" ht="15.75" customHeight="1">
      <c r="A643" s="1"/>
      <c r="B643" s="6" t="s">
        <v>27</v>
      </c>
      <c r="C643" s="6">
        <v>1128299</v>
      </c>
      <c r="D643" s="7">
        <v>44505</v>
      </c>
      <c r="E643" s="6" t="s">
        <v>28</v>
      </c>
      <c r="F643" s="6" t="s">
        <v>42</v>
      </c>
      <c r="G643" s="6" t="s">
        <v>43</v>
      </c>
      <c r="H643" s="6" t="s">
        <v>18</v>
      </c>
      <c r="I643" s="8">
        <v>0.60000000000000009</v>
      </c>
      <c r="J643" s="9">
        <v>5750</v>
      </c>
      <c r="K643" s="10">
        <f t="shared" si="4"/>
        <v>3450.0000000000005</v>
      </c>
      <c r="L643" s="10">
        <f t="shared" si="5"/>
        <v>862.50000000000011</v>
      </c>
      <c r="M643" s="11">
        <v>0.25</v>
      </c>
      <c r="O643" s="16"/>
      <c r="P643" s="14"/>
      <c r="Q643" s="12"/>
      <c r="R643" s="13"/>
    </row>
    <row r="644" spans="1:18" ht="15.75" customHeight="1">
      <c r="A644" s="1"/>
      <c r="B644" s="6" t="s">
        <v>27</v>
      </c>
      <c r="C644" s="6">
        <v>1128299</v>
      </c>
      <c r="D644" s="7">
        <v>44505</v>
      </c>
      <c r="E644" s="6" t="s">
        <v>28</v>
      </c>
      <c r="F644" s="6" t="s">
        <v>42</v>
      </c>
      <c r="G644" s="6" t="s">
        <v>43</v>
      </c>
      <c r="H644" s="6" t="s">
        <v>19</v>
      </c>
      <c r="I644" s="8">
        <v>0.55000000000000004</v>
      </c>
      <c r="J644" s="9">
        <v>4250</v>
      </c>
      <c r="K644" s="10">
        <f t="shared" si="4"/>
        <v>2337.5</v>
      </c>
      <c r="L644" s="10">
        <f t="shared" si="5"/>
        <v>935</v>
      </c>
      <c r="M644" s="11">
        <v>0.4</v>
      </c>
      <c r="O644" s="16"/>
      <c r="P644" s="14"/>
      <c r="Q644" s="12"/>
      <c r="R644" s="13"/>
    </row>
    <row r="645" spans="1:18" ht="15.75" customHeight="1">
      <c r="A645" s="1"/>
      <c r="B645" s="6" t="s">
        <v>27</v>
      </c>
      <c r="C645" s="6">
        <v>1128299</v>
      </c>
      <c r="D645" s="7">
        <v>44505</v>
      </c>
      <c r="E645" s="6" t="s">
        <v>28</v>
      </c>
      <c r="F645" s="6" t="s">
        <v>42</v>
      </c>
      <c r="G645" s="6" t="s">
        <v>43</v>
      </c>
      <c r="H645" s="6" t="s">
        <v>20</v>
      </c>
      <c r="I645" s="8">
        <v>0.65000000000000013</v>
      </c>
      <c r="J645" s="9">
        <v>4000</v>
      </c>
      <c r="K645" s="10">
        <f t="shared" si="4"/>
        <v>2600.0000000000005</v>
      </c>
      <c r="L645" s="10">
        <f t="shared" si="5"/>
        <v>910.00000000000011</v>
      </c>
      <c r="M645" s="11">
        <v>0.35</v>
      </c>
      <c r="O645" s="16"/>
      <c r="P645" s="14"/>
      <c r="Q645" s="12"/>
      <c r="R645" s="13"/>
    </row>
    <row r="646" spans="1:18" ht="15.75" customHeight="1">
      <c r="A646" s="1"/>
      <c r="B646" s="6" t="s">
        <v>27</v>
      </c>
      <c r="C646" s="6">
        <v>1128299</v>
      </c>
      <c r="D646" s="7">
        <v>44505</v>
      </c>
      <c r="E646" s="6" t="s">
        <v>28</v>
      </c>
      <c r="F646" s="6" t="s">
        <v>42</v>
      </c>
      <c r="G646" s="6" t="s">
        <v>43</v>
      </c>
      <c r="H646" s="6" t="s">
        <v>21</v>
      </c>
      <c r="I646" s="8">
        <v>0.75000000000000011</v>
      </c>
      <c r="J646" s="9">
        <v>3750</v>
      </c>
      <c r="K646" s="10">
        <f t="shared" si="4"/>
        <v>2812.5000000000005</v>
      </c>
      <c r="L646" s="10">
        <f t="shared" si="5"/>
        <v>1546.8750000000007</v>
      </c>
      <c r="M646" s="11">
        <v>0.55000000000000016</v>
      </c>
      <c r="O646" s="16"/>
      <c r="P646" s="14"/>
      <c r="Q646" s="12"/>
      <c r="R646" s="13"/>
    </row>
    <row r="647" spans="1:18" ht="15.75" customHeight="1">
      <c r="A647" s="1"/>
      <c r="B647" s="6" t="s">
        <v>27</v>
      </c>
      <c r="C647" s="6">
        <v>1128299</v>
      </c>
      <c r="D647" s="7">
        <v>44505</v>
      </c>
      <c r="E647" s="6" t="s">
        <v>28</v>
      </c>
      <c r="F647" s="6" t="s">
        <v>42</v>
      </c>
      <c r="G647" s="6" t="s">
        <v>43</v>
      </c>
      <c r="H647" s="6" t="s">
        <v>22</v>
      </c>
      <c r="I647" s="8">
        <v>0.80000000000000016</v>
      </c>
      <c r="J647" s="9">
        <v>5000</v>
      </c>
      <c r="K647" s="10">
        <f t="shared" si="4"/>
        <v>4000.0000000000009</v>
      </c>
      <c r="L647" s="10">
        <f t="shared" si="5"/>
        <v>800.00000000000023</v>
      </c>
      <c r="M647" s="11">
        <v>0.2</v>
      </c>
      <c r="O647" s="16"/>
      <c r="P647" s="14"/>
      <c r="Q647" s="12"/>
      <c r="R647" s="13"/>
    </row>
    <row r="648" spans="1:18" ht="15.75" customHeight="1">
      <c r="A648" s="1"/>
      <c r="B648" s="6" t="s">
        <v>27</v>
      </c>
      <c r="C648" s="6">
        <v>1128299</v>
      </c>
      <c r="D648" s="7">
        <v>44534</v>
      </c>
      <c r="E648" s="6" t="s">
        <v>28</v>
      </c>
      <c r="F648" s="6" t="s">
        <v>42</v>
      </c>
      <c r="G648" s="6" t="s">
        <v>43</v>
      </c>
      <c r="H648" s="6" t="s">
        <v>17</v>
      </c>
      <c r="I648" s="8">
        <v>0.65000000000000013</v>
      </c>
      <c r="J648" s="9">
        <v>7000</v>
      </c>
      <c r="K648" s="10">
        <f t="shared" si="4"/>
        <v>4550.0000000000009</v>
      </c>
      <c r="L648" s="10">
        <f t="shared" si="5"/>
        <v>1820.0000000000005</v>
      </c>
      <c r="M648" s="11">
        <v>0.4</v>
      </c>
      <c r="O648" s="16"/>
      <c r="P648" s="14"/>
      <c r="Q648" s="12"/>
      <c r="R648" s="13"/>
    </row>
    <row r="649" spans="1:18" ht="15.75" customHeight="1">
      <c r="A649" s="1"/>
      <c r="B649" s="6" t="s">
        <v>27</v>
      </c>
      <c r="C649" s="6">
        <v>1128299</v>
      </c>
      <c r="D649" s="7">
        <v>44534</v>
      </c>
      <c r="E649" s="6" t="s">
        <v>28</v>
      </c>
      <c r="F649" s="6" t="s">
        <v>42</v>
      </c>
      <c r="G649" s="6" t="s">
        <v>43</v>
      </c>
      <c r="H649" s="6" t="s">
        <v>18</v>
      </c>
      <c r="I649" s="8">
        <v>0.70000000000000018</v>
      </c>
      <c r="J649" s="9">
        <v>7000</v>
      </c>
      <c r="K649" s="10">
        <f t="shared" si="4"/>
        <v>4900.0000000000009</v>
      </c>
      <c r="L649" s="10">
        <f t="shared" si="5"/>
        <v>1225.0000000000002</v>
      </c>
      <c r="M649" s="11">
        <v>0.25</v>
      </c>
      <c r="O649" s="16"/>
      <c r="P649" s="14"/>
      <c r="Q649" s="12"/>
      <c r="R649" s="13"/>
    </row>
    <row r="650" spans="1:18" ht="15.75" customHeight="1">
      <c r="A650" s="1"/>
      <c r="B650" s="6" t="s">
        <v>27</v>
      </c>
      <c r="C650" s="6">
        <v>1128299</v>
      </c>
      <c r="D650" s="7">
        <v>44534</v>
      </c>
      <c r="E650" s="6" t="s">
        <v>28</v>
      </c>
      <c r="F650" s="6" t="s">
        <v>42</v>
      </c>
      <c r="G650" s="6" t="s">
        <v>43</v>
      </c>
      <c r="H650" s="6" t="s">
        <v>19</v>
      </c>
      <c r="I650" s="8">
        <v>0.65000000000000013</v>
      </c>
      <c r="J650" s="9">
        <v>5000</v>
      </c>
      <c r="K650" s="10">
        <f t="shared" si="4"/>
        <v>3250.0000000000005</v>
      </c>
      <c r="L650" s="10">
        <f t="shared" si="5"/>
        <v>1300.0000000000002</v>
      </c>
      <c r="M650" s="11">
        <v>0.4</v>
      </c>
      <c r="O650" s="16"/>
      <c r="P650" s="14"/>
      <c r="Q650" s="12"/>
      <c r="R650" s="13"/>
    </row>
    <row r="651" spans="1:18" ht="15.75" customHeight="1">
      <c r="A651" s="1"/>
      <c r="B651" s="6" t="s">
        <v>27</v>
      </c>
      <c r="C651" s="6">
        <v>1128299</v>
      </c>
      <c r="D651" s="7">
        <v>44534</v>
      </c>
      <c r="E651" s="6" t="s">
        <v>28</v>
      </c>
      <c r="F651" s="6" t="s">
        <v>42</v>
      </c>
      <c r="G651" s="6" t="s">
        <v>43</v>
      </c>
      <c r="H651" s="6" t="s">
        <v>20</v>
      </c>
      <c r="I651" s="8">
        <v>0.65000000000000013</v>
      </c>
      <c r="J651" s="9">
        <v>5000</v>
      </c>
      <c r="K651" s="10">
        <f t="shared" si="4"/>
        <v>3250.0000000000005</v>
      </c>
      <c r="L651" s="10">
        <f t="shared" si="5"/>
        <v>1137.5</v>
      </c>
      <c r="M651" s="11">
        <v>0.35</v>
      </c>
      <c r="O651" s="16"/>
      <c r="P651" s="14"/>
      <c r="Q651" s="12"/>
      <c r="R651" s="13"/>
    </row>
    <row r="652" spans="1:18" ht="15.75" customHeight="1">
      <c r="A652" s="1"/>
      <c r="B652" s="6" t="s">
        <v>27</v>
      </c>
      <c r="C652" s="6">
        <v>1128299</v>
      </c>
      <c r="D652" s="7">
        <v>44534</v>
      </c>
      <c r="E652" s="6" t="s">
        <v>28</v>
      </c>
      <c r="F652" s="6" t="s">
        <v>42</v>
      </c>
      <c r="G652" s="6" t="s">
        <v>43</v>
      </c>
      <c r="H652" s="6" t="s">
        <v>21</v>
      </c>
      <c r="I652" s="8">
        <v>0.75000000000000011</v>
      </c>
      <c r="J652" s="9">
        <v>4250</v>
      </c>
      <c r="K652" s="10">
        <f t="shared" si="4"/>
        <v>3187.5000000000005</v>
      </c>
      <c r="L652" s="10">
        <f t="shared" si="5"/>
        <v>1753.1250000000007</v>
      </c>
      <c r="M652" s="11">
        <v>0.55000000000000016</v>
      </c>
      <c r="O652" s="16"/>
      <c r="P652" s="14"/>
      <c r="Q652" s="12"/>
      <c r="R652" s="13"/>
    </row>
    <row r="653" spans="1:18" ht="15.75" customHeight="1">
      <c r="A653" s="1"/>
      <c r="B653" s="6" t="s">
        <v>27</v>
      </c>
      <c r="C653" s="6">
        <v>1128299</v>
      </c>
      <c r="D653" s="7">
        <v>44534</v>
      </c>
      <c r="E653" s="6" t="s">
        <v>28</v>
      </c>
      <c r="F653" s="6" t="s">
        <v>42</v>
      </c>
      <c r="G653" s="6" t="s">
        <v>43</v>
      </c>
      <c r="H653" s="6" t="s">
        <v>22</v>
      </c>
      <c r="I653" s="8">
        <v>0.80000000000000016</v>
      </c>
      <c r="J653" s="9">
        <v>5250</v>
      </c>
      <c r="K653" s="10">
        <f t="shared" si="4"/>
        <v>4200.0000000000009</v>
      </c>
      <c r="L653" s="10">
        <f t="shared" si="5"/>
        <v>840.00000000000023</v>
      </c>
      <c r="M653" s="11">
        <v>0.2</v>
      </c>
      <c r="O653" s="16"/>
      <c r="P653" s="14"/>
      <c r="Q653" s="12"/>
      <c r="R653" s="13"/>
    </row>
    <row r="654" spans="1:18" ht="15.75" customHeight="1">
      <c r="A654" s="1" t="s">
        <v>39</v>
      </c>
      <c r="B654" s="6" t="s">
        <v>27</v>
      </c>
      <c r="C654" s="6">
        <v>1128299</v>
      </c>
      <c r="D654" s="7">
        <v>44199</v>
      </c>
      <c r="E654" s="6" t="s">
        <v>28</v>
      </c>
      <c r="F654" s="6" t="s">
        <v>44</v>
      </c>
      <c r="G654" s="6" t="s">
        <v>45</v>
      </c>
      <c r="H654" s="6" t="s">
        <v>17</v>
      </c>
      <c r="I654" s="8">
        <v>0.4</v>
      </c>
      <c r="J654" s="9">
        <v>4500</v>
      </c>
      <c r="K654" s="10">
        <f t="shared" si="4"/>
        <v>1800</v>
      </c>
      <c r="L654" s="10">
        <f t="shared" si="5"/>
        <v>540</v>
      </c>
      <c r="M654" s="11">
        <v>0.3</v>
      </c>
      <c r="O654" s="16"/>
      <c r="P654" s="14"/>
      <c r="Q654" s="12"/>
      <c r="R654" s="13"/>
    </row>
    <row r="655" spans="1:18" ht="15.75" customHeight="1">
      <c r="A655" s="1"/>
      <c r="B655" s="6" t="s">
        <v>27</v>
      </c>
      <c r="C655" s="6">
        <v>1128299</v>
      </c>
      <c r="D655" s="7">
        <v>44199</v>
      </c>
      <c r="E655" s="6" t="s">
        <v>28</v>
      </c>
      <c r="F655" s="6" t="s">
        <v>44</v>
      </c>
      <c r="G655" s="6" t="s">
        <v>45</v>
      </c>
      <c r="H655" s="6" t="s">
        <v>18</v>
      </c>
      <c r="I655" s="8">
        <v>0.5</v>
      </c>
      <c r="J655" s="9">
        <v>4500</v>
      </c>
      <c r="K655" s="10">
        <f t="shared" si="4"/>
        <v>2250</v>
      </c>
      <c r="L655" s="10">
        <f t="shared" si="5"/>
        <v>562.5</v>
      </c>
      <c r="M655" s="11">
        <v>0.25</v>
      </c>
      <c r="O655" s="16"/>
      <c r="P655" s="14"/>
      <c r="Q655" s="12"/>
      <c r="R655" s="13"/>
    </row>
    <row r="656" spans="1:18" ht="15.75" customHeight="1">
      <c r="A656" s="1"/>
      <c r="B656" s="6" t="s">
        <v>27</v>
      </c>
      <c r="C656" s="6">
        <v>1128299</v>
      </c>
      <c r="D656" s="7">
        <v>44199</v>
      </c>
      <c r="E656" s="6" t="s">
        <v>28</v>
      </c>
      <c r="F656" s="6" t="s">
        <v>44</v>
      </c>
      <c r="G656" s="6" t="s">
        <v>45</v>
      </c>
      <c r="H656" s="6" t="s">
        <v>19</v>
      </c>
      <c r="I656" s="8">
        <v>0.5</v>
      </c>
      <c r="J656" s="9">
        <v>4500</v>
      </c>
      <c r="K656" s="10">
        <f t="shared" si="4"/>
        <v>2250</v>
      </c>
      <c r="L656" s="10">
        <f t="shared" si="5"/>
        <v>562.5</v>
      </c>
      <c r="M656" s="11">
        <v>0.25</v>
      </c>
      <c r="O656" s="16"/>
      <c r="P656" s="14"/>
      <c r="Q656" s="12"/>
      <c r="R656" s="13"/>
    </row>
    <row r="657" spans="1:18" ht="15.75" customHeight="1">
      <c r="A657" s="1"/>
      <c r="B657" s="6" t="s">
        <v>27</v>
      </c>
      <c r="C657" s="6">
        <v>1128299</v>
      </c>
      <c r="D657" s="7">
        <v>44199</v>
      </c>
      <c r="E657" s="6" t="s">
        <v>28</v>
      </c>
      <c r="F657" s="6" t="s">
        <v>44</v>
      </c>
      <c r="G657" s="6" t="s">
        <v>45</v>
      </c>
      <c r="H657" s="6" t="s">
        <v>20</v>
      </c>
      <c r="I657" s="8">
        <v>0.5</v>
      </c>
      <c r="J657" s="9">
        <v>3000</v>
      </c>
      <c r="K657" s="10">
        <f t="shared" si="4"/>
        <v>1500</v>
      </c>
      <c r="L657" s="10">
        <f t="shared" si="5"/>
        <v>450</v>
      </c>
      <c r="M657" s="11">
        <v>0.3</v>
      </c>
      <c r="O657" s="16"/>
      <c r="P657" s="14"/>
      <c r="Q657" s="12"/>
      <c r="R657" s="13"/>
    </row>
    <row r="658" spans="1:18" ht="15.75" customHeight="1">
      <c r="A658" s="1"/>
      <c r="B658" s="6" t="s">
        <v>27</v>
      </c>
      <c r="C658" s="6">
        <v>1128299</v>
      </c>
      <c r="D658" s="7">
        <v>44199</v>
      </c>
      <c r="E658" s="6" t="s">
        <v>28</v>
      </c>
      <c r="F658" s="6" t="s">
        <v>44</v>
      </c>
      <c r="G658" s="6" t="s">
        <v>45</v>
      </c>
      <c r="H658" s="6" t="s">
        <v>21</v>
      </c>
      <c r="I658" s="8">
        <v>0.55000000000000004</v>
      </c>
      <c r="J658" s="9">
        <v>2500</v>
      </c>
      <c r="K658" s="10">
        <f t="shared" si="4"/>
        <v>1375</v>
      </c>
      <c r="L658" s="10">
        <f t="shared" si="5"/>
        <v>343.75</v>
      </c>
      <c r="M658" s="11">
        <v>0.25</v>
      </c>
      <c r="O658" s="16"/>
      <c r="P658" s="14"/>
      <c r="Q658" s="12"/>
      <c r="R658" s="13"/>
    </row>
    <row r="659" spans="1:18" ht="15.75" customHeight="1">
      <c r="A659" s="1"/>
      <c r="B659" s="6" t="s">
        <v>27</v>
      </c>
      <c r="C659" s="6">
        <v>1128299</v>
      </c>
      <c r="D659" s="7">
        <v>44199</v>
      </c>
      <c r="E659" s="6" t="s">
        <v>28</v>
      </c>
      <c r="F659" s="6" t="s">
        <v>44</v>
      </c>
      <c r="G659" s="6" t="s">
        <v>45</v>
      </c>
      <c r="H659" s="6" t="s">
        <v>22</v>
      </c>
      <c r="I659" s="8">
        <v>0.5</v>
      </c>
      <c r="J659" s="9">
        <v>5000</v>
      </c>
      <c r="K659" s="10">
        <f t="shared" si="4"/>
        <v>2500</v>
      </c>
      <c r="L659" s="10">
        <f t="shared" si="5"/>
        <v>500</v>
      </c>
      <c r="M659" s="11">
        <v>0.2</v>
      </c>
      <c r="O659" s="16"/>
      <c r="P659" s="14"/>
      <c r="Q659" s="12"/>
      <c r="R659" s="13"/>
    </row>
    <row r="660" spans="1:18" ht="15.75" customHeight="1">
      <c r="A660" s="1"/>
      <c r="B660" s="6" t="s">
        <v>27</v>
      </c>
      <c r="C660" s="6">
        <v>1128299</v>
      </c>
      <c r="D660" s="7">
        <v>44230</v>
      </c>
      <c r="E660" s="6" t="s">
        <v>28</v>
      </c>
      <c r="F660" s="6" t="s">
        <v>44</v>
      </c>
      <c r="G660" s="6" t="s">
        <v>45</v>
      </c>
      <c r="H660" s="6" t="s">
        <v>17</v>
      </c>
      <c r="I660" s="8">
        <v>0.4</v>
      </c>
      <c r="J660" s="9">
        <v>5500</v>
      </c>
      <c r="K660" s="10">
        <f t="shared" si="4"/>
        <v>2200</v>
      </c>
      <c r="L660" s="10">
        <f t="shared" si="5"/>
        <v>660</v>
      </c>
      <c r="M660" s="11">
        <v>0.3</v>
      </c>
      <c r="O660" s="16"/>
      <c r="P660" s="14"/>
      <c r="Q660" s="12"/>
      <c r="R660" s="13"/>
    </row>
    <row r="661" spans="1:18" ht="15.75" customHeight="1">
      <c r="A661" s="1"/>
      <c r="B661" s="6" t="s">
        <v>27</v>
      </c>
      <c r="C661" s="6">
        <v>1128299</v>
      </c>
      <c r="D661" s="7">
        <v>44230</v>
      </c>
      <c r="E661" s="6" t="s">
        <v>28</v>
      </c>
      <c r="F661" s="6" t="s">
        <v>44</v>
      </c>
      <c r="G661" s="6" t="s">
        <v>45</v>
      </c>
      <c r="H661" s="6" t="s">
        <v>18</v>
      </c>
      <c r="I661" s="8">
        <v>0.5</v>
      </c>
      <c r="J661" s="9">
        <v>4500</v>
      </c>
      <c r="K661" s="10">
        <f t="shared" si="4"/>
        <v>2250</v>
      </c>
      <c r="L661" s="10">
        <f t="shared" si="5"/>
        <v>562.5</v>
      </c>
      <c r="M661" s="11">
        <v>0.25</v>
      </c>
      <c r="O661" s="16"/>
      <c r="P661" s="14"/>
      <c r="Q661" s="12"/>
      <c r="R661" s="13"/>
    </row>
    <row r="662" spans="1:18" ht="15.75" customHeight="1">
      <c r="A662" s="1"/>
      <c r="B662" s="6" t="s">
        <v>27</v>
      </c>
      <c r="C662" s="6">
        <v>1128299</v>
      </c>
      <c r="D662" s="7">
        <v>44230</v>
      </c>
      <c r="E662" s="6" t="s">
        <v>28</v>
      </c>
      <c r="F662" s="6" t="s">
        <v>44</v>
      </c>
      <c r="G662" s="6" t="s">
        <v>45</v>
      </c>
      <c r="H662" s="6" t="s">
        <v>19</v>
      </c>
      <c r="I662" s="8">
        <v>0.5</v>
      </c>
      <c r="J662" s="9">
        <v>4500</v>
      </c>
      <c r="K662" s="10">
        <f t="shared" si="4"/>
        <v>2250</v>
      </c>
      <c r="L662" s="10">
        <f t="shared" si="5"/>
        <v>562.5</v>
      </c>
      <c r="M662" s="11">
        <v>0.25</v>
      </c>
      <c r="O662" s="16"/>
      <c r="P662" s="14"/>
      <c r="Q662" s="12"/>
      <c r="R662" s="13"/>
    </row>
    <row r="663" spans="1:18" ht="15.75" customHeight="1">
      <c r="A663" s="1"/>
      <c r="B663" s="6" t="s">
        <v>27</v>
      </c>
      <c r="C663" s="6">
        <v>1128299</v>
      </c>
      <c r="D663" s="7">
        <v>44230</v>
      </c>
      <c r="E663" s="6" t="s">
        <v>28</v>
      </c>
      <c r="F663" s="6" t="s">
        <v>44</v>
      </c>
      <c r="G663" s="6" t="s">
        <v>45</v>
      </c>
      <c r="H663" s="6" t="s">
        <v>20</v>
      </c>
      <c r="I663" s="8">
        <v>0.5</v>
      </c>
      <c r="J663" s="9">
        <v>3000</v>
      </c>
      <c r="K663" s="10">
        <f t="shared" si="4"/>
        <v>1500</v>
      </c>
      <c r="L663" s="10">
        <f t="shared" si="5"/>
        <v>450</v>
      </c>
      <c r="M663" s="11">
        <v>0.3</v>
      </c>
      <c r="O663" s="16"/>
      <c r="P663" s="14"/>
      <c r="Q663" s="12"/>
      <c r="R663" s="13"/>
    </row>
    <row r="664" spans="1:18" ht="15.75" customHeight="1">
      <c r="A664" s="1"/>
      <c r="B664" s="6" t="s">
        <v>27</v>
      </c>
      <c r="C664" s="6">
        <v>1128299</v>
      </c>
      <c r="D664" s="7">
        <v>44230</v>
      </c>
      <c r="E664" s="6" t="s">
        <v>28</v>
      </c>
      <c r="F664" s="6" t="s">
        <v>44</v>
      </c>
      <c r="G664" s="6" t="s">
        <v>45</v>
      </c>
      <c r="H664" s="6" t="s">
        <v>21</v>
      </c>
      <c r="I664" s="8">
        <v>0.55000000000000004</v>
      </c>
      <c r="J664" s="9">
        <v>2250</v>
      </c>
      <c r="K664" s="10">
        <f t="shared" si="4"/>
        <v>1237.5</v>
      </c>
      <c r="L664" s="10">
        <f t="shared" si="5"/>
        <v>309.375</v>
      </c>
      <c r="M664" s="11">
        <v>0.25</v>
      </c>
      <c r="O664" s="16"/>
      <c r="P664" s="14"/>
      <c r="Q664" s="12"/>
      <c r="R664" s="13"/>
    </row>
    <row r="665" spans="1:18" ht="15.75" customHeight="1">
      <c r="A665" s="1"/>
      <c r="B665" s="6" t="s">
        <v>27</v>
      </c>
      <c r="C665" s="6">
        <v>1128299</v>
      </c>
      <c r="D665" s="7">
        <v>44230</v>
      </c>
      <c r="E665" s="6" t="s">
        <v>28</v>
      </c>
      <c r="F665" s="6" t="s">
        <v>44</v>
      </c>
      <c r="G665" s="6" t="s">
        <v>45</v>
      </c>
      <c r="H665" s="6" t="s">
        <v>22</v>
      </c>
      <c r="I665" s="8">
        <v>0.5</v>
      </c>
      <c r="J665" s="9">
        <v>4250</v>
      </c>
      <c r="K665" s="10">
        <f t="shared" si="4"/>
        <v>2125</v>
      </c>
      <c r="L665" s="10">
        <f t="shared" si="5"/>
        <v>425</v>
      </c>
      <c r="M665" s="11">
        <v>0.2</v>
      </c>
      <c r="O665" s="16"/>
      <c r="P665" s="14"/>
      <c r="Q665" s="12"/>
      <c r="R665" s="13"/>
    </row>
    <row r="666" spans="1:18" ht="15.75" customHeight="1">
      <c r="A666" s="1"/>
      <c r="B666" s="6" t="s">
        <v>27</v>
      </c>
      <c r="C666" s="6">
        <v>1128299</v>
      </c>
      <c r="D666" s="7">
        <v>44257</v>
      </c>
      <c r="E666" s="6" t="s">
        <v>28</v>
      </c>
      <c r="F666" s="6" t="s">
        <v>44</v>
      </c>
      <c r="G666" s="6" t="s">
        <v>45</v>
      </c>
      <c r="H666" s="6" t="s">
        <v>17</v>
      </c>
      <c r="I666" s="8">
        <v>0.5</v>
      </c>
      <c r="J666" s="9">
        <v>5750</v>
      </c>
      <c r="K666" s="10">
        <f t="shared" si="4"/>
        <v>2875</v>
      </c>
      <c r="L666" s="10">
        <f t="shared" si="5"/>
        <v>862.5</v>
      </c>
      <c r="M666" s="11">
        <v>0.3</v>
      </c>
      <c r="O666" s="16"/>
      <c r="P666" s="14"/>
      <c r="Q666" s="12"/>
      <c r="R666" s="13"/>
    </row>
    <row r="667" spans="1:18" ht="15.75" customHeight="1">
      <c r="A667" s="1"/>
      <c r="B667" s="6" t="s">
        <v>27</v>
      </c>
      <c r="C667" s="6">
        <v>1128299</v>
      </c>
      <c r="D667" s="7">
        <v>44257</v>
      </c>
      <c r="E667" s="6" t="s">
        <v>28</v>
      </c>
      <c r="F667" s="6" t="s">
        <v>44</v>
      </c>
      <c r="G667" s="6" t="s">
        <v>45</v>
      </c>
      <c r="H667" s="6" t="s">
        <v>18</v>
      </c>
      <c r="I667" s="8">
        <v>0.6</v>
      </c>
      <c r="J667" s="9">
        <v>4250</v>
      </c>
      <c r="K667" s="10">
        <f t="shared" si="4"/>
        <v>2550</v>
      </c>
      <c r="L667" s="10">
        <f t="shared" si="5"/>
        <v>637.5</v>
      </c>
      <c r="M667" s="11">
        <v>0.25</v>
      </c>
      <c r="O667" s="16"/>
      <c r="P667" s="14"/>
      <c r="Q667" s="12"/>
      <c r="R667" s="13"/>
    </row>
    <row r="668" spans="1:18" ht="15.75" customHeight="1">
      <c r="A668" s="1"/>
      <c r="B668" s="6" t="s">
        <v>27</v>
      </c>
      <c r="C668" s="6">
        <v>1128299</v>
      </c>
      <c r="D668" s="7">
        <v>44257</v>
      </c>
      <c r="E668" s="6" t="s">
        <v>28</v>
      </c>
      <c r="F668" s="6" t="s">
        <v>44</v>
      </c>
      <c r="G668" s="6" t="s">
        <v>45</v>
      </c>
      <c r="H668" s="6" t="s">
        <v>19</v>
      </c>
      <c r="I668" s="8">
        <v>0.64999999999999991</v>
      </c>
      <c r="J668" s="9">
        <v>4250</v>
      </c>
      <c r="K668" s="10">
        <f t="shared" si="4"/>
        <v>2762.4999999999995</v>
      </c>
      <c r="L668" s="10">
        <f t="shared" si="5"/>
        <v>690.62499999999989</v>
      </c>
      <c r="M668" s="11">
        <v>0.25</v>
      </c>
      <c r="O668" s="16"/>
      <c r="P668" s="14"/>
      <c r="Q668" s="12"/>
      <c r="R668" s="13"/>
    </row>
    <row r="669" spans="1:18" ht="15.75" customHeight="1">
      <c r="A669" s="1"/>
      <c r="B669" s="6" t="s">
        <v>27</v>
      </c>
      <c r="C669" s="6">
        <v>1128299</v>
      </c>
      <c r="D669" s="7">
        <v>44257</v>
      </c>
      <c r="E669" s="6" t="s">
        <v>28</v>
      </c>
      <c r="F669" s="6" t="s">
        <v>44</v>
      </c>
      <c r="G669" s="6" t="s">
        <v>45</v>
      </c>
      <c r="H669" s="6" t="s">
        <v>20</v>
      </c>
      <c r="I669" s="8">
        <v>0.64999999999999991</v>
      </c>
      <c r="J669" s="9">
        <v>3250</v>
      </c>
      <c r="K669" s="10">
        <f t="shared" si="4"/>
        <v>2112.4999999999995</v>
      </c>
      <c r="L669" s="10">
        <f t="shared" si="5"/>
        <v>633.74999999999989</v>
      </c>
      <c r="M669" s="11">
        <v>0.3</v>
      </c>
      <c r="O669" s="16"/>
      <c r="P669" s="14"/>
      <c r="Q669" s="12"/>
      <c r="R669" s="13"/>
    </row>
    <row r="670" spans="1:18" ht="15.75" customHeight="1">
      <c r="A670" s="1"/>
      <c r="B670" s="6" t="s">
        <v>27</v>
      </c>
      <c r="C670" s="6">
        <v>1128299</v>
      </c>
      <c r="D670" s="7">
        <v>44257</v>
      </c>
      <c r="E670" s="6" t="s">
        <v>28</v>
      </c>
      <c r="F670" s="6" t="s">
        <v>44</v>
      </c>
      <c r="G670" s="6" t="s">
        <v>45</v>
      </c>
      <c r="H670" s="6" t="s">
        <v>21</v>
      </c>
      <c r="I670" s="8">
        <v>0.7</v>
      </c>
      <c r="J670" s="9">
        <v>1750</v>
      </c>
      <c r="K670" s="10">
        <f t="shared" si="4"/>
        <v>1225</v>
      </c>
      <c r="L670" s="10">
        <f t="shared" si="5"/>
        <v>306.25</v>
      </c>
      <c r="M670" s="11">
        <v>0.25</v>
      </c>
      <c r="O670" s="16"/>
      <c r="P670" s="14"/>
      <c r="Q670" s="12"/>
      <c r="R670" s="13"/>
    </row>
    <row r="671" spans="1:18" ht="15.75" customHeight="1">
      <c r="A671" s="1"/>
      <c r="B671" s="6" t="s">
        <v>27</v>
      </c>
      <c r="C671" s="6">
        <v>1128299</v>
      </c>
      <c r="D671" s="7">
        <v>44257</v>
      </c>
      <c r="E671" s="6" t="s">
        <v>28</v>
      </c>
      <c r="F671" s="6" t="s">
        <v>44</v>
      </c>
      <c r="G671" s="6" t="s">
        <v>45</v>
      </c>
      <c r="H671" s="6" t="s">
        <v>22</v>
      </c>
      <c r="I671" s="8">
        <v>0.64999999999999991</v>
      </c>
      <c r="J671" s="9">
        <v>3750</v>
      </c>
      <c r="K671" s="10">
        <f t="shared" si="4"/>
        <v>2437.4999999999995</v>
      </c>
      <c r="L671" s="10">
        <f t="shared" si="5"/>
        <v>487.49999999999994</v>
      </c>
      <c r="M671" s="11">
        <v>0.2</v>
      </c>
      <c r="O671" s="16"/>
      <c r="P671" s="14"/>
      <c r="Q671" s="12"/>
      <c r="R671" s="13"/>
    </row>
    <row r="672" spans="1:18" ht="15.75" customHeight="1">
      <c r="A672" s="1"/>
      <c r="B672" s="6" t="s">
        <v>27</v>
      </c>
      <c r="C672" s="6">
        <v>1128299</v>
      </c>
      <c r="D672" s="7">
        <v>44289</v>
      </c>
      <c r="E672" s="6" t="s">
        <v>28</v>
      </c>
      <c r="F672" s="6" t="s">
        <v>44</v>
      </c>
      <c r="G672" s="6" t="s">
        <v>45</v>
      </c>
      <c r="H672" s="6" t="s">
        <v>17</v>
      </c>
      <c r="I672" s="8">
        <v>0.7</v>
      </c>
      <c r="J672" s="9">
        <v>5500</v>
      </c>
      <c r="K672" s="10">
        <f t="shared" si="4"/>
        <v>3849.9999999999995</v>
      </c>
      <c r="L672" s="10">
        <f t="shared" si="5"/>
        <v>1154.9999999999998</v>
      </c>
      <c r="M672" s="11">
        <v>0.3</v>
      </c>
      <c r="O672" s="16"/>
      <c r="P672" s="14"/>
      <c r="Q672" s="12"/>
      <c r="R672" s="13"/>
    </row>
    <row r="673" spans="1:18" ht="15.75" customHeight="1">
      <c r="A673" s="1"/>
      <c r="B673" s="6" t="s">
        <v>27</v>
      </c>
      <c r="C673" s="6">
        <v>1128299</v>
      </c>
      <c r="D673" s="7">
        <v>44289</v>
      </c>
      <c r="E673" s="6" t="s">
        <v>28</v>
      </c>
      <c r="F673" s="6" t="s">
        <v>44</v>
      </c>
      <c r="G673" s="6" t="s">
        <v>45</v>
      </c>
      <c r="H673" s="6" t="s">
        <v>18</v>
      </c>
      <c r="I673" s="8">
        <v>0.75</v>
      </c>
      <c r="J673" s="9">
        <v>3500</v>
      </c>
      <c r="K673" s="10">
        <f t="shared" si="4"/>
        <v>2625</v>
      </c>
      <c r="L673" s="10">
        <f t="shared" si="5"/>
        <v>656.25</v>
      </c>
      <c r="M673" s="11">
        <v>0.25</v>
      </c>
      <c r="O673" s="16"/>
      <c r="P673" s="14"/>
      <c r="Q673" s="12"/>
      <c r="R673" s="13"/>
    </row>
    <row r="674" spans="1:18" ht="15.75" customHeight="1">
      <c r="A674" s="1"/>
      <c r="B674" s="6" t="s">
        <v>27</v>
      </c>
      <c r="C674" s="6">
        <v>1128299</v>
      </c>
      <c r="D674" s="7">
        <v>44289</v>
      </c>
      <c r="E674" s="6" t="s">
        <v>28</v>
      </c>
      <c r="F674" s="6" t="s">
        <v>44</v>
      </c>
      <c r="G674" s="6" t="s">
        <v>45</v>
      </c>
      <c r="H674" s="6" t="s">
        <v>19</v>
      </c>
      <c r="I674" s="8">
        <v>0.75</v>
      </c>
      <c r="J674" s="9">
        <v>4000</v>
      </c>
      <c r="K674" s="10">
        <f t="shared" si="4"/>
        <v>3000</v>
      </c>
      <c r="L674" s="10">
        <f t="shared" si="5"/>
        <v>750</v>
      </c>
      <c r="M674" s="11">
        <v>0.25</v>
      </c>
      <c r="O674" s="16"/>
      <c r="P674" s="14"/>
      <c r="Q674" s="12"/>
      <c r="R674" s="13"/>
    </row>
    <row r="675" spans="1:18" ht="15.75" customHeight="1">
      <c r="A675" s="1"/>
      <c r="B675" s="6" t="s">
        <v>27</v>
      </c>
      <c r="C675" s="6">
        <v>1128299</v>
      </c>
      <c r="D675" s="7">
        <v>44289</v>
      </c>
      <c r="E675" s="6" t="s">
        <v>28</v>
      </c>
      <c r="F675" s="6" t="s">
        <v>44</v>
      </c>
      <c r="G675" s="6" t="s">
        <v>45</v>
      </c>
      <c r="H675" s="6" t="s">
        <v>20</v>
      </c>
      <c r="I675" s="8">
        <v>0.6</v>
      </c>
      <c r="J675" s="9">
        <v>3000</v>
      </c>
      <c r="K675" s="10">
        <f t="shared" si="4"/>
        <v>1800</v>
      </c>
      <c r="L675" s="10">
        <f t="shared" si="5"/>
        <v>540</v>
      </c>
      <c r="M675" s="11">
        <v>0.3</v>
      </c>
      <c r="O675" s="16"/>
      <c r="P675" s="14"/>
      <c r="Q675" s="12"/>
      <c r="R675" s="13"/>
    </row>
    <row r="676" spans="1:18" ht="15.75" customHeight="1">
      <c r="A676" s="1"/>
      <c r="B676" s="6" t="s">
        <v>27</v>
      </c>
      <c r="C676" s="6">
        <v>1128299</v>
      </c>
      <c r="D676" s="7">
        <v>44289</v>
      </c>
      <c r="E676" s="6" t="s">
        <v>28</v>
      </c>
      <c r="F676" s="6" t="s">
        <v>44</v>
      </c>
      <c r="G676" s="6" t="s">
        <v>45</v>
      </c>
      <c r="H676" s="6" t="s">
        <v>21</v>
      </c>
      <c r="I676" s="8">
        <v>0.65</v>
      </c>
      <c r="J676" s="9">
        <v>2000</v>
      </c>
      <c r="K676" s="10">
        <f t="shared" si="4"/>
        <v>1300</v>
      </c>
      <c r="L676" s="10">
        <f t="shared" si="5"/>
        <v>325</v>
      </c>
      <c r="M676" s="11">
        <v>0.25</v>
      </c>
      <c r="O676" s="16"/>
      <c r="P676" s="14"/>
      <c r="Q676" s="12"/>
      <c r="R676" s="13"/>
    </row>
    <row r="677" spans="1:18" ht="15.75" customHeight="1">
      <c r="A677" s="1"/>
      <c r="B677" s="6" t="s">
        <v>27</v>
      </c>
      <c r="C677" s="6">
        <v>1128299</v>
      </c>
      <c r="D677" s="7">
        <v>44289</v>
      </c>
      <c r="E677" s="6" t="s">
        <v>28</v>
      </c>
      <c r="F677" s="6" t="s">
        <v>44</v>
      </c>
      <c r="G677" s="6" t="s">
        <v>45</v>
      </c>
      <c r="H677" s="6" t="s">
        <v>22</v>
      </c>
      <c r="I677" s="8">
        <v>0.8</v>
      </c>
      <c r="J677" s="9">
        <v>3500</v>
      </c>
      <c r="K677" s="10">
        <f t="shared" si="4"/>
        <v>2800</v>
      </c>
      <c r="L677" s="10">
        <f t="shared" si="5"/>
        <v>560</v>
      </c>
      <c r="M677" s="11">
        <v>0.2</v>
      </c>
      <c r="O677" s="16"/>
      <c r="P677" s="14"/>
      <c r="Q677" s="12"/>
      <c r="R677" s="13"/>
    </row>
    <row r="678" spans="1:18" ht="15.75" customHeight="1">
      <c r="A678" s="1"/>
      <c r="B678" s="6" t="s">
        <v>27</v>
      </c>
      <c r="C678" s="6">
        <v>1128299</v>
      </c>
      <c r="D678" s="7">
        <v>44320</v>
      </c>
      <c r="E678" s="6" t="s">
        <v>28</v>
      </c>
      <c r="F678" s="6" t="s">
        <v>44</v>
      </c>
      <c r="G678" s="6" t="s">
        <v>45</v>
      </c>
      <c r="H678" s="6" t="s">
        <v>17</v>
      </c>
      <c r="I678" s="8">
        <v>0.6</v>
      </c>
      <c r="J678" s="9">
        <v>5500</v>
      </c>
      <c r="K678" s="10">
        <f t="shared" si="4"/>
        <v>3300</v>
      </c>
      <c r="L678" s="10">
        <f t="shared" si="5"/>
        <v>990</v>
      </c>
      <c r="M678" s="11">
        <v>0.3</v>
      </c>
      <c r="O678" s="16"/>
      <c r="P678" s="14"/>
      <c r="Q678" s="12"/>
      <c r="R678" s="13"/>
    </row>
    <row r="679" spans="1:18" ht="15.75" customHeight="1">
      <c r="A679" s="1"/>
      <c r="B679" s="6" t="s">
        <v>27</v>
      </c>
      <c r="C679" s="6">
        <v>1128299</v>
      </c>
      <c r="D679" s="7">
        <v>44320</v>
      </c>
      <c r="E679" s="6" t="s">
        <v>28</v>
      </c>
      <c r="F679" s="6" t="s">
        <v>44</v>
      </c>
      <c r="G679" s="6" t="s">
        <v>45</v>
      </c>
      <c r="H679" s="6" t="s">
        <v>18</v>
      </c>
      <c r="I679" s="8">
        <v>0.65</v>
      </c>
      <c r="J679" s="9">
        <v>4000</v>
      </c>
      <c r="K679" s="10">
        <f t="shared" si="4"/>
        <v>2600</v>
      </c>
      <c r="L679" s="10">
        <f t="shared" si="5"/>
        <v>650</v>
      </c>
      <c r="M679" s="11">
        <v>0.25</v>
      </c>
      <c r="O679" s="16"/>
      <c r="P679" s="14"/>
      <c r="Q679" s="12"/>
      <c r="R679" s="13"/>
    </row>
    <row r="680" spans="1:18" ht="15.75" customHeight="1">
      <c r="A680" s="1"/>
      <c r="B680" s="6" t="s">
        <v>27</v>
      </c>
      <c r="C680" s="6">
        <v>1128299</v>
      </c>
      <c r="D680" s="7">
        <v>44320</v>
      </c>
      <c r="E680" s="6" t="s">
        <v>28</v>
      </c>
      <c r="F680" s="6" t="s">
        <v>44</v>
      </c>
      <c r="G680" s="6" t="s">
        <v>45</v>
      </c>
      <c r="H680" s="6" t="s">
        <v>19</v>
      </c>
      <c r="I680" s="8">
        <v>0.65</v>
      </c>
      <c r="J680" s="9">
        <v>4000</v>
      </c>
      <c r="K680" s="10">
        <f t="shared" si="4"/>
        <v>2600</v>
      </c>
      <c r="L680" s="10">
        <f t="shared" si="5"/>
        <v>650</v>
      </c>
      <c r="M680" s="11">
        <v>0.25</v>
      </c>
      <c r="O680" s="16"/>
      <c r="P680" s="14"/>
      <c r="Q680" s="12"/>
      <c r="R680" s="13"/>
    </row>
    <row r="681" spans="1:18" ht="15.75" customHeight="1">
      <c r="A681" s="1"/>
      <c r="B681" s="6" t="s">
        <v>27</v>
      </c>
      <c r="C681" s="6">
        <v>1128299</v>
      </c>
      <c r="D681" s="7">
        <v>44320</v>
      </c>
      <c r="E681" s="6" t="s">
        <v>28</v>
      </c>
      <c r="F681" s="6" t="s">
        <v>44</v>
      </c>
      <c r="G681" s="6" t="s">
        <v>45</v>
      </c>
      <c r="H681" s="6" t="s">
        <v>20</v>
      </c>
      <c r="I681" s="8">
        <v>0.6</v>
      </c>
      <c r="J681" s="9">
        <v>3000</v>
      </c>
      <c r="K681" s="10">
        <f t="shared" si="4"/>
        <v>1800</v>
      </c>
      <c r="L681" s="10">
        <f t="shared" si="5"/>
        <v>540</v>
      </c>
      <c r="M681" s="11">
        <v>0.3</v>
      </c>
      <c r="O681" s="16"/>
      <c r="P681" s="14"/>
      <c r="Q681" s="12"/>
      <c r="R681" s="13"/>
    </row>
    <row r="682" spans="1:18" ht="15.75" customHeight="1">
      <c r="A682" s="1"/>
      <c r="B682" s="6" t="s">
        <v>27</v>
      </c>
      <c r="C682" s="6">
        <v>1128299</v>
      </c>
      <c r="D682" s="7">
        <v>44320</v>
      </c>
      <c r="E682" s="6" t="s">
        <v>28</v>
      </c>
      <c r="F682" s="6" t="s">
        <v>44</v>
      </c>
      <c r="G682" s="6" t="s">
        <v>45</v>
      </c>
      <c r="H682" s="6" t="s">
        <v>21</v>
      </c>
      <c r="I682" s="8">
        <v>0.65</v>
      </c>
      <c r="J682" s="9">
        <v>2000</v>
      </c>
      <c r="K682" s="10">
        <f t="shared" si="4"/>
        <v>1300</v>
      </c>
      <c r="L682" s="10">
        <f t="shared" si="5"/>
        <v>325</v>
      </c>
      <c r="M682" s="11">
        <v>0.25</v>
      </c>
      <c r="O682" s="16"/>
      <c r="P682" s="14"/>
      <c r="Q682" s="12"/>
      <c r="R682" s="13"/>
    </row>
    <row r="683" spans="1:18" ht="15.75" customHeight="1">
      <c r="A683" s="1"/>
      <c r="B683" s="6" t="s">
        <v>27</v>
      </c>
      <c r="C683" s="6">
        <v>1128299</v>
      </c>
      <c r="D683" s="7">
        <v>44320</v>
      </c>
      <c r="E683" s="6" t="s">
        <v>28</v>
      </c>
      <c r="F683" s="6" t="s">
        <v>44</v>
      </c>
      <c r="G683" s="6" t="s">
        <v>45</v>
      </c>
      <c r="H683" s="6" t="s">
        <v>22</v>
      </c>
      <c r="I683" s="8">
        <v>0.8</v>
      </c>
      <c r="J683" s="9">
        <v>5000</v>
      </c>
      <c r="K683" s="10">
        <f t="shared" si="4"/>
        <v>4000</v>
      </c>
      <c r="L683" s="10">
        <f t="shared" si="5"/>
        <v>800</v>
      </c>
      <c r="M683" s="11">
        <v>0.2</v>
      </c>
      <c r="O683" s="16"/>
      <c r="P683" s="14"/>
      <c r="Q683" s="12"/>
      <c r="R683" s="13"/>
    </row>
    <row r="684" spans="1:18" ht="15.75" customHeight="1">
      <c r="A684" s="1"/>
      <c r="B684" s="6" t="s">
        <v>27</v>
      </c>
      <c r="C684" s="6">
        <v>1128299</v>
      </c>
      <c r="D684" s="7">
        <v>44350</v>
      </c>
      <c r="E684" s="6" t="s">
        <v>28</v>
      </c>
      <c r="F684" s="6" t="s">
        <v>44</v>
      </c>
      <c r="G684" s="6" t="s">
        <v>45</v>
      </c>
      <c r="H684" s="6" t="s">
        <v>17</v>
      </c>
      <c r="I684" s="8">
        <v>0.75</v>
      </c>
      <c r="J684" s="9">
        <v>7500</v>
      </c>
      <c r="K684" s="10">
        <f t="shared" si="4"/>
        <v>5625</v>
      </c>
      <c r="L684" s="10">
        <f t="shared" si="5"/>
        <v>1687.5</v>
      </c>
      <c r="M684" s="11">
        <v>0.3</v>
      </c>
      <c r="O684" s="16"/>
      <c r="P684" s="14"/>
      <c r="Q684" s="12"/>
      <c r="R684" s="13"/>
    </row>
    <row r="685" spans="1:18" ht="15.75" customHeight="1">
      <c r="A685" s="1"/>
      <c r="B685" s="6" t="s">
        <v>27</v>
      </c>
      <c r="C685" s="6">
        <v>1128299</v>
      </c>
      <c r="D685" s="7">
        <v>44350</v>
      </c>
      <c r="E685" s="6" t="s">
        <v>28</v>
      </c>
      <c r="F685" s="6" t="s">
        <v>44</v>
      </c>
      <c r="G685" s="6" t="s">
        <v>45</v>
      </c>
      <c r="H685" s="6" t="s">
        <v>18</v>
      </c>
      <c r="I685" s="8">
        <v>0.8</v>
      </c>
      <c r="J685" s="9">
        <v>6250</v>
      </c>
      <c r="K685" s="10">
        <f t="shared" si="4"/>
        <v>5000</v>
      </c>
      <c r="L685" s="10">
        <f t="shared" si="5"/>
        <v>1250</v>
      </c>
      <c r="M685" s="11">
        <v>0.25</v>
      </c>
      <c r="O685" s="16"/>
      <c r="P685" s="14"/>
      <c r="Q685" s="12"/>
      <c r="R685" s="13"/>
    </row>
    <row r="686" spans="1:18" ht="15.75" customHeight="1">
      <c r="A686" s="1"/>
      <c r="B686" s="6" t="s">
        <v>27</v>
      </c>
      <c r="C686" s="6">
        <v>1128299</v>
      </c>
      <c r="D686" s="7">
        <v>44350</v>
      </c>
      <c r="E686" s="6" t="s">
        <v>28</v>
      </c>
      <c r="F686" s="6" t="s">
        <v>44</v>
      </c>
      <c r="G686" s="6" t="s">
        <v>45</v>
      </c>
      <c r="H686" s="6" t="s">
        <v>19</v>
      </c>
      <c r="I686" s="8">
        <v>0.8</v>
      </c>
      <c r="J686" s="9">
        <v>6250</v>
      </c>
      <c r="K686" s="10">
        <f t="shared" si="4"/>
        <v>5000</v>
      </c>
      <c r="L686" s="10">
        <f t="shared" si="5"/>
        <v>1250</v>
      </c>
      <c r="M686" s="11">
        <v>0.25</v>
      </c>
      <c r="O686" s="16"/>
      <c r="P686" s="14"/>
      <c r="Q686" s="12"/>
      <c r="R686" s="13"/>
    </row>
    <row r="687" spans="1:18" ht="15.75" customHeight="1">
      <c r="A687" s="1"/>
      <c r="B687" s="6" t="s">
        <v>27</v>
      </c>
      <c r="C687" s="6">
        <v>1128299</v>
      </c>
      <c r="D687" s="7">
        <v>44350</v>
      </c>
      <c r="E687" s="6" t="s">
        <v>28</v>
      </c>
      <c r="F687" s="6" t="s">
        <v>44</v>
      </c>
      <c r="G687" s="6" t="s">
        <v>45</v>
      </c>
      <c r="H687" s="6" t="s">
        <v>20</v>
      </c>
      <c r="I687" s="8">
        <v>0.8</v>
      </c>
      <c r="J687" s="9">
        <v>5000</v>
      </c>
      <c r="K687" s="10">
        <f t="shared" si="4"/>
        <v>4000</v>
      </c>
      <c r="L687" s="10">
        <f t="shared" si="5"/>
        <v>1200</v>
      </c>
      <c r="M687" s="11">
        <v>0.3</v>
      </c>
      <c r="O687" s="16"/>
      <c r="P687" s="14"/>
      <c r="Q687" s="12"/>
      <c r="R687" s="13"/>
    </row>
    <row r="688" spans="1:18" ht="15.75" customHeight="1">
      <c r="A688" s="1"/>
      <c r="B688" s="6" t="s">
        <v>27</v>
      </c>
      <c r="C688" s="6">
        <v>1128299</v>
      </c>
      <c r="D688" s="7">
        <v>44350</v>
      </c>
      <c r="E688" s="6" t="s">
        <v>28</v>
      </c>
      <c r="F688" s="6" t="s">
        <v>44</v>
      </c>
      <c r="G688" s="6" t="s">
        <v>45</v>
      </c>
      <c r="H688" s="6" t="s">
        <v>21</v>
      </c>
      <c r="I688" s="8">
        <v>0.85000000000000009</v>
      </c>
      <c r="J688" s="9">
        <v>3750</v>
      </c>
      <c r="K688" s="10">
        <f t="shared" si="4"/>
        <v>3187.5000000000005</v>
      </c>
      <c r="L688" s="10">
        <f t="shared" si="5"/>
        <v>796.87500000000011</v>
      </c>
      <c r="M688" s="11">
        <v>0.25</v>
      </c>
      <c r="O688" s="16"/>
      <c r="P688" s="14"/>
      <c r="Q688" s="12"/>
      <c r="R688" s="13"/>
    </row>
    <row r="689" spans="1:18" ht="15.75" customHeight="1">
      <c r="A689" s="1"/>
      <c r="B689" s="6" t="s">
        <v>27</v>
      </c>
      <c r="C689" s="6">
        <v>1128299</v>
      </c>
      <c r="D689" s="7">
        <v>44350</v>
      </c>
      <c r="E689" s="6" t="s">
        <v>28</v>
      </c>
      <c r="F689" s="6" t="s">
        <v>44</v>
      </c>
      <c r="G689" s="6" t="s">
        <v>45</v>
      </c>
      <c r="H689" s="6" t="s">
        <v>22</v>
      </c>
      <c r="I689" s="8">
        <v>1</v>
      </c>
      <c r="J689" s="9">
        <v>6750</v>
      </c>
      <c r="K689" s="10">
        <f t="shared" si="4"/>
        <v>6750</v>
      </c>
      <c r="L689" s="10">
        <f t="shared" si="5"/>
        <v>1350</v>
      </c>
      <c r="M689" s="11">
        <v>0.2</v>
      </c>
      <c r="O689" s="16"/>
      <c r="P689" s="14"/>
      <c r="Q689" s="12"/>
      <c r="R689" s="13"/>
    </row>
    <row r="690" spans="1:18" ht="15.75" customHeight="1">
      <c r="A690" s="1"/>
      <c r="B690" s="6" t="s">
        <v>27</v>
      </c>
      <c r="C690" s="6">
        <v>1128299</v>
      </c>
      <c r="D690" s="7">
        <v>44379</v>
      </c>
      <c r="E690" s="6" t="s">
        <v>28</v>
      </c>
      <c r="F690" s="6" t="s">
        <v>44</v>
      </c>
      <c r="G690" s="6" t="s">
        <v>45</v>
      </c>
      <c r="H690" s="6" t="s">
        <v>17</v>
      </c>
      <c r="I690" s="8">
        <v>0.8</v>
      </c>
      <c r="J690" s="9">
        <v>8250</v>
      </c>
      <c r="K690" s="10">
        <f t="shared" si="4"/>
        <v>6600</v>
      </c>
      <c r="L690" s="10">
        <f t="shared" si="5"/>
        <v>1980</v>
      </c>
      <c r="M690" s="11">
        <v>0.3</v>
      </c>
      <c r="O690" s="16"/>
      <c r="P690" s="14"/>
      <c r="Q690" s="12"/>
      <c r="R690" s="13"/>
    </row>
    <row r="691" spans="1:18" ht="15.75" customHeight="1">
      <c r="A691" s="1"/>
      <c r="B691" s="6" t="s">
        <v>27</v>
      </c>
      <c r="C691" s="6">
        <v>1128299</v>
      </c>
      <c r="D691" s="7">
        <v>44379</v>
      </c>
      <c r="E691" s="6" t="s">
        <v>28</v>
      </c>
      <c r="F691" s="6" t="s">
        <v>44</v>
      </c>
      <c r="G691" s="6" t="s">
        <v>45</v>
      </c>
      <c r="H691" s="6" t="s">
        <v>18</v>
      </c>
      <c r="I691" s="8">
        <v>0.85000000000000009</v>
      </c>
      <c r="J691" s="9">
        <v>6750</v>
      </c>
      <c r="K691" s="10">
        <f t="shared" si="4"/>
        <v>5737.5000000000009</v>
      </c>
      <c r="L691" s="10">
        <f t="shared" si="5"/>
        <v>1434.3750000000002</v>
      </c>
      <c r="M691" s="11">
        <v>0.25</v>
      </c>
      <c r="O691" s="16"/>
      <c r="P691" s="14"/>
      <c r="Q691" s="12"/>
      <c r="R691" s="13"/>
    </row>
    <row r="692" spans="1:18" ht="15.75" customHeight="1">
      <c r="A692" s="1"/>
      <c r="B692" s="6" t="s">
        <v>27</v>
      </c>
      <c r="C692" s="6">
        <v>1128299</v>
      </c>
      <c r="D692" s="7">
        <v>44379</v>
      </c>
      <c r="E692" s="6" t="s">
        <v>28</v>
      </c>
      <c r="F692" s="6" t="s">
        <v>44</v>
      </c>
      <c r="G692" s="6" t="s">
        <v>45</v>
      </c>
      <c r="H692" s="6" t="s">
        <v>19</v>
      </c>
      <c r="I692" s="8">
        <v>0.85000000000000009</v>
      </c>
      <c r="J692" s="9">
        <v>6250</v>
      </c>
      <c r="K692" s="10">
        <f t="shared" si="4"/>
        <v>5312.5000000000009</v>
      </c>
      <c r="L692" s="10">
        <f t="shared" si="5"/>
        <v>1328.1250000000002</v>
      </c>
      <c r="M692" s="11">
        <v>0.25</v>
      </c>
      <c r="O692" s="16"/>
      <c r="P692" s="14"/>
      <c r="Q692" s="12"/>
      <c r="R692" s="13"/>
    </row>
    <row r="693" spans="1:18" ht="15.75" customHeight="1">
      <c r="A693" s="1"/>
      <c r="B693" s="6" t="s">
        <v>27</v>
      </c>
      <c r="C693" s="6">
        <v>1128299</v>
      </c>
      <c r="D693" s="7">
        <v>44379</v>
      </c>
      <c r="E693" s="6" t="s">
        <v>28</v>
      </c>
      <c r="F693" s="6" t="s">
        <v>44</v>
      </c>
      <c r="G693" s="6" t="s">
        <v>45</v>
      </c>
      <c r="H693" s="6" t="s">
        <v>20</v>
      </c>
      <c r="I693" s="8">
        <v>0.8</v>
      </c>
      <c r="J693" s="9">
        <v>5250</v>
      </c>
      <c r="K693" s="10">
        <f t="shared" si="4"/>
        <v>4200</v>
      </c>
      <c r="L693" s="10">
        <f t="shared" si="5"/>
        <v>1260</v>
      </c>
      <c r="M693" s="11">
        <v>0.3</v>
      </c>
      <c r="O693" s="16"/>
      <c r="P693" s="14"/>
      <c r="Q693" s="12"/>
      <c r="R693" s="13"/>
    </row>
    <row r="694" spans="1:18" ht="15.75" customHeight="1">
      <c r="A694" s="1"/>
      <c r="B694" s="6" t="s">
        <v>27</v>
      </c>
      <c r="C694" s="6">
        <v>1128299</v>
      </c>
      <c r="D694" s="7">
        <v>44379</v>
      </c>
      <c r="E694" s="6" t="s">
        <v>28</v>
      </c>
      <c r="F694" s="6" t="s">
        <v>44</v>
      </c>
      <c r="G694" s="6" t="s">
        <v>45</v>
      </c>
      <c r="H694" s="6" t="s">
        <v>21</v>
      </c>
      <c r="I694" s="8">
        <v>0.85000000000000009</v>
      </c>
      <c r="J694" s="9">
        <v>5750</v>
      </c>
      <c r="K694" s="10">
        <f t="shared" si="4"/>
        <v>4887.5000000000009</v>
      </c>
      <c r="L694" s="10">
        <f t="shared" si="5"/>
        <v>1221.8750000000002</v>
      </c>
      <c r="M694" s="11">
        <v>0.25</v>
      </c>
      <c r="O694" s="16"/>
      <c r="P694" s="14"/>
      <c r="Q694" s="12"/>
      <c r="R694" s="13"/>
    </row>
    <row r="695" spans="1:18" ht="15.75" customHeight="1">
      <c r="A695" s="1"/>
      <c r="B695" s="6" t="s">
        <v>27</v>
      </c>
      <c r="C695" s="6">
        <v>1128299</v>
      </c>
      <c r="D695" s="7">
        <v>44379</v>
      </c>
      <c r="E695" s="6" t="s">
        <v>28</v>
      </c>
      <c r="F695" s="6" t="s">
        <v>44</v>
      </c>
      <c r="G695" s="6" t="s">
        <v>45</v>
      </c>
      <c r="H695" s="6" t="s">
        <v>22</v>
      </c>
      <c r="I695" s="8">
        <v>1</v>
      </c>
      <c r="J695" s="9">
        <v>5750</v>
      </c>
      <c r="K695" s="10">
        <f t="shared" si="4"/>
        <v>5750</v>
      </c>
      <c r="L695" s="10">
        <f t="shared" si="5"/>
        <v>1150</v>
      </c>
      <c r="M695" s="11">
        <v>0.2</v>
      </c>
      <c r="O695" s="16"/>
      <c r="P695" s="14"/>
      <c r="Q695" s="12"/>
      <c r="R695" s="13"/>
    </row>
    <row r="696" spans="1:18" ht="15.75" customHeight="1">
      <c r="A696" s="1"/>
      <c r="B696" s="6" t="s">
        <v>27</v>
      </c>
      <c r="C696" s="6">
        <v>1128299</v>
      </c>
      <c r="D696" s="7">
        <v>44411</v>
      </c>
      <c r="E696" s="6" t="s">
        <v>28</v>
      </c>
      <c r="F696" s="6" t="s">
        <v>44</v>
      </c>
      <c r="G696" s="6" t="s">
        <v>45</v>
      </c>
      <c r="H696" s="6" t="s">
        <v>17</v>
      </c>
      <c r="I696" s="8">
        <v>0.85000000000000009</v>
      </c>
      <c r="J696" s="9">
        <v>7750</v>
      </c>
      <c r="K696" s="10">
        <f t="shared" si="4"/>
        <v>6587.5000000000009</v>
      </c>
      <c r="L696" s="10">
        <f t="shared" si="5"/>
        <v>1976.2500000000002</v>
      </c>
      <c r="M696" s="11">
        <v>0.3</v>
      </c>
      <c r="O696" s="16"/>
      <c r="P696" s="14"/>
      <c r="Q696" s="12"/>
      <c r="R696" s="13"/>
    </row>
    <row r="697" spans="1:18" ht="15.75" customHeight="1">
      <c r="A697" s="1"/>
      <c r="B697" s="6" t="s">
        <v>27</v>
      </c>
      <c r="C697" s="6">
        <v>1128299</v>
      </c>
      <c r="D697" s="7">
        <v>44411</v>
      </c>
      <c r="E697" s="6" t="s">
        <v>28</v>
      </c>
      <c r="F697" s="6" t="s">
        <v>44</v>
      </c>
      <c r="G697" s="6" t="s">
        <v>45</v>
      </c>
      <c r="H697" s="6" t="s">
        <v>18</v>
      </c>
      <c r="I697" s="8">
        <v>0.80000000000000016</v>
      </c>
      <c r="J697" s="9">
        <v>7500</v>
      </c>
      <c r="K697" s="10">
        <f t="shared" si="4"/>
        <v>6000.0000000000009</v>
      </c>
      <c r="L697" s="10">
        <f t="shared" si="5"/>
        <v>1500.0000000000002</v>
      </c>
      <c r="M697" s="11">
        <v>0.25</v>
      </c>
      <c r="O697" s="16"/>
      <c r="P697" s="14"/>
      <c r="Q697" s="12"/>
      <c r="R697" s="13"/>
    </row>
    <row r="698" spans="1:18" ht="15.75" customHeight="1">
      <c r="A698" s="1"/>
      <c r="B698" s="6" t="s">
        <v>27</v>
      </c>
      <c r="C698" s="6">
        <v>1128299</v>
      </c>
      <c r="D698" s="7">
        <v>44411</v>
      </c>
      <c r="E698" s="6" t="s">
        <v>28</v>
      </c>
      <c r="F698" s="6" t="s">
        <v>44</v>
      </c>
      <c r="G698" s="6" t="s">
        <v>45</v>
      </c>
      <c r="H698" s="6" t="s">
        <v>19</v>
      </c>
      <c r="I698" s="8">
        <v>0.75000000000000011</v>
      </c>
      <c r="J698" s="9">
        <v>6250</v>
      </c>
      <c r="K698" s="10">
        <f t="shared" si="4"/>
        <v>4687.5000000000009</v>
      </c>
      <c r="L698" s="10">
        <f t="shared" si="5"/>
        <v>1171.8750000000002</v>
      </c>
      <c r="M698" s="11">
        <v>0.25</v>
      </c>
      <c r="O698" s="16"/>
      <c r="P698" s="14"/>
      <c r="Q698" s="12"/>
      <c r="R698" s="13"/>
    </row>
    <row r="699" spans="1:18" ht="15.75" customHeight="1">
      <c r="A699" s="1"/>
      <c r="B699" s="6" t="s">
        <v>27</v>
      </c>
      <c r="C699" s="6">
        <v>1128299</v>
      </c>
      <c r="D699" s="7">
        <v>44411</v>
      </c>
      <c r="E699" s="6" t="s">
        <v>28</v>
      </c>
      <c r="F699" s="6" t="s">
        <v>44</v>
      </c>
      <c r="G699" s="6" t="s">
        <v>45</v>
      </c>
      <c r="H699" s="6" t="s">
        <v>20</v>
      </c>
      <c r="I699" s="8">
        <v>0.75000000000000011</v>
      </c>
      <c r="J699" s="9">
        <v>5750</v>
      </c>
      <c r="K699" s="10">
        <f t="shared" si="4"/>
        <v>4312.5000000000009</v>
      </c>
      <c r="L699" s="10">
        <f t="shared" si="5"/>
        <v>1293.7500000000002</v>
      </c>
      <c r="M699" s="11">
        <v>0.3</v>
      </c>
      <c r="O699" s="16"/>
      <c r="P699" s="14"/>
      <c r="Q699" s="12"/>
      <c r="R699" s="13"/>
    </row>
    <row r="700" spans="1:18" ht="15.75" customHeight="1">
      <c r="A700" s="1"/>
      <c r="B700" s="6" t="s">
        <v>27</v>
      </c>
      <c r="C700" s="6">
        <v>1128299</v>
      </c>
      <c r="D700" s="7">
        <v>44411</v>
      </c>
      <c r="E700" s="6" t="s">
        <v>28</v>
      </c>
      <c r="F700" s="6" t="s">
        <v>44</v>
      </c>
      <c r="G700" s="6" t="s">
        <v>45</v>
      </c>
      <c r="H700" s="6" t="s">
        <v>21</v>
      </c>
      <c r="I700" s="8">
        <v>0.75</v>
      </c>
      <c r="J700" s="9">
        <v>5750</v>
      </c>
      <c r="K700" s="10">
        <f t="shared" si="4"/>
        <v>4312.5</v>
      </c>
      <c r="L700" s="10">
        <f t="shared" si="5"/>
        <v>1078.125</v>
      </c>
      <c r="M700" s="11">
        <v>0.25</v>
      </c>
      <c r="O700" s="16"/>
      <c r="P700" s="14"/>
      <c r="Q700" s="12"/>
      <c r="R700" s="13"/>
    </row>
    <row r="701" spans="1:18" ht="15.75" customHeight="1">
      <c r="A701" s="1"/>
      <c r="B701" s="6" t="s">
        <v>27</v>
      </c>
      <c r="C701" s="6">
        <v>1128299</v>
      </c>
      <c r="D701" s="7">
        <v>44411</v>
      </c>
      <c r="E701" s="6" t="s">
        <v>28</v>
      </c>
      <c r="F701" s="6" t="s">
        <v>44</v>
      </c>
      <c r="G701" s="6" t="s">
        <v>45</v>
      </c>
      <c r="H701" s="6" t="s">
        <v>22</v>
      </c>
      <c r="I701" s="8">
        <v>0.8</v>
      </c>
      <c r="J701" s="9">
        <v>4000</v>
      </c>
      <c r="K701" s="10">
        <f t="shared" si="4"/>
        <v>3200</v>
      </c>
      <c r="L701" s="10">
        <f t="shared" si="5"/>
        <v>640</v>
      </c>
      <c r="M701" s="11">
        <v>0.2</v>
      </c>
      <c r="O701" s="16"/>
      <c r="P701" s="14"/>
      <c r="Q701" s="12"/>
      <c r="R701" s="13"/>
    </row>
    <row r="702" spans="1:18" ht="15.75" customHeight="1">
      <c r="A702" s="1"/>
      <c r="B702" s="6" t="s">
        <v>27</v>
      </c>
      <c r="C702" s="6">
        <v>1128299</v>
      </c>
      <c r="D702" s="7">
        <v>44443</v>
      </c>
      <c r="E702" s="6" t="s">
        <v>28</v>
      </c>
      <c r="F702" s="6" t="s">
        <v>44</v>
      </c>
      <c r="G702" s="6" t="s">
        <v>45</v>
      </c>
      <c r="H702" s="6" t="s">
        <v>17</v>
      </c>
      <c r="I702" s="8">
        <v>0.70000000000000018</v>
      </c>
      <c r="J702" s="9">
        <v>6000</v>
      </c>
      <c r="K702" s="10">
        <f t="shared" si="4"/>
        <v>4200.0000000000009</v>
      </c>
      <c r="L702" s="10">
        <f t="shared" si="5"/>
        <v>1260.0000000000002</v>
      </c>
      <c r="M702" s="11">
        <v>0.3</v>
      </c>
      <c r="O702" s="16"/>
      <c r="P702" s="14"/>
      <c r="Q702" s="12"/>
      <c r="R702" s="13"/>
    </row>
    <row r="703" spans="1:18" ht="15.75" customHeight="1">
      <c r="A703" s="1"/>
      <c r="B703" s="6" t="s">
        <v>27</v>
      </c>
      <c r="C703" s="6">
        <v>1128299</v>
      </c>
      <c r="D703" s="7">
        <v>44443</v>
      </c>
      <c r="E703" s="6" t="s">
        <v>28</v>
      </c>
      <c r="F703" s="6" t="s">
        <v>44</v>
      </c>
      <c r="G703" s="6" t="s">
        <v>45</v>
      </c>
      <c r="H703" s="6" t="s">
        <v>18</v>
      </c>
      <c r="I703" s="8">
        <v>0.75000000000000022</v>
      </c>
      <c r="J703" s="9">
        <v>6000</v>
      </c>
      <c r="K703" s="10">
        <f t="shared" si="4"/>
        <v>4500.0000000000009</v>
      </c>
      <c r="L703" s="10">
        <f t="shared" si="5"/>
        <v>1125.0000000000002</v>
      </c>
      <c r="M703" s="11">
        <v>0.25</v>
      </c>
      <c r="O703" s="16"/>
      <c r="P703" s="14"/>
      <c r="Q703" s="12"/>
      <c r="R703" s="13"/>
    </row>
    <row r="704" spans="1:18" ht="15.75" customHeight="1">
      <c r="A704" s="1"/>
      <c r="B704" s="6" t="s">
        <v>27</v>
      </c>
      <c r="C704" s="6">
        <v>1128299</v>
      </c>
      <c r="D704" s="7">
        <v>44443</v>
      </c>
      <c r="E704" s="6" t="s">
        <v>28</v>
      </c>
      <c r="F704" s="6" t="s">
        <v>44</v>
      </c>
      <c r="G704" s="6" t="s">
        <v>45</v>
      </c>
      <c r="H704" s="6" t="s">
        <v>19</v>
      </c>
      <c r="I704" s="8">
        <v>0.70000000000000018</v>
      </c>
      <c r="J704" s="9">
        <v>4500</v>
      </c>
      <c r="K704" s="10">
        <f t="shared" si="4"/>
        <v>3150.0000000000009</v>
      </c>
      <c r="L704" s="10">
        <f t="shared" si="5"/>
        <v>787.50000000000023</v>
      </c>
      <c r="M704" s="11">
        <v>0.25</v>
      </c>
      <c r="O704" s="16"/>
      <c r="P704" s="14"/>
      <c r="Q704" s="12"/>
      <c r="R704" s="13"/>
    </row>
    <row r="705" spans="1:18" ht="15.75" customHeight="1">
      <c r="A705" s="1"/>
      <c r="B705" s="6" t="s">
        <v>27</v>
      </c>
      <c r="C705" s="6">
        <v>1128299</v>
      </c>
      <c r="D705" s="7">
        <v>44443</v>
      </c>
      <c r="E705" s="6" t="s">
        <v>28</v>
      </c>
      <c r="F705" s="6" t="s">
        <v>44</v>
      </c>
      <c r="G705" s="6" t="s">
        <v>45</v>
      </c>
      <c r="H705" s="6" t="s">
        <v>20</v>
      </c>
      <c r="I705" s="8">
        <v>0.70000000000000018</v>
      </c>
      <c r="J705" s="9">
        <v>4000</v>
      </c>
      <c r="K705" s="10">
        <f t="shared" si="4"/>
        <v>2800.0000000000009</v>
      </c>
      <c r="L705" s="10">
        <f t="shared" si="5"/>
        <v>840.00000000000023</v>
      </c>
      <c r="M705" s="11">
        <v>0.3</v>
      </c>
      <c r="O705" s="16"/>
      <c r="P705" s="14"/>
      <c r="Q705" s="12"/>
      <c r="R705" s="13"/>
    </row>
    <row r="706" spans="1:18" ht="15.75" customHeight="1">
      <c r="A706" s="1"/>
      <c r="B706" s="6" t="s">
        <v>27</v>
      </c>
      <c r="C706" s="6">
        <v>1128299</v>
      </c>
      <c r="D706" s="7">
        <v>44443</v>
      </c>
      <c r="E706" s="6" t="s">
        <v>28</v>
      </c>
      <c r="F706" s="6" t="s">
        <v>44</v>
      </c>
      <c r="G706" s="6" t="s">
        <v>45</v>
      </c>
      <c r="H706" s="6" t="s">
        <v>21</v>
      </c>
      <c r="I706" s="8">
        <v>0.80000000000000016</v>
      </c>
      <c r="J706" s="9">
        <v>4250</v>
      </c>
      <c r="K706" s="10">
        <f t="shared" si="4"/>
        <v>3400.0000000000005</v>
      </c>
      <c r="L706" s="10">
        <f t="shared" si="5"/>
        <v>850.00000000000011</v>
      </c>
      <c r="M706" s="11">
        <v>0.25</v>
      </c>
      <c r="O706" s="16"/>
      <c r="P706" s="14"/>
      <c r="Q706" s="12"/>
      <c r="R706" s="13"/>
    </row>
    <row r="707" spans="1:18" ht="15.75" customHeight="1">
      <c r="A707" s="1"/>
      <c r="B707" s="6" t="s">
        <v>27</v>
      </c>
      <c r="C707" s="6">
        <v>1128299</v>
      </c>
      <c r="D707" s="7">
        <v>44443</v>
      </c>
      <c r="E707" s="6" t="s">
        <v>28</v>
      </c>
      <c r="F707" s="6" t="s">
        <v>44</v>
      </c>
      <c r="G707" s="6" t="s">
        <v>45</v>
      </c>
      <c r="H707" s="6" t="s">
        <v>22</v>
      </c>
      <c r="I707" s="8">
        <v>0.65</v>
      </c>
      <c r="J707" s="9">
        <v>4500</v>
      </c>
      <c r="K707" s="10">
        <f t="shared" si="4"/>
        <v>2925</v>
      </c>
      <c r="L707" s="10">
        <f t="shared" si="5"/>
        <v>585</v>
      </c>
      <c r="M707" s="11">
        <v>0.2</v>
      </c>
      <c r="O707" s="16"/>
      <c r="P707" s="14"/>
      <c r="Q707" s="12"/>
      <c r="R707" s="13"/>
    </row>
    <row r="708" spans="1:18" ht="15.75" customHeight="1">
      <c r="A708" s="1"/>
      <c r="B708" s="6" t="s">
        <v>27</v>
      </c>
      <c r="C708" s="6">
        <v>1128299</v>
      </c>
      <c r="D708" s="7">
        <v>44472</v>
      </c>
      <c r="E708" s="6" t="s">
        <v>28</v>
      </c>
      <c r="F708" s="6" t="s">
        <v>44</v>
      </c>
      <c r="G708" s="6" t="s">
        <v>45</v>
      </c>
      <c r="H708" s="6" t="s">
        <v>17</v>
      </c>
      <c r="I708" s="8">
        <v>0.60000000000000009</v>
      </c>
      <c r="J708" s="9">
        <v>5500</v>
      </c>
      <c r="K708" s="10">
        <f t="shared" si="4"/>
        <v>3300.0000000000005</v>
      </c>
      <c r="L708" s="10">
        <f t="shared" si="5"/>
        <v>990.00000000000011</v>
      </c>
      <c r="M708" s="11">
        <v>0.3</v>
      </c>
      <c r="O708" s="16"/>
      <c r="P708" s="14"/>
      <c r="Q708" s="12"/>
      <c r="R708" s="13"/>
    </row>
    <row r="709" spans="1:18" ht="15.75" customHeight="1">
      <c r="A709" s="1"/>
      <c r="B709" s="6" t="s">
        <v>27</v>
      </c>
      <c r="C709" s="6">
        <v>1128299</v>
      </c>
      <c r="D709" s="7">
        <v>44472</v>
      </c>
      <c r="E709" s="6" t="s">
        <v>28</v>
      </c>
      <c r="F709" s="6" t="s">
        <v>44</v>
      </c>
      <c r="G709" s="6" t="s">
        <v>45</v>
      </c>
      <c r="H709" s="6" t="s">
        <v>18</v>
      </c>
      <c r="I709" s="8">
        <v>0.65000000000000013</v>
      </c>
      <c r="J709" s="9">
        <v>5500</v>
      </c>
      <c r="K709" s="10">
        <f t="shared" si="4"/>
        <v>3575.0000000000009</v>
      </c>
      <c r="L709" s="10">
        <f t="shared" si="5"/>
        <v>893.75000000000023</v>
      </c>
      <c r="M709" s="11">
        <v>0.25</v>
      </c>
      <c r="O709" s="16"/>
      <c r="P709" s="14"/>
      <c r="Q709" s="12"/>
      <c r="R709" s="13"/>
    </row>
    <row r="710" spans="1:18" ht="15.75" customHeight="1">
      <c r="A710" s="1"/>
      <c r="B710" s="6" t="s">
        <v>27</v>
      </c>
      <c r="C710" s="6">
        <v>1128299</v>
      </c>
      <c r="D710" s="7">
        <v>44472</v>
      </c>
      <c r="E710" s="6" t="s">
        <v>28</v>
      </c>
      <c r="F710" s="6" t="s">
        <v>44</v>
      </c>
      <c r="G710" s="6" t="s">
        <v>45</v>
      </c>
      <c r="H710" s="6" t="s">
        <v>19</v>
      </c>
      <c r="I710" s="8">
        <v>0.60000000000000009</v>
      </c>
      <c r="J710" s="9">
        <v>3750</v>
      </c>
      <c r="K710" s="10">
        <f t="shared" si="4"/>
        <v>2250.0000000000005</v>
      </c>
      <c r="L710" s="10">
        <f t="shared" si="5"/>
        <v>562.50000000000011</v>
      </c>
      <c r="M710" s="11">
        <v>0.25</v>
      </c>
      <c r="O710" s="16"/>
      <c r="P710" s="14"/>
      <c r="Q710" s="12"/>
      <c r="R710" s="13"/>
    </row>
    <row r="711" spans="1:18" ht="15.75" customHeight="1">
      <c r="A711" s="1"/>
      <c r="B711" s="6" t="s">
        <v>27</v>
      </c>
      <c r="C711" s="6">
        <v>1128299</v>
      </c>
      <c r="D711" s="7">
        <v>44472</v>
      </c>
      <c r="E711" s="6" t="s">
        <v>28</v>
      </c>
      <c r="F711" s="6" t="s">
        <v>44</v>
      </c>
      <c r="G711" s="6" t="s">
        <v>45</v>
      </c>
      <c r="H711" s="6" t="s">
        <v>20</v>
      </c>
      <c r="I711" s="8">
        <v>0.60000000000000009</v>
      </c>
      <c r="J711" s="9">
        <v>3500</v>
      </c>
      <c r="K711" s="10">
        <f t="shared" si="4"/>
        <v>2100.0000000000005</v>
      </c>
      <c r="L711" s="10">
        <f t="shared" si="5"/>
        <v>630.00000000000011</v>
      </c>
      <c r="M711" s="11">
        <v>0.3</v>
      </c>
      <c r="O711" s="16"/>
      <c r="P711" s="14"/>
      <c r="Q711" s="12"/>
      <c r="R711" s="13"/>
    </row>
    <row r="712" spans="1:18" ht="15.75" customHeight="1">
      <c r="A712" s="1"/>
      <c r="B712" s="6" t="s">
        <v>27</v>
      </c>
      <c r="C712" s="6">
        <v>1128299</v>
      </c>
      <c r="D712" s="7">
        <v>44472</v>
      </c>
      <c r="E712" s="6" t="s">
        <v>28</v>
      </c>
      <c r="F712" s="6" t="s">
        <v>44</v>
      </c>
      <c r="G712" s="6" t="s">
        <v>45</v>
      </c>
      <c r="H712" s="6" t="s">
        <v>21</v>
      </c>
      <c r="I712" s="8">
        <v>0.70000000000000007</v>
      </c>
      <c r="J712" s="9">
        <v>3250</v>
      </c>
      <c r="K712" s="10">
        <f t="shared" si="4"/>
        <v>2275</v>
      </c>
      <c r="L712" s="10">
        <f t="shared" si="5"/>
        <v>568.75</v>
      </c>
      <c r="M712" s="11">
        <v>0.25</v>
      </c>
      <c r="O712" s="16"/>
      <c r="P712" s="14"/>
      <c r="Q712" s="12"/>
      <c r="R712" s="13"/>
    </row>
    <row r="713" spans="1:18" ht="15.75" customHeight="1">
      <c r="A713" s="1"/>
      <c r="B713" s="6" t="s">
        <v>27</v>
      </c>
      <c r="C713" s="6">
        <v>1128299</v>
      </c>
      <c r="D713" s="7">
        <v>44472</v>
      </c>
      <c r="E713" s="6" t="s">
        <v>28</v>
      </c>
      <c r="F713" s="6" t="s">
        <v>44</v>
      </c>
      <c r="G713" s="6" t="s">
        <v>45</v>
      </c>
      <c r="H713" s="6" t="s">
        <v>22</v>
      </c>
      <c r="I713" s="8">
        <v>0.75000000000000011</v>
      </c>
      <c r="J713" s="9">
        <v>3750</v>
      </c>
      <c r="K713" s="10">
        <f t="shared" si="4"/>
        <v>2812.5000000000005</v>
      </c>
      <c r="L713" s="10">
        <f t="shared" si="5"/>
        <v>562.50000000000011</v>
      </c>
      <c r="M713" s="11">
        <v>0.2</v>
      </c>
      <c r="O713" s="16"/>
      <c r="P713" s="14"/>
      <c r="Q713" s="12"/>
      <c r="R713" s="13"/>
    </row>
    <row r="714" spans="1:18" ht="15.75" customHeight="1">
      <c r="A714" s="1"/>
      <c r="B714" s="6" t="s">
        <v>27</v>
      </c>
      <c r="C714" s="6">
        <v>1128299</v>
      </c>
      <c r="D714" s="7">
        <v>44503</v>
      </c>
      <c r="E714" s="6" t="s">
        <v>28</v>
      </c>
      <c r="F714" s="6" t="s">
        <v>44</v>
      </c>
      <c r="G714" s="6" t="s">
        <v>45</v>
      </c>
      <c r="H714" s="6" t="s">
        <v>17</v>
      </c>
      <c r="I714" s="8">
        <v>0.60000000000000009</v>
      </c>
      <c r="J714" s="9">
        <v>6000</v>
      </c>
      <c r="K714" s="10">
        <f t="shared" si="4"/>
        <v>3600.0000000000005</v>
      </c>
      <c r="L714" s="10">
        <f t="shared" si="5"/>
        <v>1080</v>
      </c>
      <c r="M714" s="11">
        <v>0.3</v>
      </c>
      <c r="O714" s="16"/>
      <c r="P714" s="14"/>
      <c r="Q714" s="12"/>
      <c r="R714" s="13"/>
    </row>
    <row r="715" spans="1:18" ht="15.75" customHeight="1">
      <c r="A715" s="1"/>
      <c r="B715" s="6" t="s">
        <v>27</v>
      </c>
      <c r="C715" s="6">
        <v>1128299</v>
      </c>
      <c r="D715" s="7">
        <v>44503</v>
      </c>
      <c r="E715" s="6" t="s">
        <v>28</v>
      </c>
      <c r="F715" s="6" t="s">
        <v>44</v>
      </c>
      <c r="G715" s="6" t="s">
        <v>45</v>
      </c>
      <c r="H715" s="6" t="s">
        <v>18</v>
      </c>
      <c r="I715" s="8">
        <v>0.65000000000000013</v>
      </c>
      <c r="J715" s="9">
        <v>6250</v>
      </c>
      <c r="K715" s="10">
        <f t="shared" si="4"/>
        <v>4062.5000000000009</v>
      </c>
      <c r="L715" s="10">
        <f t="shared" si="5"/>
        <v>1015.6250000000002</v>
      </c>
      <c r="M715" s="11">
        <v>0.25</v>
      </c>
      <c r="O715" s="16"/>
      <c r="P715" s="14"/>
      <c r="Q715" s="12"/>
      <c r="R715" s="13"/>
    </row>
    <row r="716" spans="1:18" ht="15.75" customHeight="1">
      <c r="A716" s="1"/>
      <c r="B716" s="6" t="s">
        <v>27</v>
      </c>
      <c r="C716" s="6">
        <v>1128299</v>
      </c>
      <c r="D716" s="7">
        <v>44503</v>
      </c>
      <c r="E716" s="6" t="s">
        <v>28</v>
      </c>
      <c r="F716" s="6" t="s">
        <v>44</v>
      </c>
      <c r="G716" s="6" t="s">
        <v>45</v>
      </c>
      <c r="H716" s="6" t="s">
        <v>19</v>
      </c>
      <c r="I716" s="8">
        <v>0.60000000000000009</v>
      </c>
      <c r="J716" s="9">
        <v>4750</v>
      </c>
      <c r="K716" s="10">
        <f t="shared" si="4"/>
        <v>2850.0000000000005</v>
      </c>
      <c r="L716" s="10">
        <f t="shared" si="5"/>
        <v>712.50000000000011</v>
      </c>
      <c r="M716" s="11">
        <v>0.25</v>
      </c>
      <c r="O716" s="16"/>
      <c r="P716" s="14"/>
      <c r="Q716" s="12"/>
      <c r="R716" s="13"/>
    </row>
    <row r="717" spans="1:18" ht="15.75" customHeight="1">
      <c r="A717" s="1"/>
      <c r="B717" s="6" t="s">
        <v>27</v>
      </c>
      <c r="C717" s="6">
        <v>1128299</v>
      </c>
      <c r="D717" s="7">
        <v>44503</v>
      </c>
      <c r="E717" s="6" t="s">
        <v>28</v>
      </c>
      <c r="F717" s="6" t="s">
        <v>44</v>
      </c>
      <c r="G717" s="6" t="s">
        <v>45</v>
      </c>
      <c r="H717" s="6" t="s">
        <v>20</v>
      </c>
      <c r="I717" s="8">
        <v>0.70000000000000018</v>
      </c>
      <c r="J717" s="9">
        <v>4500</v>
      </c>
      <c r="K717" s="10">
        <f t="shared" si="4"/>
        <v>3150.0000000000009</v>
      </c>
      <c r="L717" s="10">
        <f t="shared" si="5"/>
        <v>945.00000000000023</v>
      </c>
      <c r="M717" s="11">
        <v>0.3</v>
      </c>
      <c r="O717" s="16"/>
      <c r="P717" s="14"/>
      <c r="Q717" s="12"/>
      <c r="R717" s="13"/>
    </row>
    <row r="718" spans="1:18" ht="15.75" customHeight="1">
      <c r="A718" s="1"/>
      <c r="B718" s="6" t="s">
        <v>27</v>
      </c>
      <c r="C718" s="6">
        <v>1128299</v>
      </c>
      <c r="D718" s="7">
        <v>44503</v>
      </c>
      <c r="E718" s="6" t="s">
        <v>28</v>
      </c>
      <c r="F718" s="6" t="s">
        <v>44</v>
      </c>
      <c r="G718" s="6" t="s">
        <v>45</v>
      </c>
      <c r="H718" s="6" t="s">
        <v>21</v>
      </c>
      <c r="I718" s="8">
        <v>0.90000000000000013</v>
      </c>
      <c r="J718" s="9">
        <v>4250</v>
      </c>
      <c r="K718" s="10">
        <f t="shared" si="4"/>
        <v>3825.0000000000005</v>
      </c>
      <c r="L718" s="10">
        <f t="shared" si="5"/>
        <v>956.25000000000011</v>
      </c>
      <c r="M718" s="11">
        <v>0.25</v>
      </c>
      <c r="O718" s="16"/>
      <c r="P718" s="14"/>
      <c r="Q718" s="12"/>
      <c r="R718" s="13"/>
    </row>
    <row r="719" spans="1:18" ht="15.75" customHeight="1">
      <c r="A719" s="1"/>
      <c r="B719" s="6" t="s">
        <v>27</v>
      </c>
      <c r="C719" s="6">
        <v>1128299</v>
      </c>
      <c r="D719" s="7">
        <v>44503</v>
      </c>
      <c r="E719" s="6" t="s">
        <v>28</v>
      </c>
      <c r="F719" s="6" t="s">
        <v>44</v>
      </c>
      <c r="G719" s="6" t="s">
        <v>45</v>
      </c>
      <c r="H719" s="6" t="s">
        <v>22</v>
      </c>
      <c r="I719" s="8">
        <v>0.95000000000000018</v>
      </c>
      <c r="J719" s="9">
        <v>5500</v>
      </c>
      <c r="K719" s="10">
        <f t="shared" si="4"/>
        <v>5225.0000000000009</v>
      </c>
      <c r="L719" s="10">
        <f t="shared" si="5"/>
        <v>1045.0000000000002</v>
      </c>
      <c r="M719" s="11">
        <v>0.2</v>
      </c>
      <c r="O719" s="16"/>
      <c r="P719" s="14"/>
      <c r="Q719" s="12"/>
      <c r="R719" s="13"/>
    </row>
    <row r="720" spans="1:18" ht="15.75" customHeight="1">
      <c r="A720" s="1"/>
      <c r="B720" s="6" t="s">
        <v>27</v>
      </c>
      <c r="C720" s="6">
        <v>1128299</v>
      </c>
      <c r="D720" s="7">
        <v>44532</v>
      </c>
      <c r="E720" s="6" t="s">
        <v>28</v>
      </c>
      <c r="F720" s="6" t="s">
        <v>44</v>
      </c>
      <c r="G720" s="6" t="s">
        <v>45</v>
      </c>
      <c r="H720" s="6" t="s">
        <v>17</v>
      </c>
      <c r="I720" s="8">
        <v>0.80000000000000016</v>
      </c>
      <c r="J720" s="9">
        <v>7500</v>
      </c>
      <c r="K720" s="10">
        <f t="shared" si="4"/>
        <v>6000.0000000000009</v>
      </c>
      <c r="L720" s="10">
        <f t="shared" si="5"/>
        <v>1800.0000000000002</v>
      </c>
      <c r="M720" s="11">
        <v>0.3</v>
      </c>
      <c r="O720" s="16"/>
      <c r="P720" s="14"/>
      <c r="Q720" s="12"/>
      <c r="R720" s="13"/>
    </row>
    <row r="721" spans="1:18" ht="15.75" customHeight="1">
      <c r="A721" s="1"/>
      <c r="B721" s="6" t="s">
        <v>27</v>
      </c>
      <c r="C721" s="6">
        <v>1128299</v>
      </c>
      <c r="D721" s="7">
        <v>44532</v>
      </c>
      <c r="E721" s="6" t="s">
        <v>28</v>
      </c>
      <c r="F721" s="6" t="s">
        <v>44</v>
      </c>
      <c r="G721" s="6" t="s">
        <v>45</v>
      </c>
      <c r="H721" s="6" t="s">
        <v>18</v>
      </c>
      <c r="I721" s="8">
        <v>0.8500000000000002</v>
      </c>
      <c r="J721" s="9">
        <v>7500</v>
      </c>
      <c r="K721" s="10">
        <f t="shared" si="4"/>
        <v>6375.0000000000018</v>
      </c>
      <c r="L721" s="10">
        <f t="shared" si="5"/>
        <v>1593.7500000000005</v>
      </c>
      <c r="M721" s="11">
        <v>0.25</v>
      </c>
      <c r="O721" s="16"/>
      <c r="P721" s="14"/>
      <c r="Q721" s="12"/>
      <c r="R721" s="13"/>
    </row>
    <row r="722" spans="1:18" ht="15.75" customHeight="1">
      <c r="A722" s="1"/>
      <c r="B722" s="6" t="s">
        <v>27</v>
      </c>
      <c r="C722" s="6">
        <v>1128299</v>
      </c>
      <c r="D722" s="7">
        <v>44532</v>
      </c>
      <c r="E722" s="6" t="s">
        <v>28</v>
      </c>
      <c r="F722" s="6" t="s">
        <v>44</v>
      </c>
      <c r="G722" s="6" t="s">
        <v>45</v>
      </c>
      <c r="H722" s="6" t="s">
        <v>19</v>
      </c>
      <c r="I722" s="8">
        <v>0.80000000000000016</v>
      </c>
      <c r="J722" s="9">
        <v>5500</v>
      </c>
      <c r="K722" s="10">
        <f t="shared" si="4"/>
        <v>4400.0000000000009</v>
      </c>
      <c r="L722" s="10">
        <f t="shared" si="5"/>
        <v>1100.0000000000002</v>
      </c>
      <c r="M722" s="11">
        <v>0.25</v>
      </c>
      <c r="O722" s="16"/>
      <c r="P722" s="14"/>
      <c r="Q722" s="12"/>
      <c r="R722" s="13"/>
    </row>
    <row r="723" spans="1:18" ht="15.75" customHeight="1">
      <c r="A723" s="1"/>
      <c r="B723" s="6" t="s">
        <v>27</v>
      </c>
      <c r="C723" s="6">
        <v>1128299</v>
      </c>
      <c r="D723" s="7">
        <v>44532</v>
      </c>
      <c r="E723" s="6" t="s">
        <v>28</v>
      </c>
      <c r="F723" s="6" t="s">
        <v>44</v>
      </c>
      <c r="G723" s="6" t="s">
        <v>45</v>
      </c>
      <c r="H723" s="6" t="s">
        <v>20</v>
      </c>
      <c r="I723" s="8">
        <v>0.80000000000000016</v>
      </c>
      <c r="J723" s="9">
        <v>5500</v>
      </c>
      <c r="K723" s="10">
        <f t="shared" si="4"/>
        <v>4400.0000000000009</v>
      </c>
      <c r="L723" s="10">
        <f t="shared" si="5"/>
        <v>1320.0000000000002</v>
      </c>
      <c r="M723" s="11">
        <v>0.3</v>
      </c>
      <c r="O723" s="16"/>
      <c r="P723" s="14"/>
      <c r="Q723" s="12"/>
      <c r="R723" s="13"/>
    </row>
    <row r="724" spans="1:18" ht="15.75" customHeight="1">
      <c r="A724" s="1"/>
      <c r="B724" s="6" t="s">
        <v>27</v>
      </c>
      <c r="C724" s="6">
        <v>1128299</v>
      </c>
      <c r="D724" s="7">
        <v>44532</v>
      </c>
      <c r="E724" s="6" t="s">
        <v>28</v>
      </c>
      <c r="F724" s="6" t="s">
        <v>44</v>
      </c>
      <c r="G724" s="6" t="s">
        <v>45</v>
      </c>
      <c r="H724" s="6" t="s">
        <v>21</v>
      </c>
      <c r="I724" s="8">
        <v>0.90000000000000013</v>
      </c>
      <c r="J724" s="9">
        <v>4750</v>
      </c>
      <c r="K724" s="10">
        <f t="shared" si="4"/>
        <v>4275.0000000000009</v>
      </c>
      <c r="L724" s="10">
        <f t="shared" si="5"/>
        <v>1068.7500000000002</v>
      </c>
      <c r="M724" s="11">
        <v>0.25</v>
      </c>
      <c r="O724" s="16"/>
      <c r="P724" s="14"/>
      <c r="Q724" s="12"/>
      <c r="R724" s="13"/>
    </row>
    <row r="725" spans="1:18" ht="15.75" customHeight="1">
      <c r="A725" s="1"/>
      <c r="B725" s="6" t="s">
        <v>27</v>
      </c>
      <c r="C725" s="6">
        <v>1128299</v>
      </c>
      <c r="D725" s="7">
        <v>44532</v>
      </c>
      <c r="E725" s="6" t="s">
        <v>28</v>
      </c>
      <c r="F725" s="6" t="s">
        <v>44</v>
      </c>
      <c r="G725" s="6" t="s">
        <v>45</v>
      </c>
      <c r="H725" s="6" t="s">
        <v>22</v>
      </c>
      <c r="I725" s="8">
        <v>0.95000000000000018</v>
      </c>
      <c r="J725" s="9">
        <v>5750</v>
      </c>
      <c r="K725" s="10">
        <f t="shared" si="4"/>
        <v>5462.5000000000009</v>
      </c>
      <c r="L725" s="10">
        <f t="shared" si="5"/>
        <v>1092.5000000000002</v>
      </c>
      <c r="M725" s="11">
        <v>0.2</v>
      </c>
      <c r="O725" s="16"/>
      <c r="P725" s="14"/>
      <c r="Q725" s="12"/>
      <c r="R725" s="13"/>
    </row>
    <row r="726" spans="1:18" ht="15.75" customHeight="1">
      <c r="A726" s="1" t="s">
        <v>39</v>
      </c>
      <c r="B726" s="6" t="s">
        <v>14</v>
      </c>
      <c r="C726" s="6">
        <v>1185732</v>
      </c>
      <c r="D726" s="7">
        <v>44208</v>
      </c>
      <c r="E726" s="6" t="s">
        <v>46</v>
      </c>
      <c r="F726" s="6" t="s">
        <v>47</v>
      </c>
      <c r="G726" s="6" t="s">
        <v>48</v>
      </c>
      <c r="H726" s="6" t="s">
        <v>17</v>
      </c>
      <c r="I726" s="8">
        <v>0.45</v>
      </c>
      <c r="J726" s="9">
        <v>10500</v>
      </c>
      <c r="K726" s="10">
        <f t="shared" si="4"/>
        <v>4725</v>
      </c>
      <c r="L726" s="10">
        <f t="shared" si="5"/>
        <v>2126.25</v>
      </c>
      <c r="M726" s="11">
        <v>0.45</v>
      </c>
      <c r="O726" s="12"/>
      <c r="P726" s="17">
        <f>Data!$I726+0.05</f>
        <v>0.5</v>
      </c>
      <c r="Q726" s="12"/>
      <c r="R726" s="13"/>
    </row>
    <row r="727" spans="1:18" ht="15.75" customHeight="1">
      <c r="A727" s="1"/>
      <c r="B727" s="6" t="s">
        <v>14</v>
      </c>
      <c r="C727" s="6">
        <v>1185732</v>
      </c>
      <c r="D727" s="7">
        <v>44208</v>
      </c>
      <c r="E727" s="6" t="s">
        <v>46</v>
      </c>
      <c r="F727" s="6" t="s">
        <v>47</v>
      </c>
      <c r="G727" s="6" t="s">
        <v>48</v>
      </c>
      <c r="H727" s="6" t="s">
        <v>18</v>
      </c>
      <c r="I727" s="8">
        <v>0.45</v>
      </c>
      <c r="J727" s="9">
        <v>8500</v>
      </c>
      <c r="K727" s="10">
        <f t="shared" si="4"/>
        <v>3825</v>
      </c>
      <c r="L727" s="10">
        <f t="shared" si="5"/>
        <v>1338.75</v>
      </c>
      <c r="M727" s="11">
        <v>0.35</v>
      </c>
      <c r="O727" s="12"/>
      <c r="P727" s="17">
        <f>Data!$I727+0.05</f>
        <v>0.5</v>
      </c>
      <c r="Q727" s="12"/>
      <c r="R727" s="13"/>
    </row>
    <row r="728" spans="1:18" ht="15.75" customHeight="1">
      <c r="A728" s="1"/>
      <c r="B728" s="6" t="s">
        <v>14</v>
      </c>
      <c r="C728" s="6">
        <v>1185732</v>
      </c>
      <c r="D728" s="7">
        <v>44208</v>
      </c>
      <c r="E728" s="6" t="s">
        <v>46</v>
      </c>
      <c r="F728" s="6" t="s">
        <v>47</v>
      </c>
      <c r="G728" s="6" t="s">
        <v>48</v>
      </c>
      <c r="H728" s="6" t="s">
        <v>19</v>
      </c>
      <c r="I728" s="8">
        <v>0.35000000000000003</v>
      </c>
      <c r="J728" s="9">
        <v>8500</v>
      </c>
      <c r="K728" s="10">
        <f t="shared" si="4"/>
        <v>2975.0000000000005</v>
      </c>
      <c r="L728" s="10">
        <f t="shared" si="5"/>
        <v>743.75000000000011</v>
      </c>
      <c r="M728" s="11">
        <v>0.25</v>
      </c>
      <c r="O728" s="12"/>
      <c r="P728" s="17">
        <f>Data!$I728+0.05</f>
        <v>0.4</v>
      </c>
      <c r="Q728" s="12"/>
      <c r="R728" s="13"/>
    </row>
    <row r="729" spans="1:18" ht="15.75" customHeight="1">
      <c r="A729" s="1"/>
      <c r="B729" s="6" t="s">
        <v>14</v>
      </c>
      <c r="C729" s="6">
        <v>1185732</v>
      </c>
      <c r="D729" s="7">
        <v>44208</v>
      </c>
      <c r="E729" s="6" t="s">
        <v>46</v>
      </c>
      <c r="F729" s="6" t="s">
        <v>47</v>
      </c>
      <c r="G729" s="6" t="s">
        <v>48</v>
      </c>
      <c r="H729" s="6" t="s">
        <v>20</v>
      </c>
      <c r="I729" s="8">
        <v>0.39999999999999997</v>
      </c>
      <c r="J729" s="9">
        <v>7000</v>
      </c>
      <c r="K729" s="10">
        <f t="shared" si="4"/>
        <v>2799.9999999999995</v>
      </c>
      <c r="L729" s="10">
        <f t="shared" si="5"/>
        <v>839.99999999999989</v>
      </c>
      <c r="M729" s="11">
        <v>0.3</v>
      </c>
      <c r="O729" s="12"/>
      <c r="P729" s="17">
        <f>Data!$I729+0.05</f>
        <v>0.44999999999999996</v>
      </c>
      <c r="Q729" s="12"/>
      <c r="R729" s="13"/>
    </row>
    <row r="730" spans="1:18" ht="15.75" customHeight="1">
      <c r="A730" s="1"/>
      <c r="B730" s="6" t="s">
        <v>14</v>
      </c>
      <c r="C730" s="6">
        <v>1185732</v>
      </c>
      <c r="D730" s="7">
        <v>44208</v>
      </c>
      <c r="E730" s="6" t="s">
        <v>46</v>
      </c>
      <c r="F730" s="6" t="s">
        <v>47</v>
      </c>
      <c r="G730" s="6" t="s">
        <v>48</v>
      </c>
      <c r="H730" s="6" t="s">
        <v>21</v>
      </c>
      <c r="I730" s="8">
        <v>0.55000000000000004</v>
      </c>
      <c r="J730" s="9">
        <v>7500</v>
      </c>
      <c r="K730" s="10">
        <f t="shared" si="4"/>
        <v>4125</v>
      </c>
      <c r="L730" s="10">
        <f t="shared" si="5"/>
        <v>1443.75</v>
      </c>
      <c r="M730" s="11">
        <v>0.35</v>
      </c>
      <c r="O730" s="12"/>
      <c r="P730" s="17">
        <f>Data!$I730+0.05</f>
        <v>0.60000000000000009</v>
      </c>
      <c r="Q730" s="12"/>
      <c r="R730" s="13"/>
    </row>
    <row r="731" spans="1:18" ht="15.75" customHeight="1">
      <c r="A731" s="1"/>
      <c r="B731" s="6" t="s">
        <v>14</v>
      </c>
      <c r="C731" s="6">
        <v>1185732</v>
      </c>
      <c r="D731" s="7">
        <v>44208</v>
      </c>
      <c r="E731" s="6" t="s">
        <v>46</v>
      </c>
      <c r="F731" s="6" t="s">
        <v>47</v>
      </c>
      <c r="G731" s="6" t="s">
        <v>48</v>
      </c>
      <c r="H731" s="6" t="s">
        <v>22</v>
      </c>
      <c r="I731" s="8">
        <v>0.45</v>
      </c>
      <c r="J731" s="9">
        <v>8500</v>
      </c>
      <c r="K731" s="10">
        <f t="shared" si="4"/>
        <v>3825</v>
      </c>
      <c r="L731" s="10">
        <f t="shared" si="5"/>
        <v>1912.5</v>
      </c>
      <c r="M731" s="11">
        <v>0.5</v>
      </c>
      <c r="O731" s="12"/>
      <c r="P731" s="17">
        <f>Data!$I731+0.05</f>
        <v>0.5</v>
      </c>
      <c r="Q731" s="12"/>
      <c r="R731" s="13"/>
    </row>
    <row r="732" spans="1:18" ht="15.75" customHeight="1">
      <c r="A732" s="1"/>
      <c r="B732" s="6" t="s">
        <v>14</v>
      </c>
      <c r="C732" s="6">
        <v>1185732</v>
      </c>
      <c r="D732" s="7">
        <v>44237</v>
      </c>
      <c r="E732" s="6" t="s">
        <v>46</v>
      </c>
      <c r="F732" s="6" t="s">
        <v>47</v>
      </c>
      <c r="G732" s="6" t="s">
        <v>48</v>
      </c>
      <c r="H732" s="6" t="s">
        <v>17</v>
      </c>
      <c r="I732" s="8">
        <v>0.45</v>
      </c>
      <c r="J732" s="9">
        <v>11000</v>
      </c>
      <c r="K732" s="10">
        <f t="shared" si="4"/>
        <v>4950</v>
      </c>
      <c r="L732" s="10">
        <f t="shared" si="5"/>
        <v>2227.5</v>
      </c>
      <c r="M732" s="11">
        <v>0.45</v>
      </c>
      <c r="O732" s="12"/>
      <c r="P732" s="17">
        <f>Data!$I732+0.05</f>
        <v>0.5</v>
      </c>
      <c r="Q732" s="12"/>
      <c r="R732" s="13"/>
    </row>
    <row r="733" spans="1:18" ht="15.75" customHeight="1">
      <c r="A733" s="1"/>
      <c r="B733" s="6" t="s">
        <v>14</v>
      </c>
      <c r="C733" s="6">
        <v>1185732</v>
      </c>
      <c r="D733" s="7">
        <v>44237</v>
      </c>
      <c r="E733" s="6" t="s">
        <v>46</v>
      </c>
      <c r="F733" s="6" t="s">
        <v>47</v>
      </c>
      <c r="G733" s="6" t="s">
        <v>48</v>
      </c>
      <c r="H733" s="6" t="s">
        <v>18</v>
      </c>
      <c r="I733" s="8">
        <v>0.45</v>
      </c>
      <c r="J733" s="9">
        <v>7500</v>
      </c>
      <c r="K733" s="10">
        <f t="shared" si="4"/>
        <v>3375</v>
      </c>
      <c r="L733" s="10">
        <f t="shared" si="5"/>
        <v>1181.25</v>
      </c>
      <c r="M733" s="11">
        <v>0.35</v>
      </c>
      <c r="O733" s="12"/>
      <c r="P733" s="17">
        <f>Data!$I733+0.05</f>
        <v>0.5</v>
      </c>
      <c r="Q733" s="12"/>
      <c r="R733" s="13"/>
    </row>
    <row r="734" spans="1:18" ht="15.75" customHeight="1">
      <c r="A734" s="1"/>
      <c r="B734" s="6" t="s">
        <v>14</v>
      </c>
      <c r="C734" s="6">
        <v>1185732</v>
      </c>
      <c r="D734" s="7">
        <v>44237</v>
      </c>
      <c r="E734" s="6" t="s">
        <v>46</v>
      </c>
      <c r="F734" s="6" t="s">
        <v>47</v>
      </c>
      <c r="G734" s="6" t="s">
        <v>48</v>
      </c>
      <c r="H734" s="6" t="s">
        <v>19</v>
      </c>
      <c r="I734" s="8">
        <v>0.35000000000000003</v>
      </c>
      <c r="J734" s="9">
        <v>8000</v>
      </c>
      <c r="K734" s="10">
        <f t="shared" si="4"/>
        <v>2800.0000000000005</v>
      </c>
      <c r="L734" s="10">
        <f t="shared" si="5"/>
        <v>700.00000000000011</v>
      </c>
      <c r="M734" s="11">
        <v>0.25</v>
      </c>
      <c r="O734" s="12"/>
      <c r="P734" s="17">
        <f>Data!$I734+0.05</f>
        <v>0.4</v>
      </c>
      <c r="Q734" s="12"/>
      <c r="R734" s="13"/>
    </row>
    <row r="735" spans="1:18" ht="15.75" customHeight="1">
      <c r="A735" s="1"/>
      <c r="B735" s="6" t="s">
        <v>14</v>
      </c>
      <c r="C735" s="6">
        <v>1185732</v>
      </c>
      <c r="D735" s="7">
        <v>44237</v>
      </c>
      <c r="E735" s="6" t="s">
        <v>46</v>
      </c>
      <c r="F735" s="6" t="s">
        <v>47</v>
      </c>
      <c r="G735" s="6" t="s">
        <v>48</v>
      </c>
      <c r="H735" s="6" t="s">
        <v>20</v>
      </c>
      <c r="I735" s="8">
        <v>0.39999999999999997</v>
      </c>
      <c r="J735" s="9">
        <v>6750</v>
      </c>
      <c r="K735" s="10">
        <f t="shared" si="4"/>
        <v>2700</v>
      </c>
      <c r="L735" s="10">
        <f t="shared" si="5"/>
        <v>810</v>
      </c>
      <c r="M735" s="11">
        <v>0.3</v>
      </c>
      <c r="O735" s="12"/>
      <c r="P735" s="17">
        <f>Data!$I735+0.05</f>
        <v>0.44999999999999996</v>
      </c>
      <c r="Q735" s="12"/>
      <c r="R735" s="13"/>
    </row>
    <row r="736" spans="1:18" ht="15.75" customHeight="1">
      <c r="A736" s="1"/>
      <c r="B736" s="6" t="s">
        <v>14</v>
      </c>
      <c r="C736" s="6">
        <v>1185732</v>
      </c>
      <c r="D736" s="7">
        <v>44237</v>
      </c>
      <c r="E736" s="6" t="s">
        <v>46</v>
      </c>
      <c r="F736" s="6" t="s">
        <v>47</v>
      </c>
      <c r="G736" s="6" t="s">
        <v>48</v>
      </c>
      <c r="H736" s="6" t="s">
        <v>21</v>
      </c>
      <c r="I736" s="8">
        <v>0.55000000000000004</v>
      </c>
      <c r="J736" s="9">
        <v>7500</v>
      </c>
      <c r="K736" s="10">
        <f t="shared" si="4"/>
        <v>4125</v>
      </c>
      <c r="L736" s="10">
        <f t="shared" si="5"/>
        <v>1443.75</v>
      </c>
      <c r="M736" s="11">
        <v>0.35</v>
      </c>
      <c r="O736" s="12"/>
      <c r="P736" s="17">
        <f>Data!$I736+0.05</f>
        <v>0.60000000000000009</v>
      </c>
      <c r="Q736" s="12"/>
      <c r="R736" s="13"/>
    </row>
    <row r="737" spans="1:18" ht="15.75" customHeight="1">
      <c r="A737" s="1"/>
      <c r="B737" s="6" t="s">
        <v>14</v>
      </c>
      <c r="C737" s="6">
        <v>1185732</v>
      </c>
      <c r="D737" s="7">
        <v>44237</v>
      </c>
      <c r="E737" s="6" t="s">
        <v>46</v>
      </c>
      <c r="F737" s="6" t="s">
        <v>47</v>
      </c>
      <c r="G737" s="6" t="s">
        <v>48</v>
      </c>
      <c r="H737" s="6" t="s">
        <v>22</v>
      </c>
      <c r="I737" s="8">
        <v>0.45</v>
      </c>
      <c r="J737" s="9">
        <v>8500</v>
      </c>
      <c r="K737" s="10">
        <f t="shared" si="4"/>
        <v>3825</v>
      </c>
      <c r="L737" s="10">
        <f t="shared" si="5"/>
        <v>1912.5</v>
      </c>
      <c r="M737" s="11">
        <v>0.5</v>
      </c>
      <c r="O737" s="12"/>
      <c r="P737" s="17">
        <f>Data!$I737+0.05</f>
        <v>0.5</v>
      </c>
      <c r="Q737" s="12"/>
      <c r="R737" s="13"/>
    </row>
    <row r="738" spans="1:18" ht="15.75" customHeight="1">
      <c r="A738" s="1"/>
      <c r="B738" s="6" t="s">
        <v>14</v>
      </c>
      <c r="C738" s="6">
        <v>1185732</v>
      </c>
      <c r="D738" s="7">
        <v>44263</v>
      </c>
      <c r="E738" s="6" t="s">
        <v>46</v>
      </c>
      <c r="F738" s="6" t="s">
        <v>47</v>
      </c>
      <c r="G738" s="6" t="s">
        <v>48</v>
      </c>
      <c r="H738" s="6" t="s">
        <v>17</v>
      </c>
      <c r="I738" s="8">
        <v>0.45</v>
      </c>
      <c r="J738" s="9">
        <v>10700</v>
      </c>
      <c r="K738" s="10">
        <f t="shared" si="4"/>
        <v>4815</v>
      </c>
      <c r="L738" s="10">
        <f t="shared" si="5"/>
        <v>2166.75</v>
      </c>
      <c r="M738" s="11">
        <v>0.45</v>
      </c>
      <c r="O738" s="12"/>
      <c r="P738" s="17">
        <f>Data!$I738+0.05</f>
        <v>0.5</v>
      </c>
      <c r="Q738" s="12"/>
      <c r="R738" s="13"/>
    </row>
    <row r="739" spans="1:18" ht="15.75" customHeight="1">
      <c r="A739" s="1"/>
      <c r="B739" s="6" t="s">
        <v>14</v>
      </c>
      <c r="C739" s="6">
        <v>1185732</v>
      </c>
      <c r="D739" s="7">
        <v>44263</v>
      </c>
      <c r="E739" s="6" t="s">
        <v>46</v>
      </c>
      <c r="F739" s="6" t="s">
        <v>47</v>
      </c>
      <c r="G739" s="6" t="s">
        <v>48</v>
      </c>
      <c r="H739" s="6" t="s">
        <v>18</v>
      </c>
      <c r="I739" s="8">
        <v>0.45</v>
      </c>
      <c r="J739" s="9">
        <v>7500</v>
      </c>
      <c r="K739" s="10">
        <f t="shared" si="4"/>
        <v>3375</v>
      </c>
      <c r="L739" s="10">
        <f t="shared" si="5"/>
        <v>1181.25</v>
      </c>
      <c r="M739" s="11">
        <v>0.35</v>
      </c>
      <c r="O739" s="12"/>
      <c r="P739" s="17">
        <f>Data!$I739+0.05</f>
        <v>0.5</v>
      </c>
      <c r="Q739" s="12"/>
      <c r="R739" s="13"/>
    </row>
    <row r="740" spans="1:18" ht="15.75" customHeight="1">
      <c r="A740" s="1"/>
      <c r="B740" s="6" t="s">
        <v>14</v>
      </c>
      <c r="C740" s="6">
        <v>1185732</v>
      </c>
      <c r="D740" s="7">
        <v>44263</v>
      </c>
      <c r="E740" s="6" t="s">
        <v>46</v>
      </c>
      <c r="F740" s="6" t="s">
        <v>47</v>
      </c>
      <c r="G740" s="6" t="s">
        <v>48</v>
      </c>
      <c r="H740" s="6" t="s">
        <v>19</v>
      </c>
      <c r="I740" s="8">
        <v>0.35000000000000003</v>
      </c>
      <c r="J740" s="9">
        <v>7750</v>
      </c>
      <c r="K740" s="10">
        <f t="shared" si="4"/>
        <v>2712.5000000000005</v>
      </c>
      <c r="L740" s="10">
        <f t="shared" si="5"/>
        <v>678.12500000000011</v>
      </c>
      <c r="M740" s="11">
        <v>0.25</v>
      </c>
      <c r="O740" s="12"/>
      <c r="P740" s="17">
        <f>Data!$I740+0.05</f>
        <v>0.4</v>
      </c>
      <c r="Q740" s="12"/>
      <c r="R740" s="13"/>
    </row>
    <row r="741" spans="1:18" ht="15.75" customHeight="1">
      <c r="A741" s="1"/>
      <c r="B741" s="6" t="s">
        <v>14</v>
      </c>
      <c r="C741" s="6">
        <v>1185732</v>
      </c>
      <c r="D741" s="7">
        <v>44263</v>
      </c>
      <c r="E741" s="6" t="s">
        <v>46</v>
      </c>
      <c r="F741" s="6" t="s">
        <v>47</v>
      </c>
      <c r="G741" s="6" t="s">
        <v>48</v>
      </c>
      <c r="H741" s="6" t="s">
        <v>20</v>
      </c>
      <c r="I741" s="8">
        <v>0.39999999999999997</v>
      </c>
      <c r="J741" s="9">
        <v>6250</v>
      </c>
      <c r="K741" s="10">
        <f t="shared" si="4"/>
        <v>2500</v>
      </c>
      <c r="L741" s="10">
        <f t="shared" si="5"/>
        <v>750</v>
      </c>
      <c r="M741" s="11">
        <v>0.3</v>
      </c>
      <c r="O741" s="12"/>
      <c r="P741" s="17">
        <f>Data!$I741+0.05</f>
        <v>0.44999999999999996</v>
      </c>
      <c r="Q741" s="12"/>
      <c r="R741" s="13"/>
    </row>
    <row r="742" spans="1:18" ht="15.75" customHeight="1">
      <c r="A742" s="1"/>
      <c r="B742" s="6" t="s">
        <v>14</v>
      </c>
      <c r="C742" s="6">
        <v>1185732</v>
      </c>
      <c r="D742" s="7">
        <v>44263</v>
      </c>
      <c r="E742" s="6" t="s">
        <v>46</v>
      </c>
      <c r="F742" s="6" t="s">
        <v>47</v>
      </c>
      <c r="G742" s="6" t="s">
        <v>48</v>
      </c>
      <c r="H742" s="6" t="s">
        <v>21</v>
      </c>
      <c r="I742" s="8">
        <v>0.55000000000000004</v>
      </c>
      <c r="J742" s="9">
        <v>6750</v>
      </c>
      <c r="K742" s="10">
        <f t="shared" si="4"/>
        <v>3712.5000000000005</v>
      </c>
      <c r="L742" s="10">
        <f t="shared" si="5"/>
        <v>1299.375</v>
      </c>
      <c r="M742" s="11">
        <v>0.35</v>
      </c>
      <c r="O742" s="12"/>
      <c r="P742" s="17">
        <f>Data!$I742+0.05</f>
        <v>0.60000000000000009</v>
      </c>
      <c r="Q742" s="12"/>
      <c r="R742" s="13"/>
    </row>
    <row r="743" spans="1:18" ht="15.75" customHeight="1">
      <c r="A743" s="1"/>
      <c r="B743" s="6" t="s">
        <v>14</v>
      </c>
      <c r="C743" s="6">
        <v>1185732</v>
      </c>
      <c r="D743" s="7">
        <v>44263</v>
      </c>
      <c r="E743" s="6" t="s">
        <v>46</v>
      </c>
      <c r="F743" s="6" t="s">
        <v>47</v>
      </c>
      <c r="G743" s="6" t="s">
        <v>48</v>
      </c>
      <c r="H743" s="6" t="s">
        <v>22</v>
      </c>
      <c r="I743" s="8">
        <v>0.45</v>
      </c>
      <c r="J743" s="9">
        <v>7750</v>
      </c>
      <c r="K743" s="10">
        <f t="shared" si="4"/>
        <v>3487.5</v>
      </c>
      <c r="L743" s="10">
        <f t="shared" si="5"/>
        <v>1743.75</v>
      </c>
      <c r="M743" s="11">
        <v>0.5</v>
      </c>
      <c r="O743" s="12"/>
      <c r="P743" s="17">
        <f>Data!$I743+0.05</f>
        <v>0.5</v>
      </c>
      <c r="Q743" s="12"/>
      <c r="R743" s="13"/>
    </row>
    <row r="744" spans="1:18" ht="15.75" customHeight="1">
      <c r="A744" s="1"/>
      <c r="B744" s="6" t="s">
        <v>14</v>
      </c>
      <c r="C744" s="6">
        <v>1185732</v>
      </c>
      <c r="D744" s="7">
        <v>44295</v>
      </c>
      <c r="E744" s="6" t="s">
        <v>46</v>
      </c>
      <c r="F744" s="6" t="s">
        <v>47</v>
      </c>
      <c r="G744" s="6" t="s">
        <v>48</v>
      </c>
      <c r="H744" s="6" t="s">
        <v>17</v>
      </c>
      <c r="I744" s="8">
        <v>0.45</v>
      </c>
      <c r="J744" s="9">
        <v>10250</v>
      </c>
      <c r="K744" s="10">
        <f t="shared" si="4"/>
        <v>4612.5</v>
      </c>
      <c r="L744" s="10">
        <f t="shared" si="5"/>
        <v>2075.625</v>
      </c>
      <c r="M744" s="11">
        <v>0.45</v>
      </c>
      <c r="O744" s="12"/>
      <c r="P744" s="17">
        <f>Data!$I744+0.05</f>
        <v>0.5</v>
      </c>
      <c r="Q744" s="12"/>
      <c r="R744" s="13"/>
    </row>
    <row r="745" spans="1:18" ht="15.75" customHeight="1">
      <c r="A745" s="1"/>
      <c r="B745" s="6" t="s">
        <v>14</v>
      </c>
      <c r="C745" s="6">
        <v>1185732</v>
      </c>
      <c r="D745" s="7">
        <v>44295</v>
      </c>
      <c r="E745" s="6" t="s">
        <v>46</v>
      </c>
      <c r="F745" s="6" t="s">
        <v>47</v>
      </c>
      <c r="G745" s="6" t="s">
        <v>48</v>
      </c>
      <c r="H745" s="6" t="s">
        <v>18</v>
      </c>
      <c r="I745" s="8">
        <v>0.45</v>
      </c>
      <c r="J745" s="9">
        <v>7250</v>
      </c>
      <c r="K745" s="10">
        <f t="shared" si="4"/>
        <v>3262.5</v>
      </c>
      <c r="L745" s="10">
        <f t="shared" si="5"/>
        <v>1141.875</v>
      </c>
      <c r="M745" s="11">
        <v>0.35</v>
      </c>
      <c r="O745" s="12"/>
      <c r="P745" s="17">
        <f>Data!$I745+0.05</f>
        <v>0.5</v>
      </c>
      <c r="Q745" s="12"/>
      <c r="R745" s="13"/>
    </row>
    <row r="746" spans="1:18" ht="15.75" customHeight="1">
      <c r="A746" s="1"/>
      <c r="B746" s="6" t="s">
        <v>14</v>
      </c>
      <c r="C746" s="6">
        <v>1185732</v>
      </c>
      <c r="D746" s="7">
        <v>44295</v>
      </c>
      <c r="E746" s="6" t="s">
        <v>46</v>
      </c>
      <c r="F746" s="6" t="s">
        <v>47</v>
      </c>
      <c r="G746" s="6" t="s">
        <v>48</v>
      </c>
      <c r="H746" s="6" t="s">
        <v>19</v>
      </c>
      <c r="I746" s="8">
        <v>0.35000000000000003</v>
      </c>
      <c r="J746" s="9">
        <v>7250</v>
      </c>
      <c r="K746" s="10">
        <f t="shared" si="4"/>
        <v>2537.5000000000005</v>
      </c>
      <c r="L746" s="10">
        <f t="shared" si="5"/>
        <v>634.37500000000011</v>
      </c>
      <c r="M746" s="11">
        <v>0.25</v>
      </c>
      <c r="O746" s="12"/>
      <c r="P746" s="17">
        <f>Data!$I746+0.05</f>
        <v>0.4</v>
      </c>
      <c r="Q746" s="12"/>
      <c r="R746" s="13"/>
    </row>
    <row r="747" spans="1:18" ht="15.75" customHeight="1">
      <c r="A747" s="1"/>
      <c r="B747" s="6" t="s">
        <v>14</v>
      </c>
      <c r="C747" s="6">
        <v>1185732</v>
      </c>
      <c r="D747" s="7">
        <v>44295</v>
      </c>
      <c r="E747" s="6" t="s">
        <v>46</v>
      </c>
      <c r="F747" s="6" t="s">
        <v>47</v>
      </c>
      <c r="G747" s="6" t="s">
        <v>48</v>
      </c>
      <c r="H747" s="6" t="s">
        <v>20</v>
      </c>
      <c r="I747" s="8">
        <v>0.39999999999999997</v>
      </c>
      <c r="J747" s="9">
        <v>6500</v>
      </c>
      <c r="K747" s="10">
        <f t="shared" si="4"/>
        <v>2600</v>
      </c>
      <c r="L747" s="10">
        <f t="shared" si="5"/>
        <v>780</v>
      </c>
      <c r="M747" s="11">
        <v>0.3</v>
      </c>
      <c r="O747" s="12"/>
      <c r="P747" s="17">
        <f>Data!$I747+0.05</f>
        <v>0.44999999999999996</v>
      </c>
      <c r="Q747" s="12"/>
      <c r="R747" s="13"/>
    </row>
    <row r="748" spans="1:18" ht="15.75" customHeight="1">
      <c r="A748" s="1"/>
      <c r="B748" s="6" t="s">
        <v>14</v>
      </c>
      <c r="C748" s="6">
        <v>1185732</v>
      </c>
      <c r="D748" s="7">
        <v>44295</v>
      </c>
      <c r="E748" s="6" t="s">
        <v>46</v>
      </c>
      <c r="F748" s="6" t="s">
        <v>47</v>
      </c>
      <c r="G748" s="6" t="s">
        <v>48</v>
      </c>
      <c r="H748" s="6" t="s">
        <v>21</v>
      </c>
      <c r="I748" s="8">
        <v>0.55000000000000004</v>
      </c>
      <c r="J748" s="9">
        <v>6750</v>
      </c>
      <c r="K748" s="10">
        <f t="shared" si="4"/>
        <v>3712.5000000000005</v>
      </c>
      <c r="L748" s="10">
        <f t="shared" si="5"/>
        <v>1299.375</v>
      </c>
      <c r="M748" s="11">
        <v>0.35</v>
      </c>
      <c r="O748" s="12"/>
      <c r="P748" s="17">
        <f>Data!$I748+0.05</f>
        <v>0.60000000000000009</v>
      </c>
      <c r="Q748" s="12"/>
      <c r="R748" s="13"/>
    </row>
    <row r="749" spans="1:18" ht="15.75" customHeight="1">
      <c r="A749" s="1"/>
      <c r="B749" s="6" t="s">
        <v>14</v>
      </c>
      <c r="C749" s="6">
        <v>1185732</v>
      </c>
      <c r="D749" s="7">
        <v>44295</v>
      </c>
      <c r="E749" s="6" t="s">
        <v>46</v>
      </c>
      <c r="F749" s="6" t="s">
        <v>47</v>
      </c>
      <c r="G749" s="6" t="s">
        <v>48</v>
      </c>
      <c r="H749" s="6" t="s">
        <v>22</v>
      </c>
      <c r="I749" s="8">
        <v>0.45</v>
      </c>
      <c r="J749" s="9">
        <v>8000</v>
      </c>
      <c r="K749" s="10">
        <f t="shared" si="4"/>
        <v>3600</v>
      </c>
      <c r="L749" s="10">
        <f t="shared" si="5"/>
        <v>1800</v>
      </c>
      <c r="M749" s="11">
        <v>0.5</v>
      </c>
      <c r="O749" s="12"/>
      <c r="P749" s="17">
        <f>Data!$I749+0.05</f>
        <v>0.5</v>
      </c>
      <c r="Q749" s="12"/>
      <c r="R749" s="13"/>
    </row>
    <row r="750" spans="1:18" ht="15.75" customHeight="1">
      <c r="A750" s="1"/>
      <c r="B750" s="6" t="s">
        <v>14</v>
      </c>
      <c r="C750" s="6">
        <v>1185732</v>
      </c>
      <c r="D750" s="7">
        <v>44324</v>
      </c>
      <c r="E750" s="6" t="s">
        <v>46</v>
      </c>
      <c r="F750" s="6" t="s">
        <v>47</v>
      </c>
      <c r="G750" s="6" t="s">
        <v>48</v>
      </c>
      <c r="H750" s="6" t="s">
        <v>17</v>
      </c>
      <c r="I750" s="8">
        <v>0.55000000000000004</v>
      </c>
      <c r="J750" s="9">
        <v>10700</v>
      </c>
      <c r="K750" s="10">
        <f t="shared" si="4"/>
        <v>5885.0000000000009</v>
      </c>
      <c r="L750" s="10">
        <f t="shared" si="5"/>
        <v>2648.2500000000005</v>
      </c>
      <c r="M750" s="11">
        <v>0.45</v>
      </c>
      <c r="O750" s="12"/>
      <c r="P750" s="17">
        <f>Data!$I750+0.05</f>
        <v>0.60000000000000009</v>
      </c>
      <c r="Q750" s="12"/>
      <c r="R750" s="13"/>
    </row>
    <row r="751" spans="1:18" ht="15.75" customHeight="1">
      <c r="A751" s="1"/>
      <c r="B751" s="6" t="s">
        <v>14</v>
      </c>
      <c r="C751" s="6">
        <v>1185732</v>
      </c>
      <c r="D751" s="7">
        <v>44324</v>
      </c>
      <c r="E751" s="6" t="s">
        <v>46</v>
      </c>
      <c r="F751" s="6" t="s">
        <v>47</v>
      </c>
      <c r="G751" s="6" t="s">
        <v>48</v>
      </c>
      <c r="H751" s="6" t="s">
        <v>18</v>
      </c>
      <c r="I751" s="8">
        <v>0.55000000000000004</v>
      </c>
      <c r="J751" s="9">
        <v>7750</v>
      </c>
      <c r="K751" s="10">
        <f t="shared" si="4"/>
        <v>4262.5</v>
      </c>
      <c r="L751" s="10">
        <f t="shared" si="5"/>
        <v>1491.875</v>
      </c>
      <c r="M751" s="11">
        <v>0.35</v>
      </c>
      <c r="O751" s="12"/>
      <c r="P751" s="17">
        <f>Data!$I751+0.05</f>
        <v>0.60000000000000009</v>
      </c>
      <c r="Q751" s="12"/>
      <c r="R751" s="13"/>
    </row>
    <row r="752" spans="1:18" ht="15.75" customHeight="1">
      <c r="A752" s="1"/>
      <c r="B752" s="6" t="s">
        <v>14</v>
      </c>
      <c r="C752" s="6">
        <v>1185732</v>
      </c>
      <c r="D752" s="7">
        <v>44324</v>
      </c>
      <c r="E752" s="6" t="s">
        <v>46</v>
      </c>
      <c r="F752" s="6" t="s">
        <v>47</v>
      </c>
      <c r="G752" s="6" t="s">
        <v>48</v>
      </c>
      <c r="H752" s="6" t="s">
        <v>19</v>
      </c>
      <c r="I752" s="8">
        <v>0.5</v>
      </c>
      <c r="J752" s="9">
        <v>7500</v>
      </c>
      <c r="K752" s="10">
        <f t="shared" si="4"/>
        <v>3750</v>
      </c>
      <c r="L752" s="10">
        <f t="shared" si="5"/>
        <v>937.5</v>
      </c>
      <c r="M752" s="11">
        <v>0.25</v>
      </c>
      <c r="O752" s="12"/>
      <c r="P752" s="17">
        <f>Data!$I752+0.05</f>
        <v>0.55000000000000004</v>
      </c>
      <c r="Q752" s="12"/>
      <c r="R752" s="13"/>
    </row>
    <row r="753" spans="1:18" ht="15.75" customHeight="1">
      <c r="A753" s="1"/>
      <c r="B753" s="6" t="s">
        <v>14</v>
      </c>
      <c r="C753" s="6">
        <v>1185732</v>
      </c>
      <c r="D753" s="7">
        <v>44324</v>
      </c>
      <c r="E753" s="6" t="s">
        <v>46</v>
      </c>
      <c r="F753" s="6" t="s">
        <v>47</v>
      </c>
      <c r="G753" s="6" t="s">
        <v>48</v>
      </c>
      <c r="H753" s="6" t="s">
        <v>20</v>
      </c>
      <c r="I753" s="8">
        <v>0.5</v>
      </c>
      <c r="J753" s="9">
        <v>7000</v>
      </c>
      <c r="K753" s="10">
        <f t="shared" si="4"/>
        <v>3500</v>
      </c>
      <c r="L753" s="10">
        <f t="shared" si="5"/>
        <v>1050</v>
      </c>
      <c r="M753" s="11">
        <v>0.3</v>
      </c>
      <c r="O753" s="12"/>
      <c r="P753" s="17">
        <f>Data!$I753+0.05</f>
        <v>0.55000000000000004</v>
      </c>
      <c r="Q753" s="12"/>
      <c r="R753" s="13"/>
    </row>
    <row r="754" spans="1:18" ht="15.75" customHeight="1">
      <c r="A754" s="1"/>
      <c r="B754" s="6" t="s">
        <v>14</v>
      </c>
      <c r="C754" s="6">
        <v>1185732</v>
      </c>
      <c r="D754" s="7">
        <v>44324</v>
      </c>
      <c r="E754" s="6" t="s">
        <v>46</v>
      </c>
      <c r="F754" s="6" t="s">
        <v>47</v>
      </c>
      <c r="G754" s="6" t="s">
        <v>48</v>
      </c>
      <c r="H754" s="6" t="s">
        <v>21</v>
      </c>
      <c r="I754" s="8">
        <v>0.6</v>
      </c>
      <c r="J754" s="9">
        <v>7250</v>
      </c>
      <c r="K754" s="10">
        <f t="shared" si="4"/>
        <v>4350</v>
      </c>
      <c r="L754" s="10">
        <f t="shared" si="5"/>
        <v>1522.5</v>
      </c>
      <c r="M754" s="11">
        <v>0.35</v>
      </c>
      <c r="O754" s="12"/>
      <c r="P754" s="17">
        <f>Data!$I754+0.05</f>
        <v>0.65</v>
      </c>
      <c r="Q754" s="12"/>
      <c r="R754" s="13"/>
    </row>
    <row r="755" spans="1:18" ht="15.75" customHeight="1">
      <c r="A755" s="1"/>
      <c r="B755" s="6" t="s">
        <v>14</v>
      </c>
      <c r="C755" s="6">
        <v>1185732</v>
      </c>
      <c r="D755" s="7">
        <v>44324</v>
      </c>
      <c r="E755" s="6" t="s">
        <v>46</v>
      </c>
      <c r="F755" s="6" t="s">
        <v>47</v>
      </c>
      <c r="G755" s="6" t="s">
        <v>48</v>
      </c>
      <c r="H755" s="6" t="s">
        <v>22</v>
      </c>
      <c r="I755" s="8">
        <v>0.65</v>
      </c>
      <c r="J755" s="9">
        <v>8250</v>
      </c>
      <c r="K755" s="10">
        <f t="shared" si="4"/>
        <v>5362.5</v>
      </c>
      <c r="L755" s="10">
        <f t="shared" si="5"/>
        <v>2681.25</v>
      </c>
      <c r="M755" s="11">
        <v>0.5</v>
      </c>
      <c r="O755" s="12"/>
      <c r="P755" s="17">
        <f>Data!$I755+0.05</f>
        <v>0.70000000000000007</v>
      </c>
      <c r="Q755" s="12"/>
      <c r="R755" s="13"/>
    </row>
    <row r="756" spans="1:18" ht="15.75" customHeight="1">
      <c r="A756" s="1"/>
      <c r="B756" s="6" t="s">
        <v>14</v>
      </c>
      <c r="C756" s="6">
        <v>1185732</v>
      </c>
      <c r="D756" s="7">
        <v>44357</v>
      </c>
      <c r="E756" s="6" t="s">
        <v>46</v>
      </c>
      <c r="F756" s="6" t="s">
        <v>47</v>
      </c>
      <c r="G756" s="6" t="s">
        <v>48</v>
      </c>
      <c r="H756" s="6" t="s">
        <v>17</v>
      </c>
      <c r="I756" s="8">
        <v>0.6</v>
      </c>
      <c r="J756" s="9">
        <v>10750</v>
      </c>
      <c r="K756" s="10">
        <f t="shared" si="4"/>
        <v>6450</v>
      </c>
      <c r="L756" s="10">
        <f t="shared" si="5"/>
        <v>2902.5</v>
      </c>
      <c r="M756" s="11">
        <v>0.45</v>
      </c>
      <c r="O756" s="12"/>
      <c r="P756" s="17">
        <f>Data!$I756+0.05</f>
        <v>0.65</v>
      </c>
      <c r="Q756" s="12"/>
      <c r="R756" s="13"/>
    </row>
    <row r="757" spans="1:18" ht="15.75" customHeight="1">
      <c r="A757" s="1"/>
      <c r="B757" s="6" t="s">
        <v>14</v>
      </c>
      <c r="C757" s="6">
        <v>1185732</v>
      </c>
      <c r="D757" s="7">
        <v>44357</v>
      </c>
      <c r="E757" s="6" t="s">
        <v>46</v>
      </c>
      <c r="F757" s="6" t="s">
        <v>47</v>
      </c>
      <c r="G757" s="6" t="s">
        <v>48</v>
      </c>
      <c r="H757" s="6" t="s">
        <v>18</v>
      </c>
      <c r="I757" s="8">
        <v>0.55000000000000004</v>
      </c>
      <c r="J757" s="9">
        <v>8250</v>
      </c>
      <c r="K757" s="10">
        <f t="shared" si="4"/>
        <v>4537.5</v>
      </c>
      <c r="L757" s="10">
        <f t="shared" si="5"/>
        <v>1588.125</v>
      </c>
      <c r="M757" s="11">
        <v>0.35</v>
      </c>
      <c r="O757" s="12"/>
      <c r="P757" s="17">
        <f>Data!$I757+0.05</f>
        <v>0.60000000000000009</v>
      </c>
      <c r="Q757" s="12"/>
      <c r="R757" s="13"/>
    </row>
    <row r="758" spans="1:18" ht="15.75" customHeight="1">
      <c r="A758" s="1"/>
      <c r="B758" s="6" t="s">
        <v>14</v>
      </c>
      <c r="C758" s="6">
        <v>1185732</v>
      </c>
      <c r="D758" s="7">
        <v>44357</v>
      </c>
      <c r="E758" s="6" t="s">
        <v>46</v>
      </c>
      <c r="F758" s="6" t="s">
        <v>47</v>
      </c>
      <c r="G758" s="6" t="s">
        <v>48</v>
      </c>
      <c r="H758" s="6" t="s">
        <v>19</v>
      </c>
      <c r="I758" s="8">
        <v>0.5</v>
      </c>
      <c r="J758" s="9">
        <v>8000</v>
      </c>
      <c r="K758" s="10">
        <f t="shared" si="4"/>
        <v>4000</v>
      </c>
      <c r="L758" s="10">
        <f t="shared" si="5"/>
        <v>1000</v>
      </c>
      <c r="M758" s="11">
        <v>0.25</v>
      </c>
      <c r="O758" s="12"/>
      <c r="P758" s="17">
        <f>Data!$I758+0.05</f>
        <v>0.55000000000000004</v>
      </c>
      <c r="Q758" s="12"/>
      <c r="R758" s="13"/>
    </row>
    <row r="759" spans="1:18" ht="15.75" customHeight="1">
      <c r="A759" s="1"/>
      <c r="B759" s="6" t="s">
        <v>14</v>
      </c>
      <c r="C759" s="6">
        <v>1185732</v>
      </c>
      <c r="D759" s="7">
        <v>44357</v>
      </c>
      <c r="E759" s="6" t="s">
        <v>46</v>
      </c>
      <c r="F759" s="6" t="s">
        <v>47</v>
      </c>
      <c r="G759" s="6" t="s">
        <v>48</v>
      </c>
      <c r="H759" s="6" t="s">
        <v>20</v>
      </c>
      <c r="I759" s="8">
        <v>0.5</v>
      </c>
      <c r="J759" s="9">
        <v>7750</v>
      </c>
      <c r="K759" s="10">
        <f t="shared" si="4"/>
        <v>3875</v>
      </c>
      <c r="L759" s="10">
        <f t="shared" si="5"/>
        <v>1162.5</v>
      </c>
      <c r="M759" s="11">
        <v>0.3</v>
      </c>
      <c r="O759" s="12"/>
      <c r="P759" s="17">
        <f>Data!$I759+0.05</f>
        <v>0.55000000000000004</v>
      </c>
      <c r="Q759" s="12"/>
      <c r="R759" s="13"/>
    </row>
    <row r="760" spans="1:18" ht="15.75" customHeight="1">
      <c r="A760" s="1"/>
      <c r="B760" s="6" t="s">
        <v>14</v>
      </c>
      <c r="C760" s="6">
        <v>1185732</v>
      </c>
      <c r="D760" s="7">
        <v>44357</v>
      </c>
      <c r="E760" s="6" t="s">
        <v>46</v>
      </c>
      <c r="F760" s="6" t="s">
        <v>47</v>
      </c>
      <c r="G760" s="6" t="s">
        <v>48</v>
      </c>
      <c r="H760" s="6" t="s">
        <v>21</v>
      </c>
      <c r="I760" s="8">
        <v>0.65</v>
      </c>
      <c r="J760" s="9">
        <v>7750</v>
      </c>
      <c r="K760" s="10">
        <f t="shared" si="4"/>
        <v>5037.5</v>
      </c>
      <c r="L760" s="10">
        <f t="shared" si="5"/>
        <v>1763.125</v>
      </c>
      <c r="M760" s="11">
        <v>0.35</v>
      </c>
      <c r="O760" s="12"/>
      <c r="P760" s="17">
        <f>Data!$I760+0.05</f>
        <v>0.70000000000000007</v>
      </c>
      <c r="Q760" s="12"/>
      <c r="R760" s="13"/>
    </row>
    <row r="761" spans="1:18" ht="15.75" customHeight="1">
      <c r="A761" s="1"/>
      <c r="B761" s="6" t="s">
        <v>14</v>
      </c>
      <c r="C761" s="6">
        <v>1185732</v>
      </c>
      <c r="D761" s="7">
        <v>44357</v>
      </c>
      <c r="E761" s="6" t="s">
        <v>46</v>
      </c>
      <c r="F761" s="6" t="s">
        <v>47</v>
      </c>
      <c r="G761" s="6" t="s">
        <v>48</v>
      </c>
      <c r="H761" s="6" t="s">
        <v>22</v>
      </c>
      <c r="I761" s="8">
        <v>0.70000000000000007</v>
      </c>
      <c r="J761" s="9">
        <v>9250</v>
      </c>
      <c r="K761" s="10">
        <f t="shared" si="4"/>
        <v>6475.0000000000009</v>
      </c>
      <c r="L761" s="10">
        <f t="shared" si="5"/>
        <v>3237.5000000000005</v>
      </c>
      <c r="M761" s="11">
        <v>0.5</v>
      </c>
      <c r="O761" s="12"/>
      <c r="P761" s="17">
        <f>Data!$I761+0.05</f>
        <v>0.75000000000000011</v>
      </c>
      <c r="Q761" s="12"/>
      <c r="R761" s="13"/>
    </row>
    <row r="762" spans="1:18" ht="15.75" customHeight="1">
      <c r="A762" s="1"/>
      <c r="B762" s="6" t="s">
        <v>14</v>
      </c>
      <c r="C762" s="6">
        <v>1185732</v>
      </c>
      <c r="D762" s="7">
        <v>44385</v>
      </c>
      <c r="E762" s="6" t="s">
        <v>46</v>
      </c>
      <c r="F762" s="6" t="s">
        <v>47</v>
      </c>
      <c r="G762" s="6" t="s">
        <v>48</v>
      </c>
      <c r="H762" s="6" t="s">
        <v>17</v>
      </c>
      <c r="I762" s="8">
        <v>0.65</v>
      </c>
      <c r="J762" s="9">
        <v>11500</v>
      </c>
      <c r="K762" s="10">
        <f t="shared" si="4"/>
        <v>7475</v>
      </c>
      <c r="L762" s="10">
        <f t="shared" si="5"/>
        <v>3363.75</v>
      </c>
      <c r="M762" s="11">
        <v>0.45</v>
      </c>
      <c r="O762" s="12"/>
      <c r="P762" s="17">
        <f>Data!$I762+0.05</f>
        <v>0.70000000000000007</v>
      </c>
      <c r="Q762" s="12"/>
      <c r="R762" s="13"/>
    </row>
    <row r="763" spans="1:18" ht="15.75" customHeight="1">
      <c r="A763" s="1"/>
      <c r="B763" s="6" t="s">
        <v>14</v>
      </c>
      <c r="C763" s="6">
        <v>1185732</v>
      </c>
      <c r="D763" s="7">
        <v>44385</v>
      </c>
      <c r="E763" s="6" t="s">
        <v>46</v>
      </c>
      <c r="F763" s="6" t="s">
        <v>47</v>
      </c>
      <c r="G763" s="6" t="s">
        <v>48</v>
      </c>
      <c r="H763" s="6" t="s">
        <v>18</v>
      </c>
      <c r="I763" s="8">
        <v>0.60000000000000009</v>
      </c>
      <c r="J763" s="9">
        <v>9000</v>
      </c>
      <c r="K763" s="10">
        <f t="shared" si="4"/>
        <v>5400.0000000000009</v>
      </c>
      <c r="L763" s="10">
        <f t="shared" si="5"/>
        <v>1890.0000000000002</v>
      </c>
      <c r="M763" s="11">
        <v>0.35</v>
      </c>
      <c r="O763" s="12"/>
      <c r="P763" s="17">
        <f>Data!$I763+0.05</f>
        <v>0.65000000000000013</v>
      </c>
      <c r="Q763" s="12"/>
      <c r="R763" s="13"/>
    </row>
    <row r="764" spans="1:18" ht="15.75" customHeight="1">
      <c r="A764" s="1"/>
      <c r="B764" s="6" t="s">
        <v>14</v>
      </c>
      <c r="C764" s="6">
        <v>1185732</v>
      </c>
      <c r="D764" s="7">
        <v>44385</v>
      </c>
      <c r="E764" s="6" t="s">
        <v>46</v>
      </c>
      <c r="F764" s="6" t="s">
        <v>47</v>
      </c>
      <c r="G764" s="6" t="s">
        <v>48</v>
      </c>
      <c r="H764" s="6" t="s">
        <v>19</v>
      </c>
      <c r="I764" s="8">
        <v>0.55000000000000004</v>
      </c>
      <c r="J764" s="9">
        <v>8250</v>
      </c>
      <c r="K764" s="10">
        <f t="shared" si="4"/>
        <v>4537.5</v>
      </c>
      <c r="L764" s="10">
        <f t="shared" si="5"/>
        <v>1134.375</v>
      </c>
      <c r="M764" s="11">
        <v>0.25</v>
      </c>
      <c r="O764" s="12"/>
      <c r="P764" s="17">
        <f>Data!$I764+0.05</f>
        <v>0.60000000000000009</v>
      </c>
      <c r="Q764" s="12"/>
      <c r="R764" s="13"/>
    </row>
    <row r="765" spans="1:18" ht="15.75" customHeight="1">
      <c r="A765" s="1"/>
      <c r="B765" s="6" t="s">
        <v>14</v>
      </c>
      <c r="C765" s="6">
        <v>1185732</v>
      </c>
      <c r="D765" s="7">
        <v>44385</v>
      </c>
      <c r="E765" s="6" t="s">
        <v>46</v>
      </c>
      <c r="F765" s="6" t="s">
        <v>47</v>
      </c>
      <c r="G765" s="6" t="s">
        <v>48</v>
      </c>
      <c r="H765" s="6" t="s">
        <v>20</v>
      </c>
      <c r="I765" s="8">
        <v>0.55000000000000004</v>
      </c>
      <c r="J765" s="9">
        <v>7750</v>
      </c>
      <c r="K765" s="10">
        <f t="shared" si="4"/>
        <v>4262.5</v>
      </c>
      <c r="L765" s="10">
        <f t="shared" si="5"/>
        <v>1278.75</v>
      </c>
      <c r="M765" s="11">
        <v>0.3</v>
      </c>
      <c r="O765" s="12"/>
      <c r="P765" s="17">
        <f>Data!$I765+0.05</f>
        <v>0.60000000000000009</v>
      </c>
      <c r="Q765" s="12"/>
      <c r="R765" s="13"/>
    </row>
    <row r="766" spans="1:18" ht="15.75" customHeight="1">
      <c r="A766" s="1"/>
      <c r="B766" s="6" t="s">
        <v>14</v>
      </c>
      <c r="C766" s="6">
        <v>1185732</v>
      </c>
      <c r="D766" s="7">
        <v>44385</v>
      </c>
      <c r="E766" s="6" t="s">
        <v>46</v>
      </c>
      <c r="F766" s="6" t="s">
        <v>47</v>
      </c>
      <c r="G766" s="6" t="s">
        <v>48</v>
      </c>
      <c r="H766" s="6" t="s">
        <v>21</v>
      </c>
      <c r="I766" s="8">
        <v>0.65</v>
      </c>
      <c r="J766" s="9">
        <v>8000</v>
      </c>
      <c r="K766" s="10">
        <f t="shared" si="4"/>
        <v>5200</v>
      </c>
      <c r="L766" s="10">
        <f t="shared" si="5"/>
        <v>1819.9999999999998</v>
      </c>
      <c r="M766" s="11">
        <v>0.35</v>
      </c>
      <c r="O766" s="12"/>
      <c r="P766" s="17">
        <f>Data!$I766+0.05</f>
        <v>0.70000000000000007</v>
      </c>
      <c r="Q766" s="12"/>
      <c r="R766" s="13"/>
    </row>
    <row r="767" spans="1:18" ht="15.75" customHeight="1">
      <c r="A767" s="1"/>
      <c r="B767" s="6" t="s">
        <v>14</v>
      </c>
      <c r="C767" s="6">
        <v>1185732</v>
      </c>
      <c r="D767" s="7">
        <v>44385</v>
      </c>
      <c r="E767" s="6" t="s">
        <v>46</v>
      </c>
      <c r="F767" s="6" t="s">
        <v>47</v>
      </c>
      <c r="G767" s="6" t="s">
        <v>48</v>
      </c>
      <c r="H767" s="6" t="s">
        <v>22</v>
      </c>
      <c r="I767" s="8">
        <v>0.70000000000000007</v>
      </c>
      <c r="J767" s="9">
        <v>9750</v>
      </c>
      <c r="K767" s="10">
        <f t="shared" si="4"/>
        <v>6825.0000000000009</v>
      </c>
      <c r="L767" s="10">
        <f t="shared" si="5"/>
        <v>3412.5000000000005</v>
      </c>
      <c r="M767" s="11">
        <v>0.5</v>
      </c>
      <c r="O767" s="12"/>
      <c r="P767" s="17">
        <f>Data!$I767+0.05</f>
        <v>0.75000000000000011</v>
      </c>
      <c r="Q767" s="12"/>
      <c r="R767" s="13"/>
    </row>
    <row r="768" spans="1:18" ht="15.75" customHeight="1">
      <c r="A768" s="1"/>
      <c r="B768" s="6" t="s">
        <v>14</v>
      </c>
      <c r="C768" s="6">
        <v>1185732</v>
      </c>
      <c r="D768" s="7">
        <v>44417</v>
      </c>
      <c r="E768" s="6" t="s">
        <v>46</v>
      </c>
      <c r="F768" s="6" t="s">
        <v>47</v>
      </c>
      <c r="G768" s="6" t="s">
        <v>48</v>
      </c>
      <c r="H768" s="6" t="s">
        <v>17</v>
      </c>
      <c r="I768" s="8">
        <v>0.65</v>
      </c>
      <c r="J768" s="9">
        <v>11250</v>
      </c>
      <c r="K768" s="10">
        <f t="shared" si="4"/>
        <v>7312.5</v>
      </c>
      <c r="L768" s="10">
        <f t="shared" si="5"/>
        <v>3290.625</v>
      </c>
      <c r="M768" s="11">
        <v>0.45</v>
      </c>
      <c r="O768" s="12"/>
      <c r="P768" s="17">
        <f>Data!$I768+0.05</f>
        <v>0.70000000000000007</v>
      </c>
      <c r="Q768" s="12"/>
      <c r="R768" s="13"/>
    </row>
    <row r="769" spans="1:18" ht="15.75" customHeight="1">
      <c r="A769" s="1"/>
      <c r="B769" s="6" t="s">
        <v>14</v>
      </c>
      <c r="C769" s="6">
        <v>1185732</v>
      </c>
      <c r="D769" s="7">
        <v>44417</v>
      </c>
      <c r="E769" s="6" t="s">
        <v>46</v>
      </c>
      <c r="F769" s="6" t="s">
        <v>47</v>
      </c>
      <c r="G769" s="6" t="s">
        <v>48</v>
      </c>
      <c r="H769" s="6" t="s">
        <v>18</v>
      </c>
      <c r="I769" s="8">
        <v>0.60000000000000009</v>
      </c>
      <c r="J769" s="9">
        <v>9000</v>
      </c>
      <c r="K769" s="10">
        <f t="shared" si="4"/>
        <v>5400.0000000000009</v>
      </c>
      <c r="L769" s="10">
        <f t="shared" si="5"/>
        <v>1890.0000000000002</v>
      </c>
      <c r="M769" s="11">
        <v>0.35</v>
      </c>
      <c r="O769" s="12"/>
      <c r="P769" s="17">
        <f>Data!$I769+0.05</f>
        <v>0.65000000000000013</v>
      </c>
      <c r="Q769" s="12"/>
      <c r="R769" s="13"/>
    </row>
    <row r="770" spans="1:18" ht="15.75" customHeight="1">
      <c r="A770" s="1"/>
      <c r="B770" s="6" t="s">
        <v>14</v>
      </c>
      <c r="C770" s="6">
        <v>1185732</v>
      </c>
      <c r="D770" s="7">
        <v>44417</v>
      </c>
      <c r="E770" s="6" t="s">
        <v>46</v>
      </c>
      <c r="F770" s="6" t="s">
        <v>47</v>
      </c>
      <c r="G770" s="6" t="s">
        <v>48</v>
      </c>
      <c r="H770" s="6" t="s">
        <v>19</v>
      </c>
      <c r="I770" s="8">
        <v>0.55000000000000004</v>
      </c>
      <c r="J770" s="9">
        <v>8250</v>
      </c>
      <c r="K770" s="10">
        <f t="shared" si="4"/>
        <v>4537.5</v>
      </c>
      <c r="L770" s="10">
        <f t="shared" si="5"/>
        <v>1134.375</v>
      </c>
      <c r="M770" s="11">
        <v>0.25</v>
      </c>
      <c r="O770" s="12"/>
      <c r="P770" s="17">
        <f>Data!$I770+0.05</f>
        <v>0.60000000000000009</v>
      </c>
      <c r="Q770" s="12"/>
      <c r="R770" s="13"/>
    </row>
    <row r="771" spans="1:18" ht="15.75" customHeight="1">
      <c r="A771" s="1"/>
      <c r="B771" s="6" t="s">
        <v>14</v>
      </c>
      <c r="C771" s="6">
        <v>1185732</v>
      </c>
      <c r="D771" s="7">
        <v>44417</v>
      </c>
      <c r="E771" s="6" t="s">
        <v>46</v>
      </c>
      <c r="F771" s="6" t="s">
        <v>47</v>
      </c>
      <c r="G771" s="6" t="s">
        <v>48</v>
      </c>
      <c r="H771" s="6" t="s">
        <v>20</v>
      </c>
      <c r="I771" s="8">
        <v>0.45</v>
      </c>
      <c r="J771" s="9">
        <v>7750</v>
      </c>
      <c r="K771" s="10">
        <f t="shared" ref="K771:K1025" si="6">I771*J771</f>
        <v>3487.5</v>
      </c>
      <c r="L771" s="10">
        <f t="shared" ref="L771:L1025" si="7">K771*M771</f>
        <v>1046.25</v>
      </c>
      <c r="M771" s="11">
        <v>0.3</v>
      </c>
      <c r="O771" s="12"/>
      <c r="P771" s="17">
        <f>Data!$I771+0.05</f>
        <v>0.5</v>
      </c>
      <c r="Q771" s="12"/>
      <c r="R771" s="13"/>
    </row>
    <row r="772" spans="1:18" ht="15.75" customHeight="1">
      <c r="A772" s="1"/>
      <c r="B772" s="6" t="s">
        <v>14</v>
      </c>
      <c r="C772" s="6">
        <v>1185732</v>
      </c>
      <c r="D772" s="7">
        <v>44417</v>
      </c>
      <c r="E772" s="6" t="s">
        <v>46</v>
      </c>
      <c r="F772" s="6" t="s">
        <v>47</v>
      </c>
      <c r="G772" s="6" t="s">
        <v>48</v>
      </c>
      <c r="H772" s="6" t="s">
        <v>21</v>
      </c>
      <c r="I772" s="8">
        <v>0.55000000000000004</v>
      </c>
      <c r="J772" s="9">
        <v>7500</v>
      </c>
      <c r="K772" s="10">
        <f t="shared" si="6"/>
        <v>4125</v>
      </c>
      <c r="L772" s="10">
        <f t="shared" si="7"/>
        <v>1443.75</v>
      </c>
      <c r="M772" s="11">
        <v>0.35</v>
      </c>
      <c r="O772" s="12"/>
      <c r="P772" s="17">
        <f>Data!$I772+0.05</f>
        <v>0.60000000000000009</v>
      </c>
      <c r="Q772" s="12"/>
      <c r="R772" s="13"/>
    </row>
    <row r="773" spans="1:18" ht="15.75" customHeight="1">
      <c r="A773" s="1"/>
      <c r="B773" s="6" t="s">
        <v>14</v>
      </c>
      <c r="C773" s="6">
        <v>1185732</v>
      </c>
      <c r="D773" s="7">
        <v>44417</v>
      </c>
      <c r="E773" s="6" t="s">
        <v>46</v>
      </c>
      <c r="F773" s="6" t="s">
        <v>47</v>
      </c>
      <c r="G773" s="6" t="s">
        <v>48</v>
      </c>
      <c r="H773" s="6" t="s">
        <v>22</v>
      </c>
      <c r="I773" s="8">
        <v>0.60000000000000009</v>
      </c>
      <c r="J773" s="9">
        <v>9250</v>
      </c>
      <c r="K773" s="10">
        <f t="shared" si="6"/>
        <v>5550.0000000000009</v>
      </c>
      <c r="L773" s="10">
        <f t="shared" si="7"/>
        <v>2775.0000000000005</v>
      </c>
      <c r="M773" s="11">
        <v>0.5</v>
      </c>
      <c r="O773" s="12"/>
      <c r="P773" s="17">
        <f>Data!$I773+0.05</f>
        <v>0.65000000000000013</v>
      </c>
      <c r="Q773" s="12"/>
      <c r="R773" s="13"/>
    </row>
    <row r="774" spans="1:18" ht="15.75" customHeight="1">
      <c r="A774" s="1"/>
      <c r="B774" s="6" t="s">
        <v>14</v>
      </c>
      <c r="C774" s="6">
        <v>1185732</v>
      </c>
      <c r="D774" s="7">
        <v>44447</v>
      </c>
      <c r="E774" s="6" t="s">
        <v>46</v>
      </c>
      <c r="F774" s="6" t="s">
        <v>47</v>
      </c>
      <c r="G774" s="6" t="s">
        <v>48</v>
      </c>
      <c r="H774" s="6" t="s">
        <v>17</v>
      </c>
      <c r="I774" s="8">
        <v>0.55000000000000004</v>
      </c>
      <c r="J774" s="9">
        <v>10500</v>
      </c>
      <c r="K774" s="10">
        <f t="shared" si="6"/>
        <v>5775.0000000000009</v>
      </c>
      <c r="L774" s="10">
        <f t="shared" si="7"/>
        <v>2598.7500000000005</v>
      </c>
      <c r="M774" s="11">
        <v>0.45</v>
      </c>
      <c r="O774" s="12"/>
      <c r="P774" s="17">
        <f>Data!$I774+0.05</f>
        <v>0.60000000000000009</v>
      </c>
      <c r="Q774" s="12"/>
      <c r="R774" s="13"/>
    </row>
    <row r="775" spans="1:18" ht="15.75" customHeight="1">
      <c r="A775" s="1"/>
      <c r="B775" s="6" t="s">
        <v>14</v>
      </c>
      <c r="C775" s="6">
        <v>1185732</v>
      </c>
      <c r="D775" s="7">
        <v>44447</v>
      </c>
      <c r="E775" s="6" t="s">
        <v>46</v>
      </c>
      <c r="F775" s="6" t="s">
        <v>47</v>
      </c>
      <c r="G775" s="6" t="s">
        <v>48</v>
      </c>
      <c r="H775" s="6" t="s">
        <v>18</v>
      </c>
      <c r="I775" s="8">
        <v>0.50000000000000011</v>
      </c>
      <c r="J775" s="9">
        <v>8500</v>
      </c>
      <c r="K775" s="10">
        <f t="shared" si="6"/>
        <v>4250.0000000000009</v>
      </c>
      <c r="L775" s="10">
        <f t="shared" si="7"/>
        <v>1487.5000000000002</v>
      </c>
      <c r="M775" s="11">
        <v>0.35</v>
      </c>
      <c r="O775" s="12"/>
      <c r="P775" s="17">
        <f>Data!$I775+0.05</f>
        <v>0.55000000000000016</v>
      </c>
      <c r="Q775" s="12"/>
      <c r="R775" s="13"/>
    </row>
    <row r="776" spans="1:18" ht="15.75" customHeight="1">
      <c r="A776" s="1"/>
      <c r="B776" s="6" t="s">
        <v>14</v>
      </c>
      <c r="C776" s="6">
        <v>1185732</v>
      </c>
      <c r="D776" s="7">
        <v>44447</v>
      </c>
      <c r="E776" s="6" t="s">
        <v>46</v>
      </c>
      <c r="F776" s="6" t="s">
        <v>47</v>
      </c>
      <c r="G776" s="6" t="s">
        <v>48</v>
      </c>
      <c r="H776" s="6" t="s">
        <v>19</v>
      </c>
      <c r="I776" s="8">
        <v>0.45</v>
      </c>
      <c r="J776" s="9">
        <v>7500</v>
      </c>
      <c r="K776" s="10">
        <f t="shared" si="6"/>
        <v>3375</v>
      </c>
      <c r="L776" s="10">
        <f t="shared" si="7"/>
        <v>843.75</v>
      </c>
      <c r="M776" s="11">
        <v>0.25</v>
      </c>
      <c r="O776" s="12"/>
      <c r="P776" s="17">
        <f>Data!$I776+0.05</f>
        <v>0.5</v>
      </c>
      <c r="Q776" s="12"/>
      <c r="R776" s="13"/>
    </row>
    <row r="777" spans="1:18" ht="15.75" customHeight="1">
      <c r="A777" s="1"/>
      <c r="B777" s="6" t="s">
        <v>14</v>
      </c>
      <c r="C777" s="6">
        <v>1185732</v>
      </c>
      <c r="D777" s="7">
        <v>44447</v>
      </c>
      <c r="E777" s="6" t="s">
        <v>46</v>
      </c>
      <c r="F777" s="6" t="s">
        <v>47</v>
      </c>
      <c r="G777" s="6" t="s">
        <v>48</v>
      </c>
      <c r="H777" s="6" t="s">
        <v>20</v>
      </c>
      <c r="I777" s="8">
        <v>0.45</v>
      </c>
      <c r="J777" s="9">
        <v>7250</v>
      </c>
      <c r="K777" s="10">
        <f t="shared" si="6"/>
        <v>3262.5</v>
      </c>
      <c r="L777" s="10">
        <f t="shared" si="7"/>
        <v>978.75</v>
      </c>
      <c r="M777" s="11">
        <v>0.3</v>
      </c>
      <c r="O777" s="12"/>
      <c r="P777" s="17">
        <f>Data!$I777+0.05</f>
        <v>0.5</v>
      </c>
      <c r="Q777" s="12"/>
      <c r="R777" s="13"/>
    </row>
    <row r="778" spans="1:18" ht="15.75" customHeight="1">
      <c r="A778" s="1"/>
      <c r="B778" s="6" t="s">
        <v>14</v>
      </c>
      <c r="C778" s="6">
        <v>1185732</v>
      </c>
      <c r="D778" s="7">
        <v>44447</v>
      </c>
      <c r="E778" s="6" t="s">
        <v>46</v>
      </c>
      <c r="F778" s="6" t="s">
        <v>47</v>
      </c>
      <c r="G778" s="6" t="s">
        <v>48</v>
      </c>
      <c r="H778" s="6" t="s">
        <v>21</v>
      </c>
      <c r="I778" s="8">
        <v>0.55000000000000004</v>
      </c>
      <c r="J778" s="9">
        <v>7250</v>
      </c>
      <c r="K778" s="10">
        <f t="shared" si="6"/>
        <v>3987.5000000000005</v>
      </c>
      <c r="L778" s="10">
        <f t="shared" si="7"/>
        <v>1395.625</v>
      </c>
      <c r="M778" s="11">
        <v>0.35</v>
      </c>
      <c r="O778" s="12"/>
      <c r="P778" s="17">
        <f>Data!$I778+0.05</f>
        <v>0.60000000000000009</v>
      </c>
      <c r="Q778" s="12"/>
      <c r="R778" s="13"/>
    </row>
    <row r="779" spans="1:18" ht="15.75" customHeight="1">
      <c r="A779" s="1"/>
      <c r="B779" s="6" t="s">
        <v>14</v>
      </c>
      <c r="C779" s="6">
        <v>1185732</v>
      </c>
      <c r="D779" s="7">
        <v>44447</v>
      </c>
      <c r="E779" s="6" t="s">
        <v>46</v>
      </c>
      <c r="F779" s="6" t="s">
        <v>47</v>
      </c>
      <c r="G779" s="6" t="s">
        <v>48</v>
      </c>
      <c r="H779" s="6" t="s">
        <v>22</v>
      </c>
      <c r="I779" s="8">
        <v>0.60000000000000009</v>
      </c>
      <c r="J779" s="9">
        <v>8250</v>
      </c>
      <c r="K779" s="10">
        <f t="shared" si="6"/>
        <v>4950.0000000000009</v>
      </c>
      <c r="L779" s="10">
        <f t="shared" si="7"/>
        <v>2475.0000000000005</v>
      </c>
      <c r="M779" s="11">
        <v>0.5</v>
      </c>
      <c r="O779" s="12"/>
      <c r="P779" s="17">
        <f>Data!$I779+0.05</f>
        <v>0.65000000000000013</v>
      </c>
      <c r="Q779" s="12"/>
      <c r="R779" s="13"/>
    </row>
    <row r="780" spans="1:18" ht="15.75" customHeight="1">
      <c r="A780" s="1"/>
      <c r="B780" s="6" t="s">
        <v>14</v>
      </c>
      <c r="C780" s="6">
        <v>1185732</v>
      </c>
      <c r="D780" s="7">
        <v>44479</v>
      </c>
      <c r="E780" s="6" t="s">
        <v>46</v>
      </c>
      <c r="F780" s="6" t="s">
        <v>47</v>
      </c>
      <c r="G780" s="6" t="s">
        <v>48</v>
      </c>
      <c r="H780" s="6" t="s">
        <v>17</v>
      </c>
      <c r="I780" s="8">
        <v>0.60000000000000009</v>
      </c>
      <c r="J780" s="9">
        <v>10000</v>
      </c>
      <c r="K780" s="10">
        <f t="shared" si="6"/>
        <v>6000.0000000000009</v>
      </c>
      <c r="L780" s="10">
        <f t="shared" si="7"/>
        <v>2700.0000000000005</v>
      </c>
      <c r="M780" s="11">
        <v>0.45</v>
      </c>
      <c r="O780" s="12"/>
      <c r="P780" s="17">
        <f>Data!$I780+0.05</f>
        <v>0.65000000000000013</v>
      </c>
      <c r="Q780" s="12"/>
      <c r="R780" s="13"/>
    </row>
    <row r="781" spans="1:18" ht="15.75" customHeight="1">
      <c r="A781" s="1"/>
      <c r="B781" s="6" t="s">
        <v>14</v>
      </c>
      <c r="C781" s="6">
        <v>1185732</v>
      </c>
      <c r="D781" s="7">
        <v>44479</v>
      </c>
      <c r="E781" s="6" t="s">
        <v>46</v>
      </c>
      <c r="F781" s="6" t="s">
        <v>47</v>
      </c>
      <c r="G781" s="6" t="s">
        <v>48</v>
      </c>
      <c r="H781" s="6" t="s">
        <v>18</v>
      </c>
      <c r="I781" s="8">
        <v>0.50000000000000011</v>
      </c>
      <c r="J781" s="9">
        <v>8250</v>
      </c>
      <c r="K781" s="10">
        <f t="shared" si="6"/>
        <v>4125.0000000000009</v>
      </c>
      <c r="L781" s="10">
        <f t="shared" si="7"/>
        <v>1443.7500000000002</v>
      </c>
      <c r="M781" s="11">
        <v>0.35</v>
      </c>
      <c r="O781" s="12"/>
      <c r="P781" s="17">
        <f>Data!$I781+0.05</f>
        <v>0.55000000000000016</v>
      </c>
      <c r="Q781" s="12"/>
      <c r="R781" s="13"/>
    </row>
    <row r="782" spans="1:18" ht="15.75" customHeight="1">
      <c r="A782" s="1"/>
      <c r="B782" s="6" t="s">
        <v>14</v>
      </c>
      <c r="C782" s="6">
        <v>1185732</v>
      </c>
      <c r="D782" s="7">
        <v>44479</v>
      </c>
      <c r="E782" s="6" t="s">
        <v>46</v>
      </c>
      <c r="F782" s="6" t="s">
        <v>47</v>
      </c>
      <c r="G782" s="6" t="s">
        <v>48</v>
      </c>
      <c r="H782" s="6" t="s">
        <v>19</v>
      </c>
      <c r="I782" s="8">
        <v>0.50000000000000011</v>
      </c>
      <c r="J782" s="9">
        <v>7250</v>
      </c>
      <c r="K782" s="10">
        <f t="shared" si="6"/>
        <v>3625.0000000000009</v>
      </c>
      <c r="L782" s="10">
        <f t="shared" si="7"/>
        <v>906.25000000000023</v>
      </c>
      <c r="M782" s="11">
        <v>0.25</v>
      </c>
      <c r="O782" s="12"/>
      <c r="P782" s="17">
        <f>Data!$I782+0.05</f>
        <v>0.55000000000000016</v>
      </c>
      <c r="Q782" s="12"/>
      <c r="R782" s="13"/>
    </row>
    <row r="783" spans="1:18" ht="15.75" customHeight="1">
      <c r="A783" s="1"/>
      <c r="B783" s="6" t="s">
        <v>14</v>
      </c>
      <c r="C783" s="6">
        <v>1185732</v>
      </c>
      <c r="D783" s="7">
        <v>44479</v>
      </c>
      <c r="E783" s="6" t="s">
        <v>46</v>
      </c>
      <c r="F783" s="6" t="s">
        <v>47</v>
      </c>
      <c r="G783" s="6" t="s">
        <v>48</v>
      </c>
      <c r="H783" s="6" t="s">
        <v>20</v>
      </c>
      <c r="I783" s="8">
        <v>0.50000000000000011</v>
      </c>
      <c r="J783" s="9">
        <v>7000</v>
      </c>
      <c r="K783" s="10">
        <f t="shared" si="6"/>
        <v>3500.0000000000009</v>
      </c>
      <c r="L783" s="10">
        <f t="shared" si="7"/>
        <v>1050.0000000000002</v>
      </c>
      <c r="M783" s="11">
        <v>0.3</v>
      </c>
      <c r="O783" s="12"/>
      <c r="P783" s="17">
        <f>Data!$I783+0.05</f>
        <v>0.55000000000000016</v>
      </c>
      <c r="Q783" s="12"/>
      <c r="R783" s="13"/>
    </row>
    <row r="784" spans="1:18" ht="15.75" customHeight="1">
      <c r="A784" s="1"/>
      <c r="B784" s="6" t="s">
        <v>14</v>
      </c>
      <c r="C784" s="6">
        <v>1185732</v>
      </c>
      <c r="D784" s="7">
        <v>44479</v>
      </c>
      <c r="E784" s="6" t="s">
        <v>46</v>
      </c>
      <c r="F784" s="6" t="s">
        <v>47</v>
      </c>
      <c r="G784" s="6" t="s">
        <v>48</v>
      </c>
      <c r="H784" s="6" t="s">
        <v>21</v>
      </c>
      <c r="I784" s="8">
        <v>0.60000000000000009</v>
      </c>
      <c r="J784" s="9">
        <v>7000</v>
      </c>
      <c r="K784" s="10">
        <f t="shared" si="6"/>
        <v>4200.0000000000009</v>
      </c>
      <c r="L784" s="10">
        <f t="shared" si="7"/>
        <v>1470.0000000000002</v>
      </c>
      <c r="M784" s="11">
        <v>0.35</v>
      </c>
      <c r="O784" s="12"/>
      <c r="P784" s="17">
        <f>Data!$I784+0.05</f>
        <v>0.65000000000000013</v>
      </c>
      <c r="Q784" s="12"/>
      <c r="R784" s="13"/>
    </row>
    <row r="785" spans="1:18" ht="15.75" customHeight="1">
      <c r="A785" s="1"/>
      <c r="B785" s="6" t="s">
        <v>14</v>
      </c>
      <c r="C785" s="6">
        <v>1185732</v>
      </c>
      <c r="D785" s="7">
        <v>44479</v>
      </c>
      <c r="E785" s="6" t="s">
        <v>46</v>
      </c>
      <c r="F785" s="6" t="s">
        <v>47</v>
      </c>
      <c r="G785" s="6" t="s">
        <v>48</v>
      </c>
      <c r="H785" s="6" t="s">
        <v>22</v>
      </c>
      <c r="I785" s="8">
        <v>0.65</v>
      </c>
      <c r="J785" s="9">
        <v>8250</v>
      </c>
      <c r="K785" s="10">
        <f t="shared" si="6"/>
        <v>5362.5</v>
      </c>
      <c r="L785" s="10">
        <f t="shared" si="7"/>
        <v>2681.25</v>
      </c>
      <c r="M785" s="11">
        <v>0.5</v>
      </c>
      <c r="O785" s="12"/>
      <c r="P785" s="17">
        <f>Data!$I785+0.05</f>
        <v>0.70000000000000007</v>
      </c>
      <c r="Q785" s="12"/>
      <c r="R785" s="13"/>
    </row>
    <row r="786" spans="1:18" ht="15.75" customHeight="1">
      <c r="A786" s="1"/>
      <c r="B786" s="6" t="s">
        <v>14</v>
      </c>
      <c r="C786" s="6">
        <v>1185732</v>
      </c>
      <c r="D786" s="7">
        <v>44509</v>
      </c>
      <c r="E786" s="6" t="s">
        <v>46</v>
      </c>
      <c r="F786" s="6" t="s">
        <v>47</v>
      </c>
      <c r="G786" s="6" t="s">
        <v>48</v>
      </c>
      <c r="H786" s="6" t="s">
        <v>17</v>
      </c>
      <c r="I786" s="8">
        <v>0.60000000000000009</v>
      </c>
      <c r="J786" s="9">
        <v>9750</v>
      </c>
      <c r="K786" s="10">
        <f t="shared" si="6"/>
        <v>5850.0000000000009</v>
      </c>
      <c r="L786" s="10">
        <f t="shared" si="7"/>
        <v>2632.5000000000005</v>
      </c>
      <c r="M786" s="11">
        <v>0.45</v>
      </c>
      <c r="O786" s="12"/>
      <c r="P786" s="17">
        <f>Data!$I786+0.05</f>
        <v>0.65000000000000013</v>
      </c>
      <c r="Q786" s="12"/>
      <c r="R786" s="13"/>
    </row>
    <row r="787" spans="1:18" ht="15.75" customHeight="1">
      <c r="A787" s="1"/>
      <c r="B787" s="6" t="s">
        <v>14</v>
      </c>
      <c r="C787" s="6">
        <v>1185732</v>
      </c>
      <c r="D787" s="7">
        <v>44509</v>
      </c>
      <c r="E787" s="6" t="s">
        <v>46</v>
      </c>
      <c r="F787" s="6" t="s">
        <v>47</v>
      </c>
      <c r="G787" s="6" t="s">
        <v>48</v>
      </c>
      <c r="H787" s="6" t="s">
        <v>18</v>
      </c>
      <c r="I787" s="8">
        <v>0.50000000000000011</v>
      </c>
      <c r="J787" s="9">
        <v>8000</v>
      </c>
      <c r="K787" s="10">
        <f t="shared" si="6"/>
        <v>4000.0000000000009</v>
      </c>
      <c r="L787" s="10">
        <f t="shared" si="7"/>
        <v>1400.0000000000002</v>
      </c>
      <c r="M787" s="11">
        <v>0.35</v>
      </c>
      <c r="O787" s="12"/>
      <c r="P787" s="17">
        <f>Data!$I787+0.05</f>
        <v>0.55000000000000016</v>
      </c>
      <c r="Q787" s="12"/>
      <c r="R787" s="13"/>
    </row>
    <row r="788" spans="1:18" ht="15.75" customHeight="1">
      <c r="A788" s="1"/>
      <c r="B788" s="6" t="s">
        <v>14</v>
      </c>
      <c r="C788" s="6">
        <v>1185732</v>
      </c>
      <c r="D788" s="7">
        <v>44509</v>
      </c>
      <c r="E788" s="6" t="s">
        <v>46</v>
      </c>
      <c r="F788" s="6" t="s">
        <v>47</v>
      </c>
      <c r="G788" s="6" t="s">
        <v>48</v>
      </c>
      <c r="H788" s="6" t="s">
        <v>19</v>
      </c>
      <c r="I788" s="8">
        <v>0.50000000000000011</v>
      </c>
      <c r="J788" s="9">
        <v>7450</v>
      </c>
      <c r="K788" s="10">
        <f t="shared" si="6"/>
        <v>3725.0000000000009</v>
      </c>
      <c r="L788" s="10">
        <f t="shared" si="7"/>
        <v>931.25000000000023</v>
      </c>
      <c r="M788" s="11">
        <v>0.25</v>
      </c>
      <c r="O788" s="12"/>
      <c r="P788" s="17">
        <f>Data!$I788+0.05</f>
        <v>0.55000000000000016</v>
      </c>
      <c r="Q788" s="12"/>
      <c r="R788" s="13"/>
    </row>
    <row r="789" spans="1:18" ht="15.75" customHeight="1">
      <c r="A789" s="1"/>
      <c r="B789" s="6" t="s">
        <v>14</v>
      </c>
      <c r="C789" s="6">
        <v>1185732</v>
      </c>
      <c r="D789" s="7">
        <v>44509</v>
      </c>
      <c r="E789" s="6" t="s">
        <v>46</v>
      </c>
      <c r="F789" s="6" t="s">
        <v>47</v>
      </c>
      <c r="G789" s="6" t="s">
        <v>48</v>
      </c>
      <c r="H789" s="6" t="s">
        <v>20</v>
      </c>
      <c r="I789" s="8">
        <v>0.50000000000000011</v>
      </c>
      <c r="J789" s="9">
        <v>7750</v>
      </c>
      <c r="K789" s="10">
        <f t="shared" si="6"/>
        <v>3875.0000000000009</v>
      </c>
      <c r="L789" s="10">
        <f t="shared" si="7"/>
        <v>1162.5000000000002</v>
      </c>
      <c r="M789" s="11">
        <v>0.3</v>
      </c>
      <c r="O789" s="12"/>
      <c r="P789" s="17">
        <f>Data!$I789+0.05</f>
        <v>0.55000000000000016</v>
      </c>
      <c r="Q789" s="12"/>
      <c r="R789" s="13"/>
    </row>
    <row r="790" spans="1:18" ht="15.75" customHeight="1">
      <c r="A790" s="1"/>
      <c r="B790" s="6" t="s">
        <v>14</v>
      </c>
      <c r="C790" s="6">
        <v>1185732</v>
      </c>
      <c r="D790" s="7">
        <v>44509</v>
      </c>
      <c r="E790" s="6" t="s">
        <v>46</v>
      </c>
      <c r="F790" s="6" t="s">
        <v>47</v>
      </c>
      <c r="G790" s="6" t="s">
        <v>48</v>
      </c>
      <c r="H790" s="6" t="s">
        <v>21</v>
      </c>
      <c r="I790" s="8">
        <v>0.65</v>
      </c>
      <c r="J790" s="9">
        <v>7500</v>
      </c>
      <c r="K790" s="10">
        <f t="shared" si="6"/>
        <v>4875</v>
      </c>
      <c r="L790" s="10">
        <f t="shared" si="7"/>
        <v>1706.25</v>
      </c>
      <c r="M790" s="11">
        <v>0.35</v>
      </c>
      <c r="O790" s="12"/>
      <c r="P790" s="17">
        <f>Data!$I790+0.05</f>
        <v>0.70000000000000007</v>
      </c>
      <c r="Q790" s="12"/>
      <c r="R790" s="13"/>
    </row>
    <row r="791" spans="1:18" ht="15.75" customHeight="1">
      <c r="A791" s="1"/>
      <c r="B791" s="6" t="s">
        <v>14</v>
      </c>
      <c r="C791" s="6">
        <v>1185732</v>
      </c>
      <c r="D791" s="7">
        <v>44509</v>
      </c>
      <c r="E791" s="6" t="s">
        <v>46</v>
      </c>
      <c r="F791" s="6" t="s">
        <v>47</v>
      </c>
      <c r="G791" s="6" t="s">
        <v>48</v>
      </c>
      <c r="H791" s="6" t="s">
        <v>22</v>
      </c>
      <c r="I791" s="8">
        <v>0.7</v>
      </c>
      <c r="J791" s="9">
        <v>8500</v>
      </c>
      <c r="K791" s="10">
        <f t="shared" si="6"/>
        <v>5950</v>
      </c>
      <c r="L791" s="10">
        <f t="shared" si="7"/>
        <v>2975</v>
      </c>
      <c r="M791" s="11">
        <v>0.5</v>
      </c>
      <c r="O791" s="12"/>
      <c r="P791" s="17">
        <f>Data!$I791+0.05</f>
        <v>0.75</v>
      </c>
      <c r="Q791" s="12"/>
      <c r="R791" s="13"/>
    </row>
    <row r="792" spans="1:18" ht="15.75" customHeight="1">
      <c r="A792" s="1"/>
      <c r="B792" s="6" t="s">
        <v>14</v>
      </c>
      <c r="C792" s="6">
        <v>1185732</v>
      </c>
      <c r="D792" s="7">
        <v>44538</v>
      </c>
      <c r="E792" s="6" t="s">
        <v>46</v>
      </c>
      <c r="F792" s="6" t="s">
        <v>47</v>
      </c>
      <c r="G792" s="6" t="s">
        <v>48</v>
      </c>
      <c r="H792" s="6" t="s">
        <v>17</v>
      </c>
      <c r="I792" s="8">
        <v>0.65</v>
      </c>
      <c r="J792" s="9">
        <v>10750</v>
      </c>
      <c r="K792" s="10">
        <f t="shared" si="6"/>
        <v>6987.5</v>
      </c>
      <c r="L792" s="10">
        <f t="shared" si="7"/>
        <v>3144.375</v>
      </c>
      <c r="M792" s="11">
        <v>0.45</v>
      </c>
      <c r="O792" s="12"/>
      <c r="P792" s="17">
        <f>Data!$I792+0.05</f>
        <v>0.70000000000000007</v>
      </c>
      <c r="Q792" s="12"/>
      <c r="R792" s="13"/>
    </row>
    <row r="793" spans="1:18" ht="15.75" customHeight="1">
      <c r="A793" s="1"/>
      <c r="B793" s="6" t="s">
        <v>14</v>
      </c>
      <c r="C793" s="6">
        <v>1185732</v>
      </c>
      <c r="D793" s="7">
        <v>44538</v>
      </c>
      <c r="E793" s="6" t="s">
        <v>46</v>
      </c>
      <c r="F793" s="6" t="s">
        <v>47</v>
      </c>
      <c r="G793" s="6" t="s">
        <v>48</v>
      </c>
      <c r="H793" s="6" t="s">
        <v>18</v>
      </c>
      <c r="I793" s="8">
        <v>0.55000000000000004</v>
      </c>
      <c r="J793" s="9">
        <v>8750</v>
      </c>
      <c r="K793" s="10">
        <f t="shared" si="6"/>
        <v>4812.5</v>
      </c>
      <c r="L793" s="10">
        <f t="shared" si="7"/>
        <v>1684.375</v>
      </c>
      <c r="M793" s="11">
        <v>0.35</v>
      </c>
      <c r="O793" s="12"/>
      <c r="P793" s="17">
        <f>Data!$I793+0.05</f>
        <v>0.60000000000000009</v>
      </c>
      <c r="Q793" s="12"/>
      <c r="R793" s="13"/>
    </row>
    <row r="794" spans="1:18" ht="15.75" customHeight="1">
      <c r="A794" s="1"/>
      <c r="B794" s="6" t="s">
        <v>14</v>
      </c>
      <c r="C794" s="6">
        <v>1185732</v>
      </c>
      <c r="D794" s="7">
        <v>44538</v>
      </c>
      <c r="E794" s="6" t="s">
        <v>46</v>
      </c>
      <c r="F794" s="6" t="s">
        <v>47</v>
      </c>
      <c r="G794" s="6" t="s">
        <v>48</v>
      </c>
      <c r="H794" s="6" t="s">
        <v>19</v>
      </c>
      <c r="I794" s="8">
        <v>0.55000000000000004</v>
      </c>
      <c r="J794" s="9">
        <v>8250</v>
      </c>
      <c r="K794" s="10">
        <f t="shared" si="6"/>
        <v>4537.5</v>
      </c>
      <c r="L794" s="10">
        <f t="shared" si="7"/>
        <v>1134.375</v>
      </c>
      <c r="M794" s="11">
        <v>0.25</v>
      </c>
      <c r="O794" s="12"/>
      <c r="P794" s="17">
        <f>Data!$I794+0.05</f>
        <v>0.60000000000000009</v>
      </c>
      <c r="Q794" s="12"/>
      <c r="R794" s="13"/>
    </row>
    <row r="795" spans="1:18" ht="15.75" customHeight="1">
      <c r="A795" s="1"/>
      <c r="B795" s="6" t="s">
        <v>14</v>
      </c>
      <c r="C795" s="6">
        <v>1185732</v>
      </c>
      <c r="D795" s="7">
        <v>44538</v>
      </c>
      <c r="E795" s="6" t="s">
        <v>46</v>
      </c>
      <c r="F795" s="6" t="s">
        <v>47</v>
      </c>
      <c r="G795" s="6" t="s">
        <v>48</v>
      </c>
      <c r="H795" s="6" t="s">
        <v>20</v>
      </c>
      <c r="I795" s="8">
        <v>0.55000000000000004</v>
      </c>
      <c r="J795" s="9">
        <v>7750</v>
      </c>
      <c r="K795" s="10">
        <f t="shared" si="6"/>
        <v>4262.5</v>
      </c>
      <c r="L795" s="10">
        <f t="shared" si="7"/>
        <v>1278.75</v>
      </c>
      <c r="M795" s="11">
        <v>0.3</v>
      </c>
      <c r="O795" s="12"/>
      <c r="P795" s="17">
        <f>Data!$I795+0.05</f>
        <v>0.60000000000000009</v>
      </c>
      <c r="Q795" s="12"/>
      <c r="R795" s="13"/>
    </row>
    <row r="796" spans="1:18" ht="15.75" customHeight="1">
      <c r="A796" s="1"/>
      <c r="B796" s="6" t="s">
        <v>14</v>
      </c>
      <c r="C796" s="6">
        <v>1185732</v>
      </c>
      <c r="D796" s="7">
        <v>44538</v>
      </c>
      <c r="E796" s="6" t="s">
        <v>46</v>
      </c>
      <c r="F796" s="6" t="s">
        <v>47</v>
      </c>
      <c r="G796" s="6" t="s">
        <v>48</v>
      </c>
      <c r="H796" s="6" t="s">
        <v>21</v>
      </c>
      <c r="I796" s="8">
        <v>0.65</v>
      </c>
      <c r="J796" s="9">
        <v>7750</v>
      </c>
      <c r="K796" s="10">
        <f t="shared" si="6"/>
        <v>5037.5</v>
      </c>
      <c r="L796" s="10">
        <f t="shared" si="7"/>
        <v>1763.125</v>
      </c>
      <c r="M796" s="11">
        <v>0.35</v>
      </c>
      <c r="O796" s="12"/>
      <c r="P796" s="17">
        <f>Data!$I796+0.05</f>
        <v>0.70000000000000007</v>
      </c>
      <c r="Q796" s="12"/>
      <c r="R796" s="13"/>
    </row>
    <row r="797" spans="1:18" ht="15.75" customHeight="1">
      <c r="A797" s="1"/>
      <c r="B797" s="6" t="s">
        <v>14</v>
      </c>
      <c r="C797" s="6">
        <v>1185732</v>
      </c>
      <c r="D797" s="7">
        <v>44538</v>
      </c>
      <c r="E797" s="6" t="s">
        <v>46</v>
      </c>
      <c r="F797" s="6" t="s">
        <v>47</v>
      </c>
      <c r="G797" s="6" t="s">
        <v>48</v>
      </c>
      <c r="H797" s="6" t="s">
        <v>22</v>
      </c>
      <c r="I797" s="8">
        <v>0.7</v>
      </c>
      <c r="J797" s="9">
        <v>8750</v>
      </c>
      <c r="K797" s="10">
        <f t="shared" si="6"/>
        <v>6125</v>
      </c>
      <c r="L797" s="10">
        <f t="shared" si="7"/>
        <v>3062.5</v>
      </c>
      <c r="M797" s="11">
        <v>0.5</v>
      </c>
      <c r="O797" s="12"/>
      <c r="P797" s="17">
        <f>Data!$I797+0.05</f>
        <v>0.75</v>
      </c>
      <c r="Q797" s="12"/>
      <c r="R797" s="13"/>
    </row>
    <row r="798" spans="1:18" ht="15.75" customHeight="1">
      <c r="A798" s="1" t="s">
        <v>39</v>
      </c>
      <c r="B798" s="6" t="s">
        <v>14</v>
      </c>
      <c r="C798" s="6">
        <v>1185732</v>
      </c>
      <c r="D798" s="7">
        <v>44209</v>
      </c>
      <c r="E798" s="6" t="s">
        <v>33</v>
      </c>
      <c r="F798" s="6" t="s">
        <v>49</v>
      </c>
      <c r="G798" s="6" t="s">
        <v>50</v>
      </c>
      <c r="H798" s="6" t="s">
        <v>17</v>
      </c>
      <c r="I798" s="8">
        <v>0.35</v>
      </c>
      <c r="J798" s="9">
        <v>4500</v>
      </c>
      <c r="K798" s="10">
        <f t="shared" si="6"/>
        <v>1575</v>
      </c>
      <c r="L798" s="10">
        <f t="shared" si="7"/>
        <v>551.25</v>
      </c>
      <c r="M798" s="11">
        <v>0.35000000000000003</v>
      </c>
      <c r="O798" s="16"/>
      <c r="P798" s="17"/>
      <c r="Q798" s="12"/>
      <c r="R798" s="13"/>
    </row>
    <row r="799" spans="1:18" ht="15.75" customHeight="1">
      <c r="A799" s="1"/>
      <c r="B799" s="6" t="s">
        <v>14</v>
      </c>
      <c r="C799" s="6">
        <v>1185732</v>
      </c>
      <c r="D799" s="7">
        <v>44209</v>
      </c>
      <c r="E799" s="6" t="s">
        <v>33</v>
      </c>
      <c r="F799" s="6" t="s">
        <v>49</v>
      </c>
      <c r="G799" s="6" t="s">
        <v>50</v>
      </c>
      <c r="H799" s="6" t="s">
        <v>18</v>
      </c>
      <c r="I799" s="8">
        <v>0.35</v>
      </c>
      <c r="J799" s="9">
        <v>2500</v>
      </c>
      <c r="K799" s="10">
        <f t="shared" si="6"/>
        <v>875</v>
      </c>
      <c r="L799" s="10">
        <f t="shared" si="7"/>
        <v>262.5</v>
      </c>
      <c r="M799" s="11">
        <v>0.3</v>
      </c>
      <c r="O799" s="16"/>
      <c r="P799" s="17"/>
      <c r="Q799" s="12"/>
      <c r="R799" s="13"/>
    </row>
    <row r="800" spans="1:18" ht="15.75" customHeight="1">
      <c r="A800" s="1"/>
      <c r="B800" s="6" t="s">
        <v>14</v>
      </c>
      <c r="C800" s="6">
        <v>1185732</v>
      </c>
      <c r="D800" s="7">
        <v>44209</v>
      </c>
      <c r="E800" s="6" t="s">
        <v>33</v>
      </c>
      <c r="F800" s="6" t="s">
        <v>49</v>
      </c>
      <c r="G800" s="6" t="s">
        <v>50</v>
      </c>
      <c r="H800" s="6" t="s">
        <v>19</v>
      </c>
      <c r="I800" s="8">
        <v>0.25</v>
      </c>
      <c r="J800" s="9">
        <v>2500</v>
      </c>
      <c r="K800" s="10">
        <f t="shared" si="6"/>
        <v>625</v>
      </c>
      <c r="L800" s="10">
        <f t="shared" si="7"/>
        <v>187.5</v>
      </c>
      <c r="M800" s="11">
        <v>0.3</v>
      </c>
      <c r="O800" s="16"/>
      <c r="P800" s="17"/>
      <c r="Q800" s="12"/>
      <c r="R800" s="13"/>
    </row>
    <row r="801" spans="1:18" ht="15.75" customHeight="1">
      <c r="A801" s="1"/>
      <c r="B801" s="6" t="s">
        <v>14</v>
      </c>
      <c r="C801" s="6">
        <v>1185732</v>
      </c>
      <c r="D801" s="7">
        <v>44209</v>
      </c>
      <c r="E801" s="6" t="s">
        <v>33</v>
      </c>
      <c r="F801" s="6" t="s">
        <v>49</v>
      </c>
      <c r="G801" s="6" t="s">
        <v>50</v>
      </c>
      <c r="H801" s="6" t="s">
        <v>20</v>
      </c>
      <c r="I801" s="8">
        <v>0.30000000000000004</v>
      </c>
      <c r="J801" s="9">
        <v>1000</v>
      </c>
      <c r="K801" s="10">
        <f t="shared" si="6"/>
        <v>300.00000000000006</v>
      </c>
      <c r="L801" s="10">
        <f t="shared" si="7"/>
        <v>105.00000000000003</v>
      </c>
      <c r="M801" s="11">
        <v>0.35000000000000003</v>
      </c>
      <c r="O801" s="16"/>
      <c r="P801" s="17"/>
      <c r="Q801" s="12"/>
      <c r="R801" s="13"/>
    </row>
    <row r="802" spans="1:18" ht="15.75" customHeight="1">
      <c r="A802" s="1"/>
      <c r="B802" s="6" t="s">
        <v>14</v>
      </c>
      <c r="C802" s="6">
        <v>1185732</v>
      </c>
      <c r="D802" s="7">
        <v>44209</v>
      </c>
      <c r="E802" s="6" t="s">
        <v>33</v>
      </c>
      <c r="F802" s="6" t="s">
        <v>49</v>
      </c>
      <c r="G802" s="6" t="s">
        <v>50</v>
      </c>
      <c r="H802" s="6" t="s">
        <v>21</v>
      </c>
      <c r="I802" s="8">
        <v>0.44999999999999996</v>
      </c>
      <c r="J802" s="9">
        <v>1500</v>
      </c>
      <c r="K802" s="10">
        <f t="shared" si="6"/>
        <v>674.99999999999989</v>
      </c>
      <c r="L802" s="10">
        <f t="shared" si="7"/>
        <v>202.49999999999997</v>
      </c>
      <c r="M802" s="11">
        <v>0.3</v>
      </c>
      <c r="O802" s="16"/>
      <c r="P802" s="17"/>
      <c r="Q802" s="12"/>
      <c r="R802" s="13"/>
    </row>
    <row r="803" spans="1:18" ht="15.75" customHeight="1">
      <c r="A803" s="1"/>
      <c r="B803" s="6" t="s">
        <v>14</v>
      </c>
      <c r="C803" s="6">
        <v>1185732</v>
      </c>
      <c r="D803" s="7">
        <v>44209</v>
      </c>
      <c r="E803" s="6" t="s">
        <v>33</v>
      </c>
      <c r="F803" s="6" t="s">
        <v>49</v>
      </c>
      <c r="G803" s="6" t="s">
        <v>50</v>
      </c>
      <c r="H803" s="6" t="s">
        <v>22</v>
      </c>
      <c r="I803" s="8">
        <v>0.35</v>
      </c>
      <c r="J803" s="9">
        <v>2500</v>
      </c>
      <c r="K803" s="10">
        <f t="shared" si="6"/>
        <v>875</v>
      </c>
      <c r="L803" s="10">
        <f t="shared" si="7"/>
        <v>393.75</v>
      </c>
      <c r="M803" s="11">
        <v>0.45</v>
      </c>
      <c r="O803" s="16"/>
      <c r="P803" s="17"/>
      <c r="Q803" s="12"/>
      <c r="R803" s="13"/>
    </row>
    <row r="804" spans="1:18" ht="15.75" customHeight="1">
      <c r="A804" s="1"/>
      <c r="B804" s="6" t="s">
        <v>14</v>
      </c>
      <c r="C804" s="6">
        <v>1185732</v>
      </c>
      <c r="D804" s="7">
        <v>44240</v>
      </c>
      <c r="E804" s="6" t="s">
        <v>33</v>
      </c>
      <c r="F804" s="6" t="s">
        <v>49</v>
      </c>
      <c r="G804" s="6" t="s">
        <v>50</v>
      </c>
      <c r="H804" s="6" t="s">
        <v>17</v>
      </c>
      <c r="I804" s="8">
        <v>0.35</v>
      </c>
      <c r="J804" s="9">
        <v>5000</v>
      </c>
      <c r="K804" s="10">
        <f t="shared" si="6"/>
        <v>1750</v>
      </c>
      <c r="L804" s="10">
        <f t="shared" si="7"/>
        <v>612.50000000000011</v>
      </c>
      <c r="M804" s="11">
        <v>0.35000000000000003</v>
      </c>
      <c r="O804" s="16"/>
      <c r="P804" s="17"/>
      <c r="Q804" s="12"/>
      <c r="R804" s="13"/>
    </row>
    <row r="805" spans="1:18" ht="15.75" customHeight="1">
      <c r="A805" s="1"/>
      <c r="B805" s="6" t="s">
        <v>14</v>
      </c>
      <c r="C805" s="6">
        <v>1185732</v>
      </c>
      <c r="D805" s="7">
        <v>44240</v>
      </c>
      <c r="E805" s="6" t="s">
        <v>33</v>
      </c>
      <c r="F805" s="6" t="s">
        <v>49</v>
      </c>
      <c r="G805" s="6" t="s">
        <v>50</v>
      </c>
      <c r="H805" s="6" t="s">
        <v>18</v>
      </c>
      <c r="I805" s="8">
        <v>0.35</v>
      </c>
      <c r="J805" s="9">
        <v>1500</v>
      </c>
      <c r="K805" s="10">
        <f t="shared" si="6"/>
        <v>525</v>
      </c>
      <c r="L805" s="10">
        <f t="shared" si="7"/>
        <v>157.5</v>
      </c>
      <c r="M805" s="11">
        <v>0.3</v>
      </c>
      <c r="O805" s="16"/>
      <c r="P805" s="17"/>
      <c r="Q805" s="12"/>
      <c r="R805" s="13"/>
    </row>
    <row r="806" spans="1:18" ht="15.75" customHeight="1">
      <c r="A806" s="1"/>
      <c r="B806" s="6" t="s">
        <v>14</v>
      </c>
      <c r="C806" s="6">
        <v>1185732</v>
      </c>
      <c r="D806" s="7">
        <v>44240</v>
      </c>
      <c r="E806" s="6" t="s">
        <v>33</v>
      </c>
      <c r="F806" s="6" t="s">
        <v>49</v>
      </c>
      <c r="G806" s="6" t="s">
        <v>50</v>
      </c>
      <c r="H806" s="6" t="s">
        <v>19</v>
      </c>
      <c r="I806" s="8">
        <v>0.25</v>
      </c>
      <c r="J806" s="9">
        <v>2000</v>
      </c>
      <c r="K806" s="10">
        <f t="shared" si="6"/>
        <v>500</v>
      </c>
      <c r="L806" s="10">
        <f t="shared" si="7"/>
        <v>150</v>
      </c>
      <c r="M806" s="11">
        <v>0.3</v>
      </c>
      <c r="O806" s="16"/>
      <c r="P806" s="17"/>
      <c r="Q806" s="12"/>
      <c r="R806" s="13"/>
    </row>
    <row r="807" spans="1:18" ht="15.75" customHeight="1">
      <c r="A807" s="1"/>
      <c r="B807" s="6" t="s">
        <v>14</v>
      </c>
      <c r="C807" s="6">
        <v>1185732</v>
      </c>
      <c r="D807" s="7">
        <v>44240</v>
      </c>
      <c r="E807" s="6" t="s">
        <v>33</v>
      </c>
      <c r="F807" s="6" t="s">
        <v>49</v>
      </c>
      <c r="G807" s="6" t="s">
        <v>50</v>
      </c>
      <c r="H807" s="6" t="s">
        <v>20</v>
      </c>
      <c r="I807" s="8">
        <v>0.30000000000000004</v>
      </c>
      <c r="J807" s="9">
        <v>750</v>
      </c>
      <c r="K807" s="10">
        <f t="shared" si="6"/>
        <v>225.00000000000003</v>
      </c>
      <c r="L807" s="10">
        <f t="shared" si="7"/>
        <v>78.750000000000014</v>
      </c>
      <c r="M807" s="11">
        <v>0.35000000000000003</v>
      </c>
      <c r="O807" s="16"/>
      <c r="P807" s="17"/>
      <c r="Q807" s="12"/>
      <c r="R807" s="13"/>
    </row>
    <row r="808" spans="1:18" ht="15.75" customHeight="1">
      <c r="A808" s="1"/>
      <c r="B808" s="6" t="s">
        <v>14</v>
      </c>
      <c r="C808" s="6">
        <v>1185732</v>
      </c>
      <c r="D808" s="7">
        <v>44240</v>
      </c>
      <c r="E808" s="6" t="s">
        <v>33</v>
      </c>
      <c r="F808" s="6" t="s">
        <v>49</v>
      </c>
      <c r="G808" s="6" t="s">
        <v>50</v>
      </c>
      <c r="H808" s="6" t="s">
        <v>21</v>
      </c>
      <c r="I808" s="8">
        <v>0.44999999999999996</v>
      </c>
      <c r="J808" s="9">
        <v>1500</v>
      </c>
      <c r="K808" s="10">
        <f t="shared" si="6"/>
        <v>674.99999999999989</v>
      </c>
      <c r="L808" s="10">
        <f t="shared" si="7"/>
        <v>202.49999999999997</v>
      </c>
      <c r="M808" s="11">
        <v>0.3</v>
      </c>
      <c r="O808" s="16"/>
      <c r="P808" s="17"/>
      <c r="Q808" s="12"/>
      <c r="R808" s="13"/>
    </row>
    <row r="809" spans="1:18" ht="15.75" customHeight="1">
      <c r="A809" s="1"/>
      <c r="B809" s="6" t="s">
        <v>14</v>
      </c>
      <c r="C809" s="6">
        <v>1185732</v>
      </c>
      <c r="D809" s="7">
        <v>44240</v>
      </c>
      <c r="E809" s="6" t="s">
        <v>33</v>
      </c>
      <c r="F809" s="6" t="s">
        <v>49</v>
      </c>
      <c r="G809" s="6" t="s">
        <v>50</v>
      </c>
      <c r="H809" s="6" t="s">
        <v>22</v>
      </c>
      <c r="I809" s="8">
        <v>0.35</v>
      </c>
      <c r="J809" s="9">
        <v>2250</v>
      </c>
      <c r="K809" s="10">
        <f t="shared" si="6"/>
        <v>787.5</v>
      </c>
      <c r="L809" s="10">
        <f t="shared" si="7"/>
        <v>354.375</v>
      </c>
      <c r="M809" s="11">
        <v>0.45</v>
      </c>
      <c r="O809" s="16"/>
      <c r="P809" s="17"/>
      <c r="Q809" s="12"/>
      <c r="R809" s="13"/>
    </row>
    <row r="810" spans="1:18" ht="15.75" customHeight="1">
      <c r="A810" s="1"/>
      <c r="B810" s="6" t="s">
        <v>14</v>
      </c>
      <c r="C810" s="6">
        <v>1185732</v>
      </c>
      <c r="D810" s="7">
        <v>44267</v>
      </c>
      <c r="E810" s="6" t="s">
        <v>33</v>
      </c>
      <c r="F810" s="6" t="s">
        <v>49</v>
      </c>
      <c r="G810" s="6" t="s">
        <v>50</v>
      </c>
      <c r="H810" s="6" t="s">
        <v>17</v>
      </c>
      <c r="I810" s="8">
        <v>0.4</v>
      </c>
      <c r="J810" s="9">
        <v>4450</v>
      </c>
      <c r="K810" s="10">
        <f t="shared" si="6"/>
        <v>1780</v>
      </c>
      <c r="L810" s="10">
        <f t="shared" si="7"/>
        <v>623.00000000000011</v>
      </c>
      <c r="M810" s="11">
        <v>0.35000000000000003</v>
      </c>
      <c r="O810" s="16"/>
      <c r="P810" s="17"/>
      <c r="Q810" s="12"/>
      <c r="R810" s="13"/>
    </row>
    <row r="811" spans="1:18" ht="15.75" customHeight="1">
      <c r="A811" s="1"/>
      <c r="B811" s="6" t="s">
        <v>14</v>
      </c>
      <c r="C811" s="6">
        <v>1185732</v>
      </c>
      <c r="D811" s="7">
        <v>44267</v>
      </c>
      <c r="E811" s="6" t="s">
        <v>33</v>
      </c>
      <c r="F811" s="6" t="s">
        <v>49</v>
      </c>
      <c r="G811" s="6" t="s">
        <v>50</v>
      </c>
      <c r="H811" s="6" t="s">
        <v>18</v>
      </c>
      <c r="I811" s="8">
        <v>0.4</v>
      </c>
      <c r="J811" s="9">
        <v>1250</v>
      </c>
      <c r="K811" s="10">
        <f t="shared" si="6"/>
        <v>500</v>
      </c>
      <c r="L811" s="10">
        <f t="shared" si="7"/>
        <v>150</v>
      </c>
      <c r="M811" s="11">
        <v>0.3</v>
      </c>
      <c r="O811" s="16"/>
      <c r="P811" s="17"/>
      <c r="Q811" s="12"/>
      <c r="R811" s="13"/>
    </row>
    <row r="812" spans="1:18" ht="15.75" customHeight="1">
      <c r="A812" s="1"/>
      <c r="B812" s="6" t="s">
        <v>14</v>
      </c>
      <c r="C812" s="6">
        <v>1185732</v>
      </c>
      <c r="D812" s="7">
        <v>44267</v>
      </c>
      <c r="E812" s="6" t="s">
        <v>33</v>
      </c>
      <c r="F812" s="6" t="s">
        <v>49</v>
      </c>
      <c r="G812" s="6" t="s">
        <v>50</v>
      </c>
      <c r="H812" s="6" t="s">
        <v>19</v>
      </c>
      <c r="I812" s="8">
        <v>0.30000000000000004</v>
      </c>
      <c r="J812" s="9">
        <v>1750</v>
      </c>
      <c r="K812" s="10">
        <f t="shared" si="6"/>
        <v>525.00000000000011</v>
      </c>
      <c r="L812" s="10">
        <f t="shared" si="7"/>
        <v>157.50000000000003</v>
      </c>
      <c r="M812" s="11">
        <v>0.3</v>
      </c>
      <c r="O812" s="16"/>
      <c r="P812" s="17"/>
      <c r="Q812" s="12"/>
      <c r="R812" s="13"/>
    </row>
    <row r="813" spans="1:18" ht="15.75" customHeight="1">
      <c r="A813" s="1"/>
      <c r="B813" s="6" t="s">
        <v>14</v>
      </c>
      <c r="C813" s="6">
        <v>1185732</v>
      </c>
      <c r="D813" s="7">
        <v>44267</v>
      </c>
      <c r="E813" s="6" t="s">
        <v>33</v>
      </c>
      <c r="F813" s="6" t="s">
        <v>49</v>
      </c>
      <c r="G813" s="6" t="s">
        <v>50</v>
      </c>
      <c r="H813" s="6" t="s">
        <v>20</v>
      </c>
      <c r="I813" s="8">
        <v>0.35</v>
      </c>
      <c r="J813" s="9">
        <v>250</v>
      </c>
      <c r="K813" s="10">
        <f t="shared" si="6"/>
        <v>87.5</v>
      </c>
      <c r="L813" s="10">
        <f t="shared" si="7"/>
        <v>30.625000000000004</v>
      </c>
      <c r="M813" s="11">
        <v>0.35000000000000003</v>
      </c>
      <c r="O813" s="16"/>
      <c r="P813" s="17"/>
      <c r="Q813" s="12"/>
      <c r="R813" s="13"/>
    </row>
    <row r="814" spans="1:18" ht="15.75" customHeight="1">
      <c r="A814" s="1"/>
      <c r="B814" s="6" t="s">
        <v>14</v>
      </c>
      <c r="C814" s="6">
        <v>1185732</v>
      </c>
      <c r="D814" s="7">
        <v>44267</v>
      </c>
      <c r="E814" s="6" t="s">
        <v>33</v>
      </c>
      <c r="F814" s="6" t="s">
        <v>49</v>
      </c>
      <c r="G814" s="6" t="s">
        <v>50</v>
      </c>
      <c r="H814" s="6" t="s">
        <v>21</v>
      </c>
      <c r="I814" s="8">
        <v>0.5</v>
      </c>
      <c r="J814" s="9">
        <v>750</v>
      </c>
      <c r="K814" s="10">
        <f t="shared" si="6"/>
        <v>375</v>
      </c>
      <c r="L814" s="10">
        <f t="shared" si="7"/>
        <v>112.5</v>
      </c>
      <c r="M814" s="11">
        <v>0.3</v>
      </c>
      <c r="O814" s="16"/>
      <c r="P814" s="17"/>
      <c r="Q814" s="12"/>
      <c r="R814" s="13"/>
    </row>
    <row r="815" spans="1:18" ht="15.75" customHeight="1">
      <c r="A815" s="1"/>
      <c r="B815" s="6" t="s">
        <v>14</v>
      </c>
      <c r="C815" s="6">
        <v>1185732</v>
      </c>
      <c r="D815" s="7">
        <v>44267</v>
      </c>
      <c r="E815" s="6" t="s">
        <v>33</v>
      </c>
      <c r="F815" s="6" t="s">
        <v>49</v>
      </c>
      <c r="G815" s="6" t="s">
        <v>50</v>
      </c>
      <c r="H815" s="6" t="s">
        <v>22</v>
      </c>
      <c r="I815" s="8">
        <v>0.4</v>
      </c>
      <c r="J815" s="9">
        <v>1750</v>
      </c>
      <c r="K815" s="10">
        <f t="shared" si="6"/>
        <v>700</v>
      </c>
      <c r="L815" s="10">
        <f t="shared" si="7"/>
        <v>315</v>
      </c>
      <c r="M815" s="11">
        <v>0.45</v>
      </c>
      <c r="O815" s="16"/>
      <c r="P815" s="17"/>
      <c r="Q815" s="12"/>
      <c r="R815" s="13"/>
    </row>
    <row r="816" spans="1:18" ht="15.75" customHeight="1">
      <c r="A816" s="1"/>
      <c r="B816" s="6" t="s">
        <v>14</v>
      </c>
      <c r="C816" s="6">
        <v>1185732</v>
      </c>
      <c r="D816" s="7">
        <v>44299</v>
      </c>
      <c r="E816" s="6" t="s">
        <v>33</v>
      </c>
      <c r="F816" s="6" t="s">
        <v>49</v>
      </c>
      <c r="G816" s="6" t="s">
        <v>50</v>
      </c>
      <c r="H816" s="6" t="s">
        <v>17</v>
      </c>
      <c r="I816" s="8">
        <v>0.4</v>
      </c>
      <c r="J816" s="9">
        <v>4000</v>
      </c>
      <c r="K816" s="10">
        <f t="shared" si="6"/>
        <v>1600</v>
      </c>
      <c r="L816" s="10">
        <f t="shared" si="7"/>
        <v>560</v>
      </c>
      <c r="M816" s="11">
        <v>0.35000000000000003</v>
      </c>
      <c r="O816" s="16"/>
      <c r="P816" s="17"/>
      <c r="Q816" s="12"/>
      <c r="R816" s="13"/>
    </row>
    <row r="817" spans="1:18" ht="15.75" customHeight="1">
      <c r="A817" s="1"/>
      <c r="B817" s="6" t="s">
        <v>14</v>
      </c>
      <c r="C817" s="6">
        <v>1185732</v>
      </c>
      <c r="D817" s="7">
        <v>44299</v>
      </c>
      <c r="E817" s="6" t="s">
        <v>33</v>
      </c>
      <c r="F817" s="6" t="s">
        <v>49</v>
      </c>
      <c r="G817" s="6" t="s">
        <v>50</v>
      </c>
      <c r="H817" s="6" t="s">
        <v>18</v>
      </c>
      <c r="I817" s="8">
        <v>0.4</v>
      </c>
      <c r="J817" s="9">
        <v>1000</v>
      </c>
      <c r="K817" s="10">
        <f t="shared" si="6"/>
        <v>400</v>
      </c>
      <c r="L817" s="10">
        <f t="shared" si="7"/>
        <v>120</v>
      </c>
      <c r="M817" s="11">
        <v>0.3</v>
      </c>
      <c r="O817" s="16"/>
      <c r="P817" s="17"/>
      <c r="Q817" s="12"/>
      <c r="R817" s="13"/>
    </row>
    <row r="818" spans="1:18" ht="15.75" customHeight="1">
      <c r="A818" s="1"/>
      <c r="B818" s="6" t="s">
        <v>14</v>
      </c>
      <c r="C818" s="6">
        <v>1185732</v>
      </c>
      <c r="D818" s="7">
        <v>44299</v>
      </c>
      <c r="E818" s="6" t="s">
        <v>33</v>
      </c>
      <c r="F818" s="6" t="s">
        <v>49</v>
      </c>
      <c r="G818" s="6" t="s">
        <v>50</v>
      </c>
      <c r="H818" s="6" t="s">
        <v>19</v>
      </c>
      <c r="I818" s="8">
        <v>0.30000000000000004</v>
      </c>
      <c r="J818" s="9">
        <v>1000</v>
      </c>
      <c r="K818" s="10">
        <f t="shared" si="6"/>
        <v>300.00000000000006</v>
      </c>
      <c r="L818" s="10">
        <f t="shared" si="7"/>
        <v>90.000000000000014</v>
      </c>
      <c r="M818" s="11">
        <v>0.3</v>
      </c>
      <c r="O818" s="16"/>
      <c r="P818" s="17"/>
      <c r="Q818" s="12"/>
      <c r="R818" s="13"/>
    </row>
    <row r="819" spans="1:18" ht="15.75" customHeight="1">
      <c r="A819" s="1"/>
      <c r="B819" s="6" t="s">
        <v>14</v>
      </c>
      <c r="C819" s="6">
        <v>1185732</v>
      </c>
      <c r="D819" s="7">
        <v>44299</v>
      </c>
      <c r="E819" s="6" t="s">
        <v>33</v>
      </c>
      <c r="F819" s="6" t="s">
        <v>49</v>
      </c>
      <c r="G819" s="6" t="s">
        <v>50</v>
      </c>
      <c r="H819" s="6" t="s">
        <v>20</v>
      </c>
      <c r="I819" s="8">
        <v>0.35</v>
      </c>
      <c r="J819" s="9">
        <v>250</v>
      </c>
      <c r="K819" s="10">
        <f t="shared" si="6"/>
        <v>87.5</v>
      </c>
      <c r="L819" s="10">
        <f t="shared" si="7"/>
        <v>30.625000000000004</v>
      </c>
      <c r="M819" s="11">
        <v>0.35000000000000003</v>
      </c>
      <c r="O819" s="16"/>
      <c r="P819" s="17"/>
      <c r="Q819" s="12"/>
      <c r="R819" s="13"/>
    </row>
    <row r="820" spans="1:18" ht="15.75" customHeight="1">
      <c r="A820" s="1"/>
      <c r="B820" s="6" t="s">
        <v>14</v>
      </c>
      <c r="C820" s="6">
        <v>1185732</v>
      </c>
      <c r="D820" s="7">
        <v>44299</v>
      </c>
      <c r="E820" s="6" t="s">
        <v>33</v>
      </c>
      <c r="F820" s="6" t="s">
        <v>49</v>
      </c>
      <c r="G820" s="6" t="s">
        <v>50</v>
      </c>
      <c r="H820" s="6" t="s">
        <v>21</v>
      </c>
      <c r="I820" s="8">
        <v>0.5</v>
      </c>
      <c r="J820" s="9">
        <v>500</v>
      </c>
      <c r="K820" s="10">
        <f t="shared" si="6"/>
        <v>250</v>
      </c>
      <c r="L820" s="10">
        <f t="shared" si="7"/>
        <v>75</v>
      </c>
      <c r="M820" s="11">
        <v>0.3</v>
      </c>
      <c r="O820" s="16"/>
      <c r="P820" s="17"/>
      <c r="Q820" s="12"/>
      <c r="R820" s="13"/>
    </row>
    <row r="821" spans="1:18" ht="15.75" customHeight="1">
      <c r="A821" s="1"/>
      <c r="B821" s="6" t="s">
        <v>14</v>
      </c>
      <c r="C821" s="6">
        <v>1185732</v>
      </c>
      <c r="D821" s="7">
        <v>44299</v>
      </c>
      <c r="E821" s="6" t="s">
        <v>33</v>
      </c>
      <c r="F821" s="6" t="s">
        <v>49</v>
      </c>
      <c r="G821" s="6" t="s">
        <v>50</v>
      </c>
      <c r="H821" s="6" t="s">
        <v>22</v>
      </c>
      <c r="I821" s="8">
        <v>0.4</v>
      </c>
      <c r="J821" s="9">
        <v>1750</v>
      </c>
      <c r="K821" s="10">
        <f t="shared" si="6"/>
        <v>700</v>
      </c>
      <c r="L821" s="10">
        <f t="shared" si="7"/>
        <v>315</v>
      </c>
      <c r="M821" s="11">
        <v>0.45</v>
      </c>
      <c r="O821" s="16"/>
      <c r="P821" s="17"/>
      <c r="Q821" s="12"/>
      <c r="R821" s="13"/>
    </row>
    <row r="822" spans="1:18" ht="15.75" customHeight="1">
      <c r="A822" s="1"/>
      <c r="B822" s="6" t="s">
        <v>14</v>
      </c>
      <c r="C822" s="6">
        <v>1185732</v>
      </c>
      <c r="D822" s="7">
        <v>44330</v>
      </c>
      <c r="E822" s="6" t="s">
        <v>33</v>
      </c>
      <c r="F822" s="6" t="s">
        <v>49</v>
      </c>
      <c r="G822" s="6" t="s">
        <v>50</v>
      </c>
      <c r="H822" s="6" t="s">
        <v>17</v>
      </c>
      <c r="I822" s="8">
        <v>0.5</v>
      </c>
      <c r="J822" s="9">
        <v>4450</v>
      </c>
      <c r="K822" s="10">
        <f t="shared" si="6"/>
        <v>2225</v>
      </c>
      <c r="L822" s="10">
        <f t="shared" si="7"/>
        <v>778.75000000000011</v>
      </c>
      <c r="M822" s="11">
        <v>0.35000000000000003</v>
      </c>
      <c r="O822" s="16"/>
      <c r="P822" s="17"/>
      <c r="Q822" s="12"/>
      <c r="R822" s="13"/>
    </row>
    <row r="823" spans="1:18" ht="15.75" customHeight="1">
      <c r="A823" s="1"/>
      <c r="B823" s="6" t="s">
        <v>14</v>
      </c>
      <c r="C823" s="6">
        <v>1185732</v>
      </c>
      <c r="D823" s="7">
        <v>44330</v>
      </c>
      <c r="E823" s="6" t="s">
        <v>33</v>
      </c>
      <c r="F823" s="6" t="s">
        <v>49</v>
      </c>
      <c r="G823" s="6" t="s">
        <v>50</v>
      </c>
      <c r="H823" s="6" t="s">
        <v>18</v>
      </c>
      <c r="I823" s="8">
        <v>0.45000000000000007</v>
      </c>
      <c r="J823" s="9">
        <v>1500</v>
      </c>
      <c r="K823" s="10">
        <f t="shared" si="6"/>
        <v>675.00000000000011</v>
      </c>
      <c r="L823" s="10">
        <f t="shared" si="7"/>
        <v>202.50000000000003</v>
      </c>
      <c r="M823" s="11">
        <v>0.3</v>
      </c>
      <c r="O823" s="16"/>
      <c r="P823" s="17"/>
      <c r="Q823" s="12"/>
      <c r="R823" s="13"/>
    </row>
    <row r="824" spans="1:18" ht="15.75" customHeight="1">
      <c r="A824" s="1"/>
      <c r="B824" s="6" t="s">
        <v>14</v>
      </c>
      <c r="C824" s="6">
        <v>1185732</v>
      </c>
      <c r="D824" s="7">
        <v>44330</v>
      </c>
      <c r="E824" s="6" t="s">
        <v>33</v>
      </c>
      <c r="F824" s="6" t="s">
        <v>49</v>
      </c>
      <c r="G824" s="6" t="s">
        <v>50</v>
      </c>
      <c r="H824" s="6" t="s">
        <v>19</v>
      </c>
      <c r="I824" s="8">
        <v>0.4</v>
      </c>
      <c r="J824" s="9">
        <v>1250</v>
      </c>
      <c r="K824" s="10">
        <f t="shared" si="6"/>
        <v>500</v>
      </c>
      <c r="L824" s="10">
        <f t="shared" si="7"/>
        <v>150</v>
      </c>
      <c r="M824" s="11">
        <v>0.3</v>
      </c>
      <c r="O824" s="16"/>
      <c r="P824" s="17"/>
      <c r="Q824" s="12"/>
      <c r="R824" s="13"/>
    </row>
    <row r="825" spans="1:18" ht="15.75" customHeight="1">
      <c r="A825" s="1"/>
      <c r="B825" s="6" t="s">
        <v>14</v>
      </c>
      <c r="C825" s="6">
        <v>1185732</v>
      </c>
      <c r="D825" s="7">
        <v>44330</v>
      </c>
      <c r="E825" s="6" t="s">
        <v>33</v>
      </c>
      <c r="F825" s="6" t="s">
        <v>49</v>
      </c>
      <c r="G825" s="6" t="s">
        <v>50</v>
      </c>
      <c r="H825" s="6" t="s">
        <v>20</v>
      </c>
      <c r="I825" s="8">
        <v>0.4</v>
      </c>
      <c r="J825" s="9">
        <v>500</v>
      </c>
      <c r="K825" s="10">
        <f t="shared" si="6"/>
        <v>200</v>
      </c>
      <c r="L825" s="10">
        <f t="shared" si="7"/>
        <v>70</v>
      </c>
      <c r="M825" s="11">
        <v>0.35000000000000003</v>
      </c>
      <c r="O825" s="16"/>
      <c r="P825" s="17"/>
      <c r="Q825" s="12"/>
      <c r="R825" s="13"/>
    </row>
    <row r="826" spans="1:18" ht="15.75" customHeight="1">
      <c r="A826" s="1"/>
      <c r="B826" s="6" t="s">
        <v>14</v>
      </c>
      <c r="C826" s="6">
        <v>1185732</v>
      </c>
      <c r="D826" s="7">
        <v>44330</v>
      </c>
      <c r="E826" s="6" t="s">
        <v>33</v>
      </c>
      <c r="F826" s="6" t="s">
        <v>49</v>
      </c>
      <c r="G826" s="6" t="s">
        <v>50</v>
      </c>
      <c r="H826" s="6" t="s">
        <v>21</v>
      </c>
      <c r="I826" s="8">
        <v>0.54999999999999993</v>
      </c>
      <c r="J826" s="9">
        <v>750</v>
      </c>
      <c r="K826" s="10">
        <f t="shared" si="6"/>
        <v>412.49999999999994</v>
      </c>
      <c r="L826" s="10">
        <f t="shared" si="7"/>
        <v>123.74999999999997</v>
      </c>
      <c r="M826" s="11">
        <v>0.3</v>
      </c>
      <c r="O826" s="16"/>
      <c r="P826" s="17"/>
      <c r="Q826" s="12"/>
      <c r="R826" s="13"/>
    </row>
    <row r="827" spans="1:18" ht="15.75" customHeight="1">
      <c r="A827" s="1"/>
      <c r="B827" s="6" t="s">
        <v>14</v>
      </c>
      <c r="C827" s="6">
        <v>1185732</v>
      </c>
      <c r="D827" s="7">
        <v>44330</v>
      </c>
      <c r="E827" s="6" t="s">
        <v>33</v>
      </c>
      <c r="F827" s="6" t="s">
        <v>49</v>
      </c>
      <c r="G827" s="6" t="s">
        <v>50</v>
      </c>
      <c r="H827" s="6" t="s">
        <v>22</v>
      </c>
      <c r="I827" s="8">
        <v>0.6</v>
      </c>
      <c r="J827" s="9">
        <v>1750</v>
      </c>
      <c r="K827" s="10">
        <f t="shared" si="6"/>
        <v>1050</v>
      </c>
      <c r="L827" s="10">
        <f t="shared" si="7"/>
        <v>472.5</v>
      </c>
      <c r="M827" s="11">
        <v>0.45</v>
      </c>
      <c r="O827" s="16"/>
      <c r="P827" s="17"/>
      <c r="Q827" s="12"/>
      <c r="R827" s="13"/>
    </row>
    <row r="828" spans="1:18" ht="15.75" customHeight="1">
      <c r="A828" s="1"/>
      <c r="B828" s="6" t="s">
        <v>14</v>
      </c>
      <c r="C828" s="6">
        <v>1185732</v>
      </c>
      <c r="D828" s="7">
        <v>44360</v>
      </c>
      <c r="E828" s="6" t="s">
        <v>33</v>
      </c>
      <c r="F828" s="6" t="s">
        <v>49</v>
      </c>
      <c r="G828" s="6" t="s">
        <v>50</v>
      </c>
      <c r="H828" s="6" t="s">
        <v>17</v>
      </c>
      <c r="I828" s="8">
        <v>0.45</v>
      </c>
      <c r="J828" s="9">
        <v>4250</v>
      </c>
      <c r="K828" s="10">
        <f t="shared" si="6"/>
        <v>1912.5</v>
      </c>
      <c r="L828" s="10">
        <f t="shared" si="7"/>
        <v>669.37500000000011</v>
      </c>
      <c r="M828" s="11">
        <v>0.35000000000000003</v>
      </c>
      <c r="O828" s="16"/>
      <c r="P828" s="17"/>
      <c r="Q828" s="12"/>
      <c r="R828" s="13"/>
    </row>
    <row r="829" spans="1:18" ht="15.75" customHeight="1">
      <c r="A829" s="1"/>
      <c r="B829" s="6" t="s">
        <v>14</v>
      </c>
      <c r="C829" s="6">
        <v>1185732</v>
      </c>
      <c r="D829" s="7">
        <v>44360</v>
      </c>
      <c r="E829" s="6" t="s">
        <v>33</v>
      </c>
      <c r="F829" s="6" t="s">
        <v>49</v>
      </c>
      <c r="G829" s="6" t="s">
        <v>50</v>
      </c>
      <c r="H829" s="6" t="s">
        <v>18</v>
      </c>
      <c r="I829" s="8">
        <v>0.40000000000000008</v>
      </c>
      <c r="J829" s="9">
        <v>1750</v>
      </c>
      <c r="K829" s="10">
        <f t="shared" si="6"/>
        <v>700.00000000000011</v>
      </c>
      <c r="L829" s="10">
        <f t="shared" si="7"/>
        <v>210.00000000000003</v>
      </c>
      <c r="M829" s="11">
        <v>0.3</v>
      </c>
      <c r="O829" s="16"/>
      <c r="P829" s="17"/>
      <c r="Q829" s="12"/>
      <c r="R829" s="13"/>
    </row>
    <row r="830" spans="1:18" ht="15.75" customHeight="1">
      <c r="A830" s="1"/>
      <c r="B830" s="6" t="s">
        <v>14</v>
      </c>
      <c r="C830" s="6">
        <v>1185732</v>
      </c>
      <c r="D830" s="7">
        <v>44360</v>
      </c>
      <c r="E830" s="6" t="s">
        <v>33</v>
      </c>
      <c r="F830" s="6" t="s">
        <v>49</v>
      </c>
      <c r="G830" s="6" t="s">
        <v>50</v>
      </c>
      <c r="H830" s="6" t="s">
        <v>19</v>
      </c>
      <c r="I830" s="8">
        <v>0.35000000000000003</v>
      </c>
      <c r="J830" s="9">
        <v>1750</v>
      </c>
      <c r="K830" s="10">
        <f t="shared" si="6"/>
        <v>612.50000000000011</v>
      </c>
      <c r="L830" s="10">
        <f t="shared" si="7"/>
        <v>183.75000000000003</v>
      </c>
      <c r="M830" s="11">
        <v>0.3</v>
      </c>
      <c r="O830" s="16"/>
      <c r="P830" s="17"/>
      <c r="Q830" s="12"/>
      <c r="R830" s="13"/>
    </row>
    <row r="831" spans="1:18" ht="15.75" customHeight="1">
      <c r="A831" s="1"/>
      <c r="B831" s="6" t="s">
        <v>14</v>
      </c>
      <c r="C831" s="6">
        <v>1185732</v>
      </c>
      <c r="D831" s="7">
        <v>44360</v>
      </c>
      <c r="E831" s="6" t="s">
        <v>33</v>
      </c>
      <c r="F831" s="6" t="s">
        <v>49</v>
      </c>
      <c r="G831" s="6" t="s">
        <v>50</v>
      </c>
      <c r="H831" s="6" t="s">
        <v>20</v>
      </c>
      <c r="I831" s="8">
        <v>0.35000000000000003</v>
      </c>
      <c r="J831" s="9">
        <v>1500</v>
      </c>
      <c r="K831" s="10">
        <f t="shared" si="6"/>
        <v>525</v>
      </c>
      <c r="L831" s="10">
        <f t="shared" si="7"/>
        <v>183.75000000000003</v>
      </c>
      <c r="M831" s="11">
        <v>0.35000000000000003</v>
      </c>
      <c r="O831" s="16"/>
      <c r="P831" s="17"/>
      <c r="Q831" s="12"/>
      <c r="R831" s="13"/>
    </row>
    <row r="832" spans="1:18" ht="15.75" customHeight="1">
      <c r="A832" s="1"/>
      <c r="B832" s="6" t="s">
        <v>14</v>
      </c>
      <c r="C832" s="6">
        <v>1185732</v>
      </c>
      <c r="D832" s="7">
        <v>44360</v>
      </c>
      <c r="E832" s="6" t="s">
        <v>33</v>
      </c>
      <c r="F832" s="6" t="s">
        <v>49</v>
      </c>
      <c r="G832" s="6" t="s">
        <v>50</v>
      </c>
      <c r="H832" s="6" t="s">
        <v>21</v>
      </c>
      <c r="I832" s="8">
        <v>0.5</v>
      </c>
      <c r="J832" s="9">
        <v>1500</v>
      </c>
      <c r="K832" s="10">
        <f t="shared" si="6"/>
        <v>750</v>
      </c>
      <c r="L832" s="10">
        <f t="shared" si="7"/>
        <v>225</v>
      </c>
      <c r="M832" s="11">
        <v>0.3</v>
      </c>
      <c r="O832" s="16"/>
      <c r="P832" s="17"/>
      <c r="Q832" s="12"/>
      <c r="R832" s="13"/>
    </row>
    <row r="833" spans="1:18" ht="15.75" customHeight="1">
      <c r="A833" s="1"/>
      <c r="B833" s="6" t="s">
        <v>14</v>
      </c>
      <c r="C833" s="6">
        <v>1185732</v>
      </c>
      <c r="D833" s="7">
        <v>44360</v>
      </c>
      <c r="E833" s="6" t="s">
        <v>33</v>
      </c>
      <c r="F833" s="6" t="s">
        <v>49</v>
      </c>
      <c r="G833" s="6" t="s">
        <v>50</v>
      </c>
      <c r="H833" s="6" t="s">
        <v>22</v>
      </c>
      <c r="I833" s="8">
        <v>0.55000000000000004</v>
      </c>
      <c r="J833" s="9">
        <v>3250</v>
      </c>
      <c r="K833" s="10">
        <f t="shared" si="6"/>
        <v>1787.5000000000002</v>
      </c>
      <c r="L833" s="10">
        <f t="shared" si="7"/>
        <v>804.37500000000011</v>
      </c>
      <c r="M833" s="11">
        <v>0.45</v>
      </c>
      <c r="O833" s="16"/>
      <c r="P833" s="17"/>
      <c r="Q833" s="12"/>
      <c r="R833" s="13"/>
    </row>
    <row r="834" spans="1:18" ht="15.75" customHeight="1">
      <c r="A834" s="1"/>
      <c r="B834" s="6" t="s">
        <v>14</v>
      </c>
      <c r="C834" s="6">
        <v>1185732</v>
      </c>
      <c r="D834" s="7">
        <v>44389</v>
      </c>
      <c r="E834" s="6" t="s">
        <v>33</v>
      </c>
      <c r="F834" s="6" t="s">
        <v>49</v>
      </c>
      <c r="G834" s="6" t="s">
        <v>50</v>
      </c>
      <c r="H834" s="6" t="s">
        <v>17</v>
      </c>
      <c r="I834" s="8">
        <v>0.5</v>
      </c>
      <c r="J834" s="9">
        <v>5500</v>
      </c>
      <c r="K834" s="10">
        <f t="shared" si="6"/>
        <v>2750</v>
      </c>
      <c r="L834" s="10">
        <f t="shared" si="7"/>
        <v>962.50000000000011</v>
      </c>
      <c r="M834" s="11">
        <v>0.35000000000000003</v>
      </c>
      <c r="O834" s="16"/>
      <c r="P834" s="17"/>
      <c r="Q834" s="12"/>
      <c r="R834" s="13"/>
    </row>
    <row r="835" spans="1:18" ht="15.75" customHeight="1">
      <c r="A835" s="1"/>
      <c r="B835" s="6" t="s">
        <v>14</v>
      </c>
      <c r="C835" s="6">
        <v>1185732</v>
      </c>
      <c r="D835" s="7">
        <v>44389</v>
      </c>
      <c r="E835" s="6" t="s">
        <v>33</v>
      </c>
      <c r="F835" s="6" t="s">
        <v>49</v>
      </c>
      <c r="G835" s="6" t="s">
        <v>50</v>
      </c>
      <c r="H835" s="6" t="s">
        <v>18</v>
      </c>
      <c r="I835" s="8">
        <v>0.45000000000000007</v>
      </c>
      <c r="J835" s="9">
        <v>3000</v>
      </c>
      <c r="K835" s="10">
        <f t="shared" si="6"/>
        <v>1350.0000000000002</v>
      </c>
      <c r="L835" s="10">
        <f t="shared" si="7"/>
        <v>405.00000000000006</v>
      </c>
      <c r="M835" s="11">
        <v>0.3</v>
      </c>
      <c r="O835" s="16"/>
      <c r="P835" s="17"/>
      <c r="Q835" s="12"/>
      <c r="R835" s="13"/>
    </row>
    <row r="836" spans="1:18" ht="15.75" customHeight="1">
      <c r="A836" s="1"/>
      <c r="B836" s="6" t="s">
        <v>14</v>
      </c>
      <c r="C836" s="6">
        <v>1185732</v>
      </c>
      <c r="D836" s="7">
        <v>44389</v>
      </c>
      <c r="E836" s="6" t="s">
        <v>33</v>
      </c>
      <c r="F836" s="6" t="s">
        <v>49</v>
      </c>
      <c r="G836" s="6" t="s">
        <v>50</v>
      </c>
      <c r="H836" s="6" t="s">
        <v>19</v>
      </c>
      <c r="I836" s="8">
        <v>0.4</v>
      </c>
      <c r="J836" s="9">
        <v>2250</v>
      </c>
      <c r="K836" s="10">
        <f t="shared" si="6"/>
        <v>900</v>
      </c>
      <c r="L836" s="10">
        <f t="shared" si="7"/>
        <v>270</v>
      </c>
      <c r="M836" s="11">
        <v>0.3</v>
      </c>
      <c r="O836" s="16"/>
      <c r="P836" s="17"/>
      <c r="Q836" s="12"/>
      <c r="R836" s="13"/>
    </row>
    <row r="837" spans="1:18" ht="15.75" customHeight="1">
      <c r="A837" s="1"/>
      <c r="B837" s="6" t="s">
        <v>14</v>
      </c>
      <c r="C837" s="6">
        <v>1185732</v>
      </c>
      <c r="D837" s="7">
        <v>44389</v>
      </c>
      <c r="E837" s="6" t="s">
        <v>33</v>
      </c>
      <c r="F837" s="6" t="s">
        <v>49</v>
      </c>
      <c r="G837" s="6" t="s">
        <v>50</v>
      </c>
      <c r="H837" s="6" t="s">
        <v>20</v>
      </c>
      <c r="I837" s="8">
        <v>0.4</v>
      </c>
      <c r="J837" s="9">
        <v>1750</v>
      </c>
      <c r="K837" s="10">
        <f t="shared" si="6"/>
        <v>700</v>
      </c>
      <c r="L837" s="10">
        <f t="shared" si="7"/>
        <v>245.00000000000003</v>
      </c>
      <c r="M837" s="11">
        <v>0.35000000000000003</v>
      </c>
      <c r="O837" s="16"/>
      <c r="P837" s="17"/>
      <c r="Q837" s="12"/>
      <c r="R837" s="13"/>
    </row>
    <row r="838" spans="1:18" ht="15.75" customHeight="1">
      <c r="A838" s="1"/>
      <c r="B838" s="6" t="s">
        <v>14</v>
      </c>
      <c r="C838" s="6">
        <v>1185732</v>
      </c>
      <c r="D838" s="7">
        <v>44389</v>
      </c>
      <c r="E838" s="6" t="s">
        <v>33</v>
      </c>
      <c r="F838" s="6" t="s">
        <v>49</v>
      </c>
      <c r="G838" s="6" t="s">
        <v>50</v>
      </c>
      <c r="H838" s="6" t="s">
        <v>21</v>
      </c>
      <c r="I838" s="8">
        <v>0.5</v>
      </c>
      <c r="J838" s="9">
        <v>2000</v>
      </c>
      <c r="K838" s="10">
        <f t="shared" si="6"/>
        <v>1000</v>
      </c>
      <c r="L838" s="10">
        <f t="shared" si="7"/>
        <v>300</v>
      </c>
      <c r="M838" s="11">
        <v>0.3</v>
      </c>
      <c r="O838" s="16"/>
      <c r="P838" s="17"/>
      <c r="Q838" s="12"/>
      <c r="R838" s="13"/>
    </row>
    <row r="839" spans="1:18" ht="15.75" customHeight="1">
      <c r="A839" s="1"/>
      <c r="B839" s="6" t="s">
        <v>14</v>
      </c>
      <c r="C839" s="6">
        <v>1185732</v>
      </c>
      <c r="D839" s="7">
        <v>44389</v>
      </c>
      <c r="E839" s="6" t="s">
        <v>33</v>
      </c>
      <c r="F839" s="6" t="s">
        <v>49</v>
      </c>
      <c r="G839" s="6" t="s">
        <v>50</v>
      </c>
      <c r="H839" s="6" t="s">
        <v>22</v>
      </c>
      <c r="I839" s="8">
        <v>0.55000000000000004</v>
      </c>
      <c r="J839" s="9">
        <v>3750</v>
      </c>
      <c r="K839" s="10">
        <f t="shared" si="6"/>
        <v>2062.5</v>
      </c>
      <c r="L839" s="10">
        <f t="shared" si="7"/>
        <v>928.125</v>
      </c>
      <c r="M839" s="11">
        <v>0.45</v>
      </c>
      <c r="O839" s="16"/>
      <c r="P839" s="17"/>
      <c r="Q839" s="12"/>
      <c r="R839" s="13"/>
    </row>
    <row r="840" spans="1:18" ht="15.75" customHeight="1">
      <c r="A840" s="1"/>
      <c r="B840" s="6" t="s">
        <v>14</v>
      </c>
      <c r="C840" s="6">
        <v>1185732</v>
      </c>
      <c r="D840" s="7">
        <v>44421</v>
      </c>
      <c r="E840" s="6" t="s">
        <v>33</v>
      </c>
      <c r="F840" s="6" t="s">
        <v>49</v>
      </c>
      <c r="G840" s="6" t="s">
        <v>50</v>
      </c>
      <c r="H840" s="6" t="s">
        <v>17</v>
      </c>
      <c r="I840" s="8">
        <v>0.5</v>
      </c>
      <c r="J840" s="9">
        <v>5250</v>
      </c>
      <c r="K840" s="10">
        <f t="shared" si="6"/>
        <v>2625</v>
      </c>
      <c r="L840" s="10">
        <f t="shared" si="7"/>
        <v>918.75000000000011</v>
      </c>
      <c r="M840" s="11">
        <v>0.35000000000000003</v>
      </c>
      <c r="O840" s="16"/>
      <c r="P840" s="17"/>
      <c r="Q840" s="12"/>
      <c r="R840" s="13"/>
    </row>
    <row r="841" spans="1:18" ht="15.75" customHeight="1">
      <c r="A841" s="1"/>
      <c r="B841" s="6" t="s">
        <v>14</v>
      </c>
      <c r="C841" s="6">
        <v>1185732</v>
      </c>
      <c r="D841" s="7">
        <v>44421</v>
      </c>
      <c r="E841" s="6" t="s">
        <v>33</v>
      </c>
      <c r="F841" s="6" t="s">
        <v>49</v>
      </c>
      <c r="G841" s="6" t="s">
        <v>50</v>
      </c>
      <c r="H841" s="6" t="s">
        <v>18</v>
      </c>
      <c r="I841" s="8">
        <v>0.45000000000000007</v>
      </c>
      <c r="J841" s="9">
        <v>3000</v>
      </c>
      <c r="K841" s="10">
        <f t="shared" si="6"/>
        <v>1350.0000000000002</v>
      </c>
      <c r="L841" s="10">
        <f t="shared" si="7"/>
        <v>405.00000000000006</v>
      </c>
      <c r="M841" s="11">
        <v>0.3</v>
      </c>
      <c r="O841" s="16"/>
      <c r="P841" s="17"/>
      <c r="Q841" s="12"/>
      <c r="R841" s="13"/>
    </row>
    <row r="842" spans="1:18" ht="15.75" customHeight="1">
      <c r="A842" s="1"/>
      <c r="B842" s="6" t="s">
        <v>14</v>
      </c>
      <c r="C842" s="6">
        <v>1185732</v>
      </c>
      <c r="D842" s="7">
        <v>44421</v>
      </c>
      <c r="E842" s="6" t="s">
        <v>33</v>
      </c>
      <c r="F842" s="6" t="s">
        <v>49</v>
      </c>
      <c r="G842" s="6" t="s">
        <v>50</v>
      </c>
      <c r="H842" s="6" t="s">
        <v>19</v>
      </c>
      <c r="I842" s="8">
        <v>0.4</v>
      </c>
      <c r="J842" s="9">
        <v>2250</v>
      </c>
      <c r="K842" s="10">
        <f t="shared" si="6"/>
        <v>900</v>
      </c>
      <c r="L842" s="10">
        <f t="shared" si="7"/>
        <v>270</v>
      </c>
      <c r="M842" s="11">
        <v>0.3</v>
      </c>
      <c r="O842" s="16"/>
      <c r="P842" s="17"/>
      <c r="Q842" s="12"/>
      <c r="R842" s="13"/>
    </row>
    <row r="843" spans="1:18" ht="15.75" customHeight="1">
      <c r="A843" s="1"/>
      <c r="B843" s="6" t="s">
        <v>14</v>
      </c>
      <c r="C843" s="6">
        <v>1185732</v>
      </c>
      <c r="D843" s="7">
        <v>44421</v>
      </c>
      <c r="E843" s="6" t="s">
        <v>33</v>
      </c>
      <c r="F843" s="6" t="s">
        <v>49</v>
      </c>
      <c r="G843" s="6" t="s">
        <v>50</v>
      </c>
      <c r="H843" s="6" t="s">
        <v>20</v>
      </c>
      <c r="I843" s="8">
        <v>0.35000000000000003</v>
      </c>
      <c r="J843" s="9">
        <v>1750</v>
      </c>
      <c r="K843" s="10">
        <f t="shared" si="6"/>
        <v>612.50000000000011</v>
      </c>
      <c r="L843" s="10">
        <f t="shared" si="7"/>
        <v>214.37500000000006</v>
      </c>
      <c r="M843" s="11">
        <v>0.35000000000000003</v>
      </c>
      <c r="O843" s="16"/>
      <c r="P843" s="17"/>
      <c r="Q843" s="12"/>
      <c r="R843" s="13"/>
    </row>
    <row r="844" spans="1:18" ht="15.75" customHeight="1">
      <c r="A844" s="1"/>
      <c r="B844" s="6" t="s">
        <v>14</v>
      </c>
      <c r="C844" s="6">
        <v>1185732</v>
      </c>
      <c r="D844" s="7">
        <v>44421</v>
      </c>
      <c r="E844" s="6" t="s">
        <v>33</v>
      </c>
      <c r="F844" s="6" t="s">
        <v>49</v>
      </c>
      <c r="G844" s="6" t="s">
        <v>50</v>
      </c>
      <c r="H844" s="6" t="s">
        <v>21</v>
      </c>
      <c r="I844" s="8">
        <v>0.45</v>
      </c>
      <c r="J844" s="9">
        <v>1500</v>
      </c>
      <c r="K844" s="10">
        <f t="shared" si="6"/>
        <v>675</v>
      </c>
      <c r="L844" s="10">
        <f t="shared" si="7"/>
        <v>202.5</v>
      </c>
      <c r="M844" s="11">
        <v>0.3</v>
      </c>
      <c r="O844" s="16"/>
      <c r="P844" s="17"/>
      <c r="Q844" s="12"/>
      <c r="R844" s="13"/>
    </row>
    <row r="845" spans="1:18" ht="15.75" customHeight="1">
      <c r="A845" s="1"/>
      <c r="B845" s="6" t="s">
        <v>14</v>
      </c>
      <c r="C845" s="6">
        <v>1185732</v>
      </c>
      <c r="D845" s="7">
        <v>44421</v>
      </c>
      <c r="E845" s="6" t="s">
        <v>33</v>
      </c>
      <c r="F845" s="6" t="s">
        <v>49</v>
      </c>
      <c r="G845" s="6" t="s">
        <v>50</v>
      </c>
      <c r="H845" s="6" t="s">
        <v>22</v>
      </c>
      <c r="I845" s="8">
        <v>0.5</v>
      </c>
      <c r="J845" s="9">
        <v>3250</v>
      </c>
      <c r="K845" s="10">
        <f t="shared" si="6"/>
        <v>1625</v>
      </c>
      <c r="L845" s="10">
        <f t="shared" si="7"/>
        <v>731.25</v>
      </c>
      <c r="M845" s="11">
        <v>0.45</v>
      </c>
      <c r="O845" s="16"/>
      <c r="P845" s="17"/>
      <c r="Q845" s="12"/>
      <c r="R845" s="13"/>
    </row>
    <row r="846" spans="1:18" ht="15.75" customHeight="1">
      <c r="A846" s="1"/>
      <c r="B846" s="6" t="s">
        <v>14</v>
      </c>
      <c r="C846" s="6">
        <v>1185732</v>
      </c>
      <c r="D846" s="7">
        <v>44453</v>
      </c>
      <c r="E846" s="6" t="s">
        <v>33</v>
      </c>
      <c r="F846" s="6" t="s">
        <v>49</v>
      </c>
      <c r="G846" s="6" t="s">
        <v>50</v>
      </c>
      <c r="H846" s="6" t="s">
        <v>17</v>
      </c>
      <c r="I846" s="8">
        <v>0.45</v>
      </c>
      <c r="J846" s="9">
        <v>4500</v>
      </c>
      <c r="K846" s="10">
        <f t="shared" si="6"/>
        <v>2025</v>
      </c>
      <c r="L846" s="10">
        <f t="shared" si="7"/>
        <v>708.75000000000011</v>
      </c>
      <c r="M846" s="11">
        <v>0.35000000000000003</v>
      </c>
      <c r="O846" s="16"/>
      <c r="P846" s="17"/>
      <c r="Q846" s="12"/>
      <c r="R846" s="13"/>
    </row>
    <row r="847" spans="1:18" ht="15.75" customHeight="1">
      <c r="A847" s="1"/>
      <c r="B847" s="6" t="s">
        <v>14</v>
      </c>
      <c r="C847" s="6">
        <v>1185732</v>
      </c>
      <c r="D847" s="7">
        <v>44453</v>
      </c>
      <c r="E847" s="6" t="s">
        <v>33</v>
      </c>
      <c r="F847" s="6" t="s">
        <v>49</v>
      </c>
      <c r="G847" s="6" t="s">
        <v>50</v>
      </c>
      <c r="H847" s="6" t="s">
        <v>18</v>
      </c>
      <c r="I847" s="8">
        <v>0.40000000000000008</v>
      </c>
      <c r="J847" s="9">
        <v>2500</v>
      </c>
      <c r="K847" s="10">
        <f t="shared" si="6"/>
        <v>1000.0000000000002</v>
      </c>
      <c r="L847" s="10">
        <f t="shared" si="7"/>
        <v>300.00000000000006</v>
      </c>
      <c r="M847" s="11">
        <v>0.3</v>
      </c>
      <c r="O847" s="16"/>
      <c r="P847" s="17"/>
      <c r="Q847" s="12"/>
      <c r="R847" s="13"/>
    </row>
    <row r="848" spans="1:18" ht="15.75" customHeight="1">
      <c r="A848" s="1"/>
      <c r="B848" s="6" t="s">
        <v>14</v>
      </c>
      <c r="C848" s="6">
        <v>1185732</v>
      </c>
      <c r="D848" s="7">
        <v>44453</v>
      </c>
      <c r="E848" s="6" t="s">
        <v>33</v>
      </c>
      <c r="F848" s="6" t="s">
        <v>49</v>
      </c>
      <c r="G848" s="6" t="s">
        <v>50</v>
      </c>
      <c r="H848" s="6" t="s">
        <v>19</v>
      </c>
      <c r="I848" s="8">
        <v>0.25</v>
      </c>
      <c r="J848" s="9">
        <v>1500</v>
      </c>
      <c r="K848" s="10">
        <f t="shared" si="6"/>
        <v>375</v>
      </c>
      <c r="L848" s="10">
        <f t="shared" si="7"/>
        <v>112.5</v>
      </c>
      <c r="M848" s="11">
        <v>0.3</v>
      </c>
      <c r="O848" s="16"/>
      <c r="P848" s="17"/>
      <c r="Q848" s="12"/>
      <c r="R848" s="13"/>
    </row>
    <row r="849" spans="1:18" ht="15.75" customHeight="1">
      <c r="A849" s="1"/>
      <c r="B849" s="6" t="s">
        <v>14</v>
      </c>
      <c r="C849" s="6">
        <v>1185732</v>
      </c>
      <c r="D849" s="7">
        <v>44453</v>
      </c>
      <c r="E849" s="6" t="s">
        <v>33</v>
      </c>
      <c r="F849" s="6" t="s">
        <v>49</v>
      </c>
      <c r="G849" s="6" t="s">
        <v>50</v>
      </c>
      <c r="H849" s="6" t="s">
        <v>20</v>
      </c>
      <c r="I849" s="8">
        <v>0.25</v>
      </c>
      <c r="J849" s="9">
        <v>1250</v>
      </c>
      <c r="K849" s="10">
        <f t="shared" si="6"/>
        <v>312.5</v>
      </c>
      <c r="L849" s="10">
        <f t="shared" si="7"/>
        <v>109.37500000000001</v>
      </c>
      <c r="M849" s="11">
        <v>0.35000000000000003</v>
      </c>
      <c r="O849" s="16"/>
      <c r="P849" s="17"/>
      <c r="Q849" s="12"/>
      <c r="R849" s="13"/>
    </row>
    <row r="850" spans="1:18" ht="15.75" customHeight="1">
      <c r="A850" s="1"/>
      <c r="B850" s="6" t="s">
        <v>14</v>
      </c>
      <c r="C850" s="6">
        <v>1185732</v>
      </c>
      <c r="D850" s="7">
        <v>44453</v>
      </c>
      <c r="E850" s="6" t="s">
        <v>33</v>
      </c>
      <c r="F850" s="6" t="s">
        <v>49</v>
      </c>
      <c r="G850" s="6" t="s">
        <v>50</v>
      </c>
      <c r="H850" s="6" t="s">
        <v>21</v>
      </c>
      <c r="I850" s="8">
        <v>0.35</v>
      </c>
      <c r="J850" s="9">
        <v>1250</v>
      </c>
      <c r="K850" s="10">
        <f t="shared" si="6"/>
        <v>437.5</v>
      </c>
      <c r="L850" s="10">
        <f t="shared" si="7"/>
        <v>131.25</v>
      </c>
      <c r="M850" s="11">
        <v>0.3</v>
      </c>
      <c r="O850" s="16"/>
      <c r="P850" s="17"/>
      <c r="Q850" s="12"/>
      <c r="R850" s="13"/>
    </row>
    <row r="851" spans="1:18" ht="15.75" customHeight="1">
      <c r="A851" s="1"/>
      <c r="B851" s="6" t="s">
        <v>14</v>
      </c>
      <c r="C851" s="6">
        <v>1185732</v>
      </c>
      <c r="D851" s="7">
        <v>44453</v>
      </c>
      <c r="E851" s="6" t="s">
        <v>33</v>
      </c>
      <c r="F851" s="6" t="s">
        <v>49</v>
      </c>
      <c r="G851" s="6" t="s">
        <v>50</v>
      </c>
      <c r="H851" s="6" t="s">
        <v>22</v>
      </c>
      <c r="I851" s="8">
        <v>0.4</v>
      </c>
      <c r="J851" s="9">
        <v>2000</v>
      </c>
      <c r="K851" s="10">
        <f t="shared" si="6"/>
        <v>800</v>
      </c>
      <c r="L851" s="10">
        <f t="shared" si="7"/>
        <v>360</v>
      </c>
      <c r="M851" s="11">
        <v>0.45</v>
      </c>
      <c r="O851" s="16"/>
      <c r="P851" s="17"/>
      <c r="Q851" s="12"/>
      <c r="R851" s="13"/>
    </row>
    <row r="852" spans="1:18" ht="15.75" customHeight="1">
      <c r="A852" s="1"/>
      <c r="B852" s="6" t="s">
        <v>14</v>
      </c>
      <c r="C852" s="6">
        <v>1185732</v>
      </c>
      <c r="D852" s="7">
        <v>44482</v>
      </c>
      <c r="E852" s="6" t="s">
        <v>33</v>
      </c>
      <c r="F852" s="6" t="s">
        <v>49</v>
      </c>
      <c r="G852" s="6" t="s">
        <v>50</v>
      </c>
      <c r="H852" s="6" t="s">
        <v>17</v>
      </c>
      <c r="I852" s="8">
        <v>0.44999999999999996</v>
      </c>
      <c r="J852" s="9">
        <v>3750</v>
      </c>
      <c r="K852" s="10">
        <f t="shared" si="6"/>
        <v>1687.4999999999998</v>
      </c>
      <c r="L852" s="10">
        <f t="shared" si="7"/>
        <v>590.625</v>
      </c>
      <c r="M852" s="11">
        <v>0.35000000000000003</v>
      </c>
      <c r="O852" s="16"/>
      <c r="P852" s="17"/>
      <c r="Q852" s="12"/>
      <c r="R852" s="13"/>
    </row>
    <row r="853" spans="1:18" ht="15.75" customHeight="1">
      <c r="A853" s="1"/>
      <c r="B853" s="6" t="s">
        <v>14</v>
      </c>
      <c r="C853" s="6">
        <v>1185732</v>
      </c>
      <c r="D853" s="7">
        <v>44482</v>
      </c>
      <c r="E853" s="6" t="s">
        <v>33</v>
      </c>
      <c r="F853" s="6" t="s">
        <v>49</v>
      </c>
      <c r="G853" s="6" t="s">
        <v>50</v>
      </c>
      <c r="H853" s="6" t="s">
        <v>18</v>
      </c>
      <c r="I853" s="8">
        <v>0.35</v>
      </c>
      <c r="J853" s="9">
        <v>2000</v>
      </c>
      <c r="K853" s="10">
        <f t="shared" si="6"/>
        <v>700</v>
      </c>
      <c r="L853" s="10">
        <f t="shared" si="7"/>
        <v>210</v>
      </c>
      <c r="M853" s="11">
        <v>0.3</v>
      </c>
      <c r="O853" s="16"/>
      <c r="P853" s="17"/>
      <c r="Q853" s="12"/>
      <c r="R853" s="13"/>
    </row>
    <row r="854" spans="1:18" ht="15.75" customHeight="1">
      <c r="A854" s="1"/>
      <c r="B854" s="6" t="s">
        <v>14</v>
      </c>
      <c r="C854" s="6">
        <v>1185732</v>
      </c>
      <c r="D854" s="7">
        <v>44482</v>
      </c>
      <c r="E854" s="6" t="s">
        <v>33</v>
      </c>
      <c r="F854" s="6" t="s">
        <v>49</v>
      </c>
      <c r="G854" s="6" t="s">
        <v>50</v>
      </c>
      <c r="H854" s="6" t="s">
        <v>19</v>
      </c>
      <c r="I854" s="8">
        <v>0.35</v>
      </c>
      <c r="J854" s="9">
        <v>1000</v>
      </c>
      <c r="K854" s="10">
        <f t="shared" si="6"/>
        <v>350</v>
      </c>
      <c r="L854" s="10">
        <f t="shared" si="7"/>
        <v>105</v>
      </c>
      <c r="M854" s="11">
        <v>0.3</v>
      </c>
      <c r="O854" s="16"/>
      <c r="P854" s="17"/>
      <c r="Q854" s="12"/>
      <c r="R854" s="13"/>
    </row>
    <row r="855" spans="1:18" ht="15.75" customHeight="1">
      <c r="A855" s="1"/>
      <c r="B855" s="6" t="s">
        <v>14</v>
      </c>
      <c r="C855" s="6">
        <v>1185732</v>
      </c>
      <c r="D855" s="7">
        <v>44482</v>
      </c>
      <c r="E855" s="6" t="s">
        <v>33</v>
      </c>
      <c r="F855" s="6" t="s">
        <v>49</v>
      </c>
      <c r="G855" s="6" t="s">
        <v>50</v>
      </c>
      <c r="H855" s="6" t="s">
        <v>20</v>
      </c>
      <c r="I855" s="8">
        <v>0.35</v>
      </c>
      <c r="J855" s="9">
        <v>750</v>
      </c>
      <c r="K855" s="10">
        <f t="shared" si="6"/>
        <v>262.5</v>
      </c>
      <c r="L855" s="10">
        <f t="shared" si="7"/>
        <v>91.875000000000014</v>
      </c>
      <c r="M855" s="11">
        <v>0.35000000000000003</v>
      </c>
      <c r="O855" s="16"/>
      <c r="P855" s="17"/>
      <c r="Q855" s="12"/>
      <c r="R855" s="13"/>
    </row>
    <row r="856" spans="1:18" ht="15.75" customHeight="1">
      <c r="A856" s="1"/>
      <c r="B856" s="6" t="s">
        <v>14</v>
      </c>
      <c r="C856" s="6">
        <v>1185732</v>
      </c>
      <c r="D856" s="7">
        <v>44482</v>
      </c>
      <c r="E856" s="6" t="s">
        <v>33</v>
      </c>
      <c r="F856" s="6" t="s">
        <v>49</v>
      </c>
      <c r="G856" s="6" t="s">
        <v>50</v>
      </c>
      <c r="H856" s="6" t="s">
        <v>21</v>
      </c>
      <c r="I856" s="8">
        <v>0.44999999999999996</v>
      </c>
      <c r="J856" s="9">
        <v>750</v>
      </c>
      <c r="K856" s="10">
        <f t="shared" si="6"/>
        <v>337.49999999999994</v>
      </c>
      <c r="L856" s="10">
        <f t="shared" si="7"/>
        <v>101.24999999999999</v>
      </c>
      <c r="M856" s="11">
        <v>0.3</v>
      </c>
      <c r="O856" s="16"/>
      <c r="P856" s="17"/>
      <c r="Q856" s="12"/>
      <c r="R856" s="13"/>
    </row>
    <row r="857" spans="1:18" ht="15.75" customHeight="1">
      <c r="A857" s="1"/>
      <c r="B857" s="6" t="s">
        <v>14</v>
      </c>
      <c r="C857" s="6">
        <v>1185732</v>
      </c>
      <c r="D857" s="7">
        <v>44482</v>
      </c>
      <c r="E857" s="6" t="s">
        <v>33</v>
      </c>
      <c r="F857" s="6" t="s">
        <v>49</v>
      </c>
      <c r="G857" s="6" t="s">
        <v>50</v>
      </c>
      <c r="H857" s="6" t="s">
        <v>22</v>
      </c>
      <c r="I857" s="8">
        <v>0.49999999999999989</v>
      </c>
      <c r="J857" s="9">
        <v>2000</v>
      </c>
      <c r="K857" s="10">
        <f t="shared" si="6"/>
        <v>999.99999999999977</v>
      </c>
      <c r="L857" s="10">
        <f t="shared" si="7"/>
        <v>449.99999999999989</v>
      </c>
      <c r="M857" s="11">
        <v>0.45</v>
      </c>
      <c r="O857" s="16"/>
      <c r="P857" s="17"/>
      <c r="Q857" s="12"/>
      <c r="R857" s="13"/>
    </row>
    <row r="858" spans="1:18" ht="15.75" customHeight="1">
      <c r="A858" s="1"/>
      <c r="B858" s="6" t="s">
        <v>14</v>
      </c>
      <c r="C858" s="6">
        <v>1185732</v>
      </c>
      <c r="D858" s="7">
        <v>44513</v>
      </c>
      <c r="E858" s="6" t="s">
        <v>33</v>
      </c>
      <c r="F858" s="6" t="s">
        <v>49</v>
      </c>
      <c r="G858" s="6" t="s">
        <v>50</v>
      </c>
      <c r="H858" s="6" t="s">
        <v>17</v>
      </c>
      <c r="I858" s="8">
        <v>0.5</v>
      </c>
      <c r="J858" s="9">
        <v>3500</v>
      </c>
      <c r="K858" s="10">
        <f t="shared" si="6"/>
        <v>1750</v>
      </c>
      <c r="L858" s="10">
        <f t="shared" si="7"/>
        <v>612.50000000000011</v>
      </c>
      <c r="M858" s="11">
        <v>0.35000000000000003</v>
      </c>
      <c r="O858" s="16"/>
      <c r="P858" s="17"/>
      <c r="Q858" s="12"/>
      <c r="R858" s="13"/>
    </row>
    <row r="859" spans="1:18" ht="15.75" customHeight="1">
      <c r="A859" s="1"/>
      <c r="B859" s="6" t="s">
        <v>14</v>
      </c>
      <c r="C859" s="6">
        <v>1185732</v>
      </c>
      <c r="D859" s="7">
        <v>44513</v>
      </c>
      <c r="E859" s="6" t="s">
        <v>33</v>
      </c>
      <c r="F859" s="6" t="s">
        <v>49</v>
      </c>
      <c r="G859" s="6" t="s">
        <v>50</v>
      </c>
      <c r="H859" s="6" t="s">
        <v>18</v>
      </c>
      <c r="I859" s="8">
        <v>0.4</v>
      </c>
      <c r="J859" s="9">
        <v>2000</v>
      </c>
      <c r="K859" s="10">
        <f t="shared" si="6"/>
        <v>800</v>
      </c>
      <c r="L859" s="10">
        <f t="shared" si="7"/>
        <v>240</v>
      </c>
      <c r="M859" s="11">
        <v>0.3</v>
      </c>
      <c r="O859" s="16"/>
      <c r="P859" s="17"/>
      <c r="Q859" s="12"/>
      <c r="R859" s="13"/>
    </row>
    <row r="860" spans="1:18" ht="15.75" customHeight="1">
      <c r="A860" s="1"/>
      <c r="B860" s="6" t="s">
        <v>14</v>
      </c>
      <c r="C860" s="6">
        <v>1185732</v>
      </c>
      <c r="D860" s="7">
        <v>44513</v>
      </c>
      <c r="E860" s="6" t="s">
        <v>33</v>
      </c>
      <c r="F860" s="6" t="s">
        <v>49</v>
      </c>
      <c r="G860" s="6" t="s">
        <v>50</v>
      </c>
      <c r="H860" s="6" t="s">
        <v>19</v>
      </c>
      <c r="I860" s="8">
        <v>0.4</v>
      </c>
      <c r="J860" s="9">
        <v>1450</v>
      </c>
      <c r="K860" s="10">
        <f t="shared" si="6"/>
        <v>580</v>
      </c>
      <c r="L860" s="10">
        <f t="shared" si="7"/>
        <v>174</v>
      </c>
      <c r="M860" s="11">
        <v>0.3</v>
      </c>
      <c r="O860" s="16"/>
      <c r="P860" s="17"/>
      <c r="Q860" s="12"/>
      <c r="R860" s="13"/>
    </row>
    <row r="861" spans="1:18" ht="15.75" customHeight="1">
      <c r="A861" s="1"/>
      <c r="B861" s="6" t="s">
        <v>14</v>
      </c>
      <c r="C861" s="6">
        <v>1185732</v>
      </c>
      <c r="D861" s="7">
        <v>44513</v>
      </c>
      <c r="E861" s="6" t="s">
        <v>33</v>
      </c>
      <c r="F861" s="6" t="s">
        <v>49</v>
      </c>
      <c r="G861" s="6" t="s">
        <v>50</v>
      </c>
      <c r="H861" s="6" t="s">
        <v>20</v>
      </c>
      <c r="I861" s="8">
        <v>0.4</v>
      </c>
      <c r="J861" s="9">
        <v>1500</v>
      </c>
      <c r="K861" s="10">
        <f t="shared" si="6"/>
        <v>600</v>
      </c>
      <c r="L861" s="10">
        <f t="shared" si="7"/>
        <v>210.00000000000003</v>
      </c>
      <c r="M861" s="11">
        <v>0.35000000000000003</v>
      </c>
      <c r="O861" s="16"/>
      <c r="P861" s="17"/>
      <c r="Q861" s="12"/>
      <c r="R861" s="13"/>
    </row>
    <row r="862" spans="1:18" ht="15.75" customHeight="1">
      <c r="A862" s="1"/>
      <c r="B862" s="6" t="s">
        <v>14</v>
      </c>
      <c r="C862" s="6">
        <v>1185732</v>
      </c>
      <c r="D862" s="7">
        <v>44513</v>
      </c>
      <c r="E862" s="6" t="s">
        <v>33</v>
      </c>
      <c r="F862" s="6" t="s">
        <v>49</v>
      </c>
      <c r="G862" s="6" t="s">
        <v>50</v>
      </c>
      <c r="H862" s="6" t="s">
        <v>21</v>
      </c>
      <c r="I862" s="8">
        <v>0.54999999999999993</v>
      </c>
      <c r="J862" s="9">
        <v>1250</v>
      </c>
      <c r="K862" s="10">
        <f t="shared" si="6"/>
        <v>687.49999999999989</v>
      </c>
      <c r="L862" s="10">
        <f t="shared" si="7"/>
        <v>206.24999999999997</v>
      </c>
      <c r="M862" s="11">
        <v>0.3</v>
      </c>
      <c r="O862" s="16"/>
      <c r="P862" s="17"/>
      <c r="Q862" s="12"/>
      <c r="R862" s="13"/>
    </row>
    <row r="863" spans="1:18" ht="15.75" customHeight="1">
      <c r="A863" s="1"/>
      <c r="B863" s="6" t="s">
        <v>14</v>
      </c>
      <c r="C863" s="6">
        <v>1185732</v>
      </c>
      <c r="D863" s="7">
        <v>44513</v>
      </c>
      <c r="E863" s="6" t="s">
        <v>33</v>
      </c>
      <c r="F863" s="6" t="s">
        <v>49</v>
      </c>
      <c r="G863" s="6" t="s">
        <v>50</v>
      </c>
      <c r="H863" s="6" t="s">
        <v>22</v>
      </c>
      <c r="I863" s="8">
        <v>0.59999999999999987</v>
      </c>
      <c r="J863" s="9">
        <v>2250</v>
      </c>
      <c r="K863" s="10">
        <f t="shared" si="6"/>
        <v>1349.9999999999998</v>
      </c>
      <c r="L863" s="10">
        <f t="shared" si="7"/>
        <v>607.49999999999989</v>
      </c>
      <c r="M863" s="11">
        <v>0.45</v>
      </c>
      <c r="O863" s="16"/>
      <c r="P863" s="17"/>
      <c r="Q863" s="12"/>
      <c r="R863" s="13"/>
    </row>
    <row r="864" spans="1:18" ht="15.75" customHeight="1">
      <c r="A864" s="1"/>
      <c r="B864" s="6" t="s">
        <v>14</v>
      </c>
      <c r="C864" s="6">
        <v>1185732</v>
      </c>
      <c r="D864" s="7">
        <v>44542</v>
      </c>
      <c r="E864" s="6" t="s">
        <v>33</v>
      </c>
      <c r="F864" s="6" t="s">
        <v>49</v>
      </c>
      <c r="G864" s="6" t="s">
        <v>50</v>
      </c>
      <c r="H864" s="6" t="s">
        <v>17</v>
      </c>
      <c r="I864" s="8">
        <v>0.54999999999999993</v>
      </c>
      <c r="J864" s="9">
        <v>4750</v>
      </c>
      <c r="K864" s="10">
        <f t="shared" si="6"/>
        <v>2612.4999999999995</v>
      </c>
      <c r="L864" s="10">
        <f t="shared" si="7"/>
        <v>914.37499999999989</v>
      </c>
      <c r="M864" s="11">
        <v>0.35000000000000003</v>
      </c>
      <c r="O864" s="16"/>
      <c r="P864" s="17"/>
      <c r="Q864" s="12"/>
      <c r="R864" s="13"/>
    </row>
    <row r="865" spans="1:18" ht="15.75" customHeight="1">
      <c r="A865" s="1"/>
      <c r="B865" s="6" t="s">
        <v>14</v>
      </c>
      <c r="C865" s="6">
        <v>1185732</v>
      </c>
      <c r="D865" s="7">
        <v>44542</v>
      </c>
      <c r="E865" s="6" t="s">
        <v>33</v>
      </c>
      <c r="F865" s="6" t="s">
        <v>49</v>
      </c>
      <c r="G865" s="6" t="s">
        <v>50</v>
      </c>
      <c r="H865" s="6" t="s">
        <v>18</v>
      </c>
      <c r="I865" s="8">
        <v>0.45</v>
      </c>
      <c r="J865" s="9">
        <v>2750</v>
      </c>
      <c r="K865" s="10">
        <f t="shared" si="6"/>
        <v>1237.5</v>
      </c>
      <c r="L865" s="10">
        <f t="shared" si="7"/>
        <v>371.25</v>
      </c>
      <c r="M865" s="11">
        <v>0.3</v>
      </c>
      <c r="O865" s="16"/>
      <c r="P865" s="17"/>
      <c r="Q865" s="12"/>
      <c r="R865" s="13"/>
    </row>
    <row r="866" spans="1:18" ht="15.75" customHeight="1">
      <c r="A866" s="1"/>
      <c r="B866" s="6" t="s">
        <v>14</v>
      </c>
      <c r="C866" s="6">
        <v>1185732</v>
      </c>
      <c r="D866" s="7">
        <v>44542</v>
      </c>
      <c r="E866" s="6" t="s">
        <v>33</v>
      </c>
      <c r="F866" s="6" t="s">
        <v>49</v>
      </c>
      <c r="G866" s="6" t="s">
        <v>50</v>
      </c>
      <c r="H866" s="6" t="s">
        <v>19</v>
      </c>
      <c r="I866" s="8">
        <v>0.45</v>
      </c>
      <c r="J866" s="9">
        <v>2250</v>
      </c>
      <c r="K866" s="10">
        <f t="shared" si="6"/>
        <v>1012.5</v>
      </c>
      <c r="L866" s="10">
        <f t="shared" si="7"/>
        <v>303.75</v>
      </c>
      <c r="M866" s="11">
        <v>0.3</v>
      </c>
      <c r="O866" s="16"/>
      <c r="P866" s="17"/>
      <c r="Q866" s="12"/>
      <c r="R866" s="13"/>
    </row>
    <row r="867" spans="1:18" ht="15.75" customHeight="1">
      <c r="A867" s="1"/>
      <c r="B867" s="6" t="s">
        <v>14</v>
      </c>
      <c r="C867" s="6">
        <v>1185732</v>
      </c>
      <c r="D867" s="7">
        <v>44542</v>
      </c>
      <c r="E867" s="6" t="s">
        <v>33</v>
      </c>
      <c r="F867" s="6" t="s">
        <v>49</v>
      </c>
      <c r="G867" s="6" t="s">
        <v>50</v>
      </c>
      <c r="H867" s="6" t="s">
        <v>20</v>
      </c>
      <c r="I867" s="8">
        <v>0.45</v>
      </c>
      <c r="J867" s="9">
        <v>1750</v>
      </c>
      <c r="K867" s="10">
        <f t="shared" si="6"/>
        <v>787.5</v>
      </c>
      <c r="L867" s="10">
        <f t="shared" si="7"/>
        <v>275.625</v>
      </c>
      <c r="M867" s="11">
        <v>0.35000000000000003</v>
      </c>
      <c r="O867" s="16"/>
      <c r="P867" s="17"/>
      <c r="Q867" s="12"/>
      <c r="R867" s="13"/>
    </row>
    <row r="868" spans="1:18" ht="15.75" customHeight="1">
      <c r="A868" s="1"/>
      <c r="B868" s="6" t="s">
        <v>14</v>
      </c>
      <c r="C868" s="6">
        <v>1185732</v>
      </c>
      <c r="D868" s="7">
        <v>44542</v>
      </c>
      <c r="E868" s="6" t="s">
        <v>33</v>
      </c>
      <c r="F868" s="6" t="s">
        <v>49</v>
      </c>
      <c r="G868" s="6" t="s">
        <v>50</v>
      </c>
      <c r="H868" s="6" t="s">
        <v>21</v>
      </c>
      <c r="I868" s="8">
        <v>0.54999999999999993</v>
      </c>
      <c r="J868" s="9">
        <v>1750</v>
      </c>
      <c r="K868" s="10">
        <f t="shared" si="6"/>
        <v>962.49999999999989</v>
      </c>
      <c r="L868" s="10">
        <f t="shared" si="7"/>
        <v>288.74999999999994</v>
      </c>
      <c r="M868" s="11">
        <v>0.3</v>
      </c>
      <c r="O868" s="16"/>
      <c r="P868" s="17"/>
      <c r="Q868" s="12"/>
      <c r="R868" s="13"/>
    </row>
    <row r="869" spans="1:18" ht="15.75" customHeight="1">
      <c r="A869" s="1"/>
      <c r="B869" s="6" t="s">
        <v>14</v>
      </c>
      <c r="C869" s="6">
        <v>1185732</v>
      </c>
      <c r="D869" s="7">
        <v>44542</v>
      </c>
      <c r="E869" s="6" t="s">
        <v>33</v>
      </c>
      <c r="F869" s="6" t="s">
        <v>49</v>
      </c>
      <c r="G869" s="6" t="s">
        <v>50</v>
      </c>
      <c r="H869" s="6" t="s">
        <v>22</v>
      </c>
      <c r="I869" s="8">
        <v>0.59999999999999987</v>
      </c>
      <c r="J869" s="9">
        <v>2750</v>
      </c>
      <c r="K869" s="10">
        <f t="shared" si="6"/>
        <v>1649.9999999999995</v>
      </c>
      <c r="L869" s="10">
        <f t="shared" si="7"/>
        <v>742.49999999999977</v>
      </c>
      <c r="M869" s="11">
        <v>0.45</v>
      </c>
      <c r="O869" s="16"/>
      <c r="P869" s="17"/>
      <c r="Q869" s="12"/>
      <c r="R869" s="13"/>
    </row>
    <row r="870" spans="1:18" ht="15.75" customHeight="1">
      <c r="A870" s="1" t="s">
        <v>39</v>
      </c>
      <c r="B870" s="6" t="s">
        <v>31</v>
      </c>
      <c r="C870" s="6">
        <v>1189833</v>
      </c>
      <c r="D870" s="7">
        <v>44213</v>
      </c>
      <c r="E870" s="6" t="s">
        <v>33</v>
      </c>
      <c r="F870" s="6" t="s">
        <v>51</v>
      </c>
      <c r="G870" s="6" t="s">
        <v>52</v>
      </c>
      <c r="H870" s="6" t="s">
        <v>17</v>
      </c>
      <c r="I870" s="8">
        <v>0.35</v>
      </c>
      <c r="J870" s="9">
        <v>4750</v>
      </c>
      <c r="K870" s="10">
        <f t="shared" si="6"/>
        <v>1662.5</v>
      </c>
      <c r="L870" s="10">
        <f t="shared" si="7"/>
        <v>748.125</v>
      </c>
      <c r="M870" s="11">
        <v>0.45</v>
      </c>
      <c r="O870" s="16"/>
      <c r="P870" s="17"/>
      <c r="Q870" s="12"/>
      <c r="R870" s="13"/>
    </row>
    <row r="871" spans="1:18" ht="15.75" customHeight="1">
      <c r="A871" s="1"/>
      <c r="B871" s="6" t="s">
        <v>31</v>
      </c>
      <c r="C871" s="6">
        <v>1189833</v>
      </c>
      <c r="D871" s="7">
        <v>44213</v>
      </c>
      <c r="E871" s="6" t="s">
        <v>33</v>
      </c>
      <c r="F871" s="6" t="s">
        <v>51</v>
      </c>
      <c r="G871" s="6" t="s">
        <v>52</v>
      </c>
      <c r="H871" s="6" t="s">
        <v>18</v>
      </c>
      <c r="I871" s="8">
        <v>0.45</v>
      </c>
      <c r="J871" s="9">
        <v>4750</v>
      </c>
      <c r="K871" s="10">
        <f t="shared" si="6"/>
        <v>2137.5</v>
      </c>
      <c r="L871" s="10">
        <f t="shared" si="7"/>
        <v>641.25</v>
      </c>
      <c r="M871" s="11">
        <v>0.3</v>
      </c>
      <c r="O871" s="16"/>
      <c r="P871" s="17"/>
      <c r="Q871" s="12"/>
      <c r="R871" s="13"/>
    </row>
    <row r="872" spans="1:18" ht="15.75" customHeight="1">
      <c r="A872" s="1"/>
      <c r="B872" s="6" t="s">
        <v>31</v>
      </c>
      <c r="C872" s="6">
        <v>1189833</v>
      </c>
      <c r="D872" s="7">
        <v>44213</v>
      </c>
      <c r="E872" s="6" t="s">
        <v>33</v>
      </c>
      <c r="F872" s="6" t="s">
        <v>51</v>
      </c>
      <c r="G872" s="6" t="s">
        <v>52</v>
      </c>
      <c r="H872" s="6" t="s">
        <v>19</v>
      </c>
      <c r="I872" s="8">
        <v>0.45</v>
      </c>
      <c r="J872" s="9">
        <v>4750</v>
      </c>
      <c r="K872" s="10">
        <f t="shared" si="6"/>
        <v>2137.5</v>
      </c>
      <c r="L872" s="10">
        <f t="shared" si="7"/>
        <v>961.875</v>
      </c>
      <c r="M872" s="11">
        <v>0.45</v>
      </c>
      <c r="O872" s="16"/>
      <c r="P872" s="17"/>
      <c r="Q872" s="12"/>
      <c r="R872" s="13"/>
    </row>
    <row r="873" spans="1:18" ht="15.75" customHeight="1">
      <c r="A873" s="1"/>
      <c r="B873" s="6" t="s">
        <v>31</v>
      </c>
      <c r="C873" s="6">
        <v>1189833</v>
      </c>
      <c r="D873" s="7">
        <v>44213</v>
      </c>
      <c r="E873" s="6" t="s">
        <v>33</v>
      </c>
      <c r="F873" s="6" t="s">
        <v>51</v>
      </c>
      <c r="G873" s="6" t="s">
        <v>52</v>
      </c>
      <c r="H873" s="6" t="s">
        <v>20</v>
      </c>
      <c r="I873" s="8">
        <v>0.45</v>
      </c>
      <c r="J873" s="9">
        <v>3250</v>
      </c>
      <c r="K873" s="10">
        <f t="shared" si="6"/>
        <v>1462.5</v>
      </c>
      <c r="L873" s="10">
        <f t="shared" si="7"/>
        <v>585</v>
      </c>
      <c r="M873" s="11">
        <v>0.39999999999999997</v>
      </c>
      <c r="O873" s="16"/>
      <c r="P873" s="17"/>
      <c r="Q873" s="12"/>
      <c r="R873" s="13"/>
    </row>
    <row r="874" spans="1:18" ht="15.75" customHeight="1">
      <c r="A874" s="1"/>
      <c r="B874" s="6" t="s">
        <v>31</v>
      </c>
      <c r="C874" s="6">
        <v>1189833</v>
      </c>
      <c r="D874" s="7">
        <v>44213</v>
      </c>
      <c r="E874" s="6" t="s">
        <v>33</v>
      </c>
      <c r="F874" s="6" t="s">
        <v>51</v>
      </c>
      <c r="G874" s="6" t="s">
        <v>52</v>
      </c>
      <c r="H874" s="6" t="s">
        <v>21</v>
      </c>
      <c r="I874" s="8">
        <v>0.5</v>
      </c>
      <c r="J874" s="9">
        <v>2750</v>
      </c>
      <c r="K874" s="10">
        <f t="shared" si="6"/>
        <v>1375</v>
      </c>
      <c r="L874" s="10">
        <f t="shared" si="7"/>
        <v>825.00000000000011</v>
      </c>
      <c r="M874" s="11">
        <v>0.60000000000000009</v>
      </c>
      <c r="O874" s="16"/>
      <c r="P874" s="17"/>
      <c r="Q874" s="12"/>
      <c r="R874" s="13"/>
    </row>
    <row r="875" spans="1:18" ht="15.75" customHeight="1">
      <c r="A875" s="1"/>
      <c r="B875" s="6" t="s">
        <v>31</v>
      </c>
      <c r="C875" s="6">
        <v>1189833</v>
      </c>
      <c r="D875" s="7">
        <v>44213</v>
      </c>
      <c r="E875" s="6" t="s">
        <v>33</v>
      </c>
      <c r="F875" s="6" t="s">
        <v>51</v>
      </c>
      <c r="G875" s="6" t="s">
        <v>52</v>
      </c>
      <c r="H875" s="6" t="s">
        <v>22</v>
      </c>
      <c r="I875" s="8">
        <v>0.45</v>
      </c>
      <c r="J875" s="9">
        <v>4750</v>
      </c>
      <c r="K875" s="10">
        <f t="shared" si="6"/>
        <v>2137.5</v>
      </c>
      <c r="L875" s="10">
        <f t="shared" si="7"/>
        <v>534.375</v>
      </c>
      <c r="M875" s="11">
        <v>0.25</v>
      </c>
      <c r="O875" s="16"/>
      <c r="P875" s="17"/>
      <c r="Q875" s="12"/>
      <c r="R875" s="13"/>
    </row>
    <row r="876" spans="1:18" ht="15.75" customHeight="1">
      <c r="A876" s="1"/>
      <c r="B876" s="6" t="s">
        <v>31</v>
      </c>
      <c r="C876" s="6">
        <v>1189833</v>
      </c>
      <c r="D876" s="7">
        <v>44244</v>
      </c>
      <c r="E876" s="6" t="s">
        <v>33</v>
      </c>
      <c r="F876" s="6" t="s">
        <v>51</v>
      </c>
      <c r="G876" s="6" t="s">
        <v>52</v>
      </c>
      <c r="H876" s="6" t="s">
        <v>17</v>
      </c>
      <c r="I876" s="8">
        <v>0.35</v>
      </c>
      <c r="J876" s="9">
        <v>5250</v>
      </c>
      <c r="K876" s="10">
        <f t="shared" si="6"/>
        <v>1837.4999999999998</v>
      </c>
      <c r="L876" s="10">
        <f t="shared" si="7"/>
        <v>826.87499999999989</v>
      </c>
      <c r="M876" s="11">
        <v>0.45</v>
      </c>
      <c r="O876" s="16"/>
      <c r="P876" s="17"/>
      <c r="Q876" s="12"/>
      <c r="R876" s="13"/>
    </row>
    <row r="877" spans="1:18" ht="15.75" customHeight="1">
      <c r="A877" s="1"/>
      <c r="B877" s="6" t="s">
        <v>31</v>
      </c>
      <c r="C877" s="6">
        <v>1189833</v>
      </c>
      <c r="D877" s="7">
        <v>44244</v>
      </c>
      <c r="E877" s="6" t="s">
        <v>33</v>
      </c>
      <c r="F877" s="6" t="s">
        <v>51</v>
      </c>
      <c r="G877" s="6" t="s">
        <v>52</v>
      </c>
      <c r="H877" s="6" t="s">
        <v>18</v>
      </c>
      <c r="I877" s="8">
        <v>0.45</v>
      </c>
      <c r="J877" s="9">
        <v>4250</v>
      </c>
      <c r="K877" s="10">
        <f t="shared" si="6"/>
        <v>1912.5</v>
      </c>
      <c r="L877" s="10">
        <f t="shared" si="7"/>
        <v>573.75</v>
      </c>
      <c r="M877" s="11">
        <v>0.3</v>
      </c>
      <c r="O877" s="16"/>
      <c r="P877" s="17"/>
      <c r="Q877" s="12"/>
      <c r="R877" s="13"/>
    </row>
    <row r="878" spans="1:18" ht="15.75" customHeight="1">
      <c r="A878" s="1"/>
      <c r="B878" s="6" t="s">
        <v>31</v>
      </c>
      <c r="C878" s="6">
        <v>1189833</v>
      </c>
      <c r="D878" s="7">
        <v>44244</v>
      </c>
      <c r="E878" s="6" t="s">
        <v>33</v>
      </c>
      <c r="F878" s="6" t="s">
        <v>51</v>
      </c>
      <c r="G878" s="6" t="s">
        <v>52</v>
      </c>
      <c r="H878" s="6" t="s">
        <v>19</v>
      </c>
      <c r="I878" s="8">
        <v>0.45</v>
      </c>
      <c r="J878" s="9">
        <v>4500</v>
      </c>
      <c r="K878" s="10">
        <f t="shared" si="6"/>
        <v>2025</v>
      </c>
      <c r="L878" s="10">
        <f t="shared" si="7"/>
        <v>911.25</v>
      </c>
      <c r="M878" s="11">
        <v>0.45</v>
      </c>
      <c r="O878" s="16"/>
      <c r="P878" s="17"/>
      <c r="Q878" s="12"/>
      <c r="R878" s="13"/>
    </row>
    <row r="879" spans="1:18" ht="15.75" customHeight="1">
      <c r="A879" s="1"/>
      <c r="B879" s="6" t="s">
        <v>31</v>
      </c>
      <c r="C879" s="6">
        <v>1189833</v>
      </c>
      <c r="D879" s="7">
        <v>44244</v>
      </c>
      <c r="E879" s="6" t="s">
        <v>33</v>
      </c>
      <c r="F879" s="6" t="s">
        <v>51</v>
      </c>
      <c r="G879" s="6" t="s">
        <v>52</v>
      </c>
      <c r="H879" s="6" t="s">
        <v>20</v>
      </c>
      <c r="I879" s="8">
        <v>0.45</v>
      </c>
      <c r="J879" s="9">
        <v>3000</v>
      </c>
      <c r="K879" s="10">
        <f t="shared" si="6"/>
        <v>1350</v>
      </c>
      <c r="L879" s="10">
        <f t="shared" si="7"/>
        <v>540</v>
      </c>
      <c r="M879" s="11">
        <v>0.39999999999999997</v>
      </c>
      <c r="O879" s="16"/>
      <c r="P879" s="17"/>
      <c r="Q879" s="12"/>
      <c r="R879" s="13"/>
    </row>
    <row r="880" spans="1:18" ht="15.75" customHeight="1">
      <c r="A880" s="1"/>
      <c r="B880" s="6" t="s">
        <v>31</v>
      </c>
      <c r="C880" s="6">
        <v>1189833</v>
      </c>
      <c r="D880" s="7">
        <v>44244</v>
      </c>
      <c r="E880" s="6" t="s">
        <v>33</v>
      </c>
      <c r="F880" s="6" t="s">
        <v>51</v>
      </c>
      <c r="G880" s="6" t="s">
        <v>52</v>
      </c>
      <c r="H880" s="6" t="s">
        <v>21</v>
      </c>
      <c r="I880" s="8">
        <v>0.5</v>
      </c>
      <c r="J880" s="9">
        <v>2250</v>
      </c>
      <c r="K880" s="10">
        <f t="shared" si="6"/>
        <v>1125</v>
      </c>
      <c r="L880" s="10">
        <f t="shared" si="7"/>
        <v>675.00000000000011</v>
      </c>
      <c r="M880" s="11">
        <v>0.60000000000000009</v>
      </c>
      <c r="O880" s="16"/>
      <c r="P880" s="17"/>
      <c r="Q880" s="12"/>
      <c r="R880" s="13"/>
    </row>
    <row r="881" spans="1:18" ht="15.75" customHeight="1">
      <c r="A881" s="1"/>
      <c r="B881" s="6" t="s">
        <v>31</v>
      </c>
      <c r="C881" s="6">
        <v>1189833</v>
      </c>
      <c r="D881" s="7">
        <v>44244</v>
      </c>
      <c r="E881" s="6" t="s">
        <v>33</v>
      </c>
      <c r="F881" s="6" t="s">
        <v>51</v>
      </c>
      <c r="G881" s="6" t="s">
        <v>52</v>
      </c>
      <c r="H881" s="6" t="s">
        <v>22</v>
      </c>
      <c r="I881" s="8">
        <v>0.45</v>
      </c>
      <c r="J881" s="9">
        <v>4250</v>
      </c>
      <c r="K881" s="10">
        <f t="shared" si="6"/>
        <v>1912.5</v>
      </c>
      <c r="L881" s="10">
        <f t="shared" si="7"/>
        <v>478.125</v>
      </c>
      <c r="M881" s="11">
        <v>0.25</v>
      </c>
      <c r="O881" s="16"/>
      <c r="P881" s="17"/>
      <c r="Q881" s="12"/>
      <c r="R881" s="13"/>
    </row>
    <row r="882" spans="1:18" ht="15.75" customHeight="1">
      <c r="A882" s="1"/>
      <c r="B882" s="6" t="s">
        <v>31</v>
      </c>
      <c r="C882" s="6">
        <v>1189833</v>
      </c>
      <c r="D882" s="7">
        <v>44271</v>
      </c>
      <c r="E882" s="6" t="s">
        <v>33</v>
      </c>
      <c r="F882" s="6" t="s">
        <v>51</v>
      </c>
      <c r="G882" s="6" t="s">
        <v>52</v>
      </c>
      <c r="H882" s="6" t="s">
        <v>17</v>
      </c>
      <c r="I882" s="8">
        <v>0.35</v>
      </c>
      <c r="J882" s="9">
        <v>5750</v>
      </c>
      <c r="K882" s="10">
        <f t="shared" si="6"/>
        <v>2012.4999999999998</v>
      </c>
      <c r="L882" s="10">
        <f t="shared" si="7"/>
        <v>905.62499999999989</v>
      </c>
      <c r="M882" s="11">
        <v>0.45</v>
      </c>
      <c r="O882" s="16"/>
      <c r="P882" s="17"/>
      <c r="Q882" s="12"/>
      <c r="R882" s="13"/>
    </row>
    <row r="883" spans="1:18" ht="15.75" customHeight="1">
      <c r="A883" s="1"/>
      <c r="B883" s="6" t="s">
        <v>31</v>
      </c>
      <c r="C883" s="6">
        <v>1189833</v>
      </c>
      <c r="D883" s="7">
        <v>44271</v>
      </c>
      <c r="E883" s="6" t="s">
        <v>33</v>
      </c>
      <c r="F883" s="6" t="s">
        <v>51</v>
      </c>
      <c r="G883" s="6" t="s">
        <v>52</v>
      </c>
      <c r="H883" s="6" t="s">
        <v>18</v>
      </c>
      <c r="I883" s="8">
        <v>0.45</v>
      </c>
      <c r="J883" s="9">
        <v>4250</v>
      </c>
      <c r="K883" s="10">
        <f t="shared" si="6"/>
        <v>1912.5</v>
      </c>
      <c r="L883" s="10">
        <f t="shared" si="7"/>
        <v>573.75</v>
      </c>
      <c r="M883" s="11">
        <v>0.3</v>
      </c>
      <c r="O883" s="16"/>
      <c r="P883" s="17"/>
      <c r="Q883" s="12"/>
      <c r="R883" s="13"/>
    </row>
    <row r="884" spans="1:18" ht="15.75" customHeight="1">
      <c r="A884" s="1"/>
      <c r="B884" s="6" t="s">
        <v>31</v>
      </c>
      <c r="C884" s="6">
        <v>1189833</v>
      </c>
      <c r="D884" s="7">
        <v>44271</v>
      </c>
      <c r="E884" s="6" t="s">
        <v>33</v>
      </c>
      <c r="F884" s="6" t="s">
        <v>51</v>
      </c>
      <c r="G884" s="6" t="s">
        <v>52</v>
      </c>
      <c r="H884" s="6" t="s">
        <v>19</v>
      </c>
      <c r="I884" s="8">
        <v>0.45</v>
      </c>
      <c r="J884" s="9">
        <v>4250</v>
      </c>
      <c r="K884" s="10">
        <f t="shared" si="6"/>
        <v>1912.5</v>
      </c>
      <c r="L884" s="10">
        <f t="shared" si="7"/>
        <v>860.625</v>
      </c>
      <c r="M884" s="11">
        <v>0.45</v>
      </c>
      <c r="O884" s="16"/>
      <c r="P884" s="17"/>
      <c r="Q884" s="12"/>
      <c r="R884" s="13"/>
    </row>
    <row r="885" spans="1:18" ht="15.75" customHeight="1">
      <c r="A885" s="1"/>
      <c r="B885" s="6" t="s">
        <v>31</v>
      </c>
      <c r="C885" s="6">
        <v>1189833</v>
      </c>
      <c r="D885" s="7">
        <v>44271</v>
      </c>
      <c r="E885" s="6" t="s">
        <v>33</v>
      </c>
      <c r="F885" s="6" t="s">
        <v>51</v>
      </c>
      <c r="G885" s="6" t="s">
        <v>52</v>
      </c>
      <c r="H885" s="6" t="s">
        <v>20</v>
      </c>
      <c r="I885" s="8">
        <v>0.45</v>
      </c>
      <c r="J885" s="9">
        <v>3250</v>
      </c>
      <c r="K885" s="10">
        <f t="shared" si="6"/>
        <v>1462.5</v>
      </c>
      <c r="L885" s="10">
        <f t="shared" si="7"/>
        <v>585</v>
      </c>
      <c r="M885" s="11">
        <v>0.39999999999999997</v>
      </c>
      <c r="O885" s="16"/>
      <c r="P885" s="17"/>
      <c r="Q885" s="12"/>
      <c r="R885" s="13"/>
    </row>
    <row r="886" spans="1:18" ht="15.75" customHeight="1">
      <c r="A886" s="1"/>
      <c r="B886" s="6" t="s">
        <v>31</v>
      </c>
      <c r="C886" s="6">
        <v>1189833</v>
      </c>
      <c r="D886" s="7">
        <v>44271</v>
      </c>
      <c r="E886" s="6" t="s">
        <v>33</v>
      </c>
      <c r="F886" s="6" t="s">
        <v>51</v>
      </c>
      <c r="G886" s="6" t="s">
        <v>52</v>
      </c>
      <c r="H886" s="6" t="s">
        <v>21</v>
      </c>
      <c r="I886" s="8">
        <v>0.5</v>
      </c>
      <c r="J886" s="9">
        <v>2000</v>
      </c>
      <c r="K886" s="10">
        <f t="shared" si="6"/>
        <v>1000</v>
      </c>
      <c r="L886" s="10">
        <f t="shared" si="7"/>
        <v>600.00000000000011</v>
      </c>
      <c r="M886" s="11">
        <v>0.60000000000000009</v>
      </c>
      <c r="O886" s="16"/>
      <c r="P886" s="17"/>
      <c r="Q886" s="12"/>
      <c r="R886" s="13"/>
    </row>
    <row r="887" spans="1:18" ht="15.75" customHeight="1">
      <c r="A887" s="1"/>
      <c r="B887" s="6" t="s">
        <v>31</v>
      </c>
      <c r="C887" s="6">
        <v>1189833</v>
      </c>
      <c r="D887" s="7">
        <v>44271</v>
      </c>
      <c r="E887" s="6" t="s">
        <v>33</v>
      </c>
      <c r="F887" s="6" t="s">
        <v>51</v>
      </c>
      <c r="G887" s="6" t="s">
        <v>52</v>
      </c>
      <c r="H887" s="6" t="s">
        <v>22</v>
      </c>
      <c r="I887" s="8">
        <v>0.45</v>
      </c>
      <c r="J887" s="9">
        <v>4000</v>
      </c>
      <c r="K887" s="10">
        <f t="shared" si="6"/>
        <v>1800</v>
      </c>
      <c r="L887" s="10">
        <f t="shared" si="7"/>
        <v>450</v>
      </c>
      <c r="M887" s="11">
        <v>0.25</v>
      </c>
      <c r="O887" s="16"/>
      <c r="P887" s="17"/>
      <c r="Q887" s="12"/>
      <c r="R887" s="13"/>
    </row>
    <row r="888" spans="1:18" ht="15.75" customHeight="1">
      <c r="A888" s="1"/>
      <c r="B888" s="6" t="s">
        <v>31</v>
      </c>
      <c r="C888" s="6">
        <v>1189833</v>
      </c>
      <c r="D888" s="7">
        <v>44303</v>
      </c>
      <c r="E888" s="6" t="s">
        <v>33</v>
      </c>
      <c r="F888" s="6" t="s">
        <v>51</v>
      </c>
      <c r="G888" s="6" t="s">
        <v>52</v>
      </c>
      <c r="H888" s="6" t="s">
        <v>17</v>
      </c>
      <c r="I888" s="8">
        <v>0.45</v>
      </c>
      <c r="J888" s="9">
        <v>5750</v>
      </c>
      <c r="K888" s="10">
        <f t="shared" si="6"/>
        <v>2587.5</v>
      </c>
      <c r="L888" s="10">
        <f t="shared" si="7"/>
        <v>1164.375</v>
      </c>
      <c r="M888" s="11">
        <v>0.45</v>
      </c>
      <c r="O888" s="16"/>
      <c r="P888" s="17"/>
      <c r="Q888" s="12"/>
      <c r="R888" s="13"/>
    </row>
    <row r="889" spans="1:18" ht="15.75" customHeight="1">
      <c r="A889" s="1"/>
      <c r="B889" s="6" t="s">
        <v>31</v>
      </c>
      <c r="C889" s="6">
        <v>1189833</v>
      </c>
      <c r="D889" s="7">
        <v>44303</v>
      </c>
      <c r="E889" s="6" t="s">
        <v>33</v>
      </c>
      <c r="F889" s="6" t="s">
        <v>51</v>
      </c>
      <c r="G889" s="6" t="s">
        <v>52</v>
      </c>
      <c r="H889" s="6" t="s">
        <v>18</v>
      </c>
      <c r="I889" s="8">
        <v>0.45</v>
      </c>
      <c r="J889" s="9">
        <v>3750</v>
      </c>
      <c r="K889" s="10">
        <f t="shared" si="6"/>
        <v>1687.5</v>
      </c>
      <c r="L889" s="10">
        <f t="shared" si="7"/>
        <v>506.25</v>
      </c>
      <c r="M889" s="11">
        <v>0.3</v>
      </c>
      <c r="O889" s="16"/>
      <c r="P889" s="17"/>
      <c r="Q889" s="12"/>
      <c r="R889" s="13"/>
    </row>
    <row r="890" spans="1:18" ht="15.75" customHeight="1">
      <c r="A890" s="1"/>
      <c r="B890" s="6" t="s">
        <v>31</v>
      </c>
      <c r="C890" s="6">
        <v>1189833</v>
      </c>
      <c r="D890" s="7">
        <v>44303</v>
      </c>
      <c r="E890" s="6" t="s">
        <v>33</v>
      </c>
      <c r="F890" s="6" t="s">
        <v>51</v>
      </c>
      <c r="G890" s="6" t="s">
        <v>52</v>
      </c>
      <c r="H890" s="6" t="s">
        <v>19</v>
      </c>
      <c r="I890" s="8">
        <v>0.45</v>
      </c>
      <c r="J890" s="9">
        <v>4000</v>
      </c>
      <c r="K890" s="10">
        <f t="shared" si="6"/>
        <v>1800</v>
      </c>
      <c r="L890" s="10">
        <f t="shared" si="7"/>
        <v>810</v>
      </c>
      <c r="M890" s="11">
        <v>0.45</v>
      </c>
      <c r="O890" s="16"/>
      <c r="P890" s="17"/>
      <c r="Q890" s="12"/>
      <c r="R890" s="13"/>
    </row>
    <row r="891" spans="1:18" ht="15.75" customHeight="1">
      <c r="A891" s="1"/>
      <c r="B891" s="6" t="s">
        <v>31</v>
      </c>
      <c r="C891" s="6">
        <v>1189833</v>
      </c>
      <c r="D891" s="7">
        <v>44303</v>
      </c>
      <c r="E891" s="6" t="s">
        <v>33</v>
      </c>
      <c r="F891" s="6" t="s">
        <v>51</v>
      </c>
      <c r="G891" s="6" t="s">
        <v>52</v>
      </c>
      <c r="H891" s="6" t="s">
        <v>20</v>
      </c>
      <c r="I891" s="8">
        <v>0.4</v>
      </c>
      <c r="J891" s="9">
        <v>3000</v>
      </c>
      <c r="K891" s="10">
        <f t="shared" si="6"/>
        <v>1200</v>
      </c>
      <c r="L891" s="10">
        <f t="shared" si="7"/>
        <v>479.99999999999994</v>
      </c>
      <c r="M891" s="11">
        <v>0.39999999999999997</v>
      </c>
      <c r="O891" s="16"/>
      <c r="P891" s="17"/>
      <c r="Q891" s="12"/>
      <c r="R891" s="13"/>
    </row>
    <row r="892" spans="1:18" ht="15.75" customHeight="1">
      <c r="A892" s="1"/>
      <c r="B892" s="6" t="s">
        <v>31</v>
      </c>
      <c r="C892" s="6">
        <v>1189833</v>
      </c>
      <c r="D892" s="7">
        <v>44303</v>
      </c>
      <c r="E892" s="6" t="s">
        <v>33</v>
      </c>
      <c r="F892" s="6" t="s">
        <v>51</v>
      </c>
      <c r="G892" s="6" t="s">
        <v>52</v>
      </c>
      <c r="H892" s="6" t="s">
        <v>21</v>
      </c>
      <c r="I892" s="8">
        <v>0.45</v>
      </c>
      <c r="J892" s="9">
        <v>2000</v>
      </c>
      <c r="K892" s="10">
        <f t="shared" si="6"/>
        <v>900</v>
      </c>
      <c r="L892" s="10">
        <f t="shared" si="7"/>
        <v>540.00000000000011</v>
      </c>
      <c r="M892" s="11">
        <v>0.60000000000000009</v>
      </c>
      <c r="O892" s="16"/>
      <c r="P892" s="17"/>
      <c r="Q892" s="12"/>
      <c r="R892" s="13"/>
    </row>
    <row r="893" spans="1:18" ht="15.75" customHeight="1">
      <c r="A893" s="1"/>
      <c r="B893" s="6" t="s">
        <v>31</v>
      </c>
      <c r="C893" s="6">
        <v>1189833</v>
      </c>
      <c r="D893" s="7">
        <v>44303</v>
      </c>
      <c r="E893" s="6" t="s">
        <v>33</v>
      </c>
      <c r="F893" s="6" t="s">
        <v>51</v>
      </c>
      <c r="G893" s="6" t="s">
        <v>52</v>
      </c>
      <c r="H893" s="6" t="s">
        <v>22</v>
      </c>
      <c r="I893" s="8">
        <v>0.6</v>
      </c>
      <c r="J893" s="9">
        <v>3750</v>
      </c>
      <c r="K893" s="10">
        <f t="shared" si="6"/>
        <v>2250</v>
      </c>
      <c r="L893" s="10">
        <f t="shared" si="7"/>
        <v>562.5</v>
      </c>
      <c r="M893" s="11">
        <v>0.25</v>
      </c>
      <c r="O893" s="16"/>
      <c r="P893" s="17"/>
      <c r="Q893" s="12"/>
      <c r="R893" s="13"/>
    </row>
    <row r="894" spans="1:18" ht="15.75" customHeight="1">
      <c r="A894" s="1"/>
      <c r="B894" s="6" t="s">
        <v>31</v>
      </c>
      <c r="C894" s="6">
        <v>1189833</v>
      </c>
      <c r="D894" s="7">
        <v>44334</v>
      </c>
      <c r="E894" s="6" t="s">
        <v>33</v>
      </c>
      <c r="F894" s="6" t="s">
        <v>51</v>
      </c>
      <c r="G894" s="6" t="s">
        <v>52</v>
      </c>
      <c r="H894" s="6" t="s">
        <v>17</v>
      </c>
      <c r="I894" s="8">
        <v>0.4</v>
      </c>
      <c r="J894" s="9">
        <v>5750</v>
      </c>
      <c r="K894" s="10">
        <f t="shared" si="6"/>
        <v>2300</v>
      </c>
      <c r="L894" s="10">
        <f t="shared" si="7"/>
        <v>1035</v>
      </c>
      <c r="M894" s="11">
        <v>0.45</v>
      </c>
      <c r="O894" s="16"/>
      <c r="P894" s="17"/>
      <c r="Q894" s="12"/>
      <c r="R894" s="13"/>
    </row>
    <row r="895" spans="1:18" ht="15.75" customHeight="1">
      <c r="A895" s="1"/>
      <c r="B895" s="6" t="s">
        <v>31</v>
      </c>
      <c r="C895" s="6">
        <v>1189833</v>
      </c>
      <c r="D895" s="7">
        <v>44334</v>
      </c>
      <c r="E895" s="6" t="s">
        <v>33</v>
      </c>
      <c r="F895" s="6" t="s">
        <v>51</v>
      </c>
      <c r="G895" s="6" t="s">
        <v>52</v>
      </c>
      <c r="H895" s="6" t="s">
        <v>18</v>
      </c>
      <c r="I895" s="8">
        <v>0.45</v>
      </c>
      <c r="J895" s="9">
        <v>4250</v>
      </c>
      <c r="K895" s="10">
        <f t="shared" si="6"/>
        <v>1912.5</v>
      </c>
      <c r="L895" s="10">
        <f t="shared" si="7"/>
        <v>573.75</v>
      </c>
      <c r="M895" s="11">
        <v>0.3</v>
      </c>
      <c r="O895" s="16"/>
      <c r="P895" s="17"/>
      <c r="Q895" s="12"/>
      <c r="R895" s="13"/>
    </row>
    <row r="896" spans="1:18" ht="15.75" customHeight="1">
      <c r="A896" s="1"/>
      <c r="B896" s="6" t="s">
        <v>31</v>
      </c>
      <c r="C896" s="6">
        <v>1189833</v>
      </c>
      <c r="D896" s="7">
        <v>44334</v>
      </c>
      <c r="E896" s="6" t="s">
        <v>33</v>
      </c>
      <c r="F896" s="6" t="s">
        <v>51</v>
      </c>
      <c r="G896" s="6" t="s">
        <v>52</v>
      </c>
      <c r="H896" s="6" t="s">
        <v>19</v>
      </c>
      <c r="I896" s="8">
        <v>0.45</v>
      </c>
      <c r="J896" s="9">
        <v>4250</v>
      </c>
      <c r="K896" s="10">
        <f t="shared" si="6"/>
        <v>1912.5</v>
      </c>
      <c r="L896" s="10">
        <f t="shared" si="7"/>
        <v>860.625</v>
      </c>
      <c r="M896" s="11">
        <v>0.45</v>
      </c>
      <c r="O896" s="16"/>
      <c r="P896" s="17"/>
      <c r="Q896" s="12"/>
      <c r="R896" s="13"/>
    </row>
    <row r="897" spans="1:18" ht="15.75" customHeight="1">
      <c r="A897" s="1"/>
      <c r="B897" s="6" t="s">
        <v>31</v>
      </c>
      <c r="C897" s="6">
        <v>1189833</v>
      </c>
      <c r="D897" s="7">
        <v>44334</v>
      </c>
      <c r="E897" s="6" t="s">
        <v>33</v>
      </c>
      <c r="F897" s="6" t="s">
        <v>51</v>
      </c>
      <c r="G897" s="6" t="s">
        <v>52</v>
      </c>
      <c r="H897" s="6" t="s">
        <v>20</v>
      </c>
      <c r="I897" s="8">
        <v>0.4</v>
      </c>
      <c r="J897" s="9">
        <v>3250</v>
      </c>
      <c r="K897" s="10">
        <f t="shared" si="6"/>
        <v>1300</v>
      </c>
      <c r="L897" s="10">
        <f t="shared" si="7"/>
        <v>520</v>
      </c>
      <c r="M897" s="11">
        <v>0.39999999999999997</v>
      </c>
      <c r="O897" s="16"/>
      <c r="P897" s="17"/>
      <c r="Q897" s="12"/>
      <c r="R897" s="13"/>
    </row>
    <row r="898" spans="1:18" ht="15.75" customHeight="1">
      <c r="A898" s="1"/>
      <c r="B898" s="6" t="s">
        <v>31</v>
      </c>
      <c r="C898" s="6">
        <v>1189833</v>
      </c>
      <c r="D898" s="7">
        <v>44334</v>
      </c>
      <c r="E898" s="6" t="s">
        <v>33</v>
      </c>
      <c r="F898" s="6" t="s">
        <v>51</v>
      </c>
      <c r="G898" s="6" t="s">
        <v>52</v>
      </c>
      <c r="H898" s="6" t="s">
        <v>21</v>
      </c>
      <c r="I898" s="8">
        <v>0.45</v>
      </c>
      <c r="J898" s="9">
        <v>2250</v>
      </c>
      <c r="K898" s="10">
        <f t="shared" si="6"/>
        <v>1012.5</v>
      </c>
      <c r="L898" s="10">
        <f t="shared" si="7"/>
        <v>607.50000000000011</v>
      </c>
      <c r="M898" s="11">
        <v>0.60000000000000009</v>
      </c>
      <c r="O898" s="16"/>
      <c r="P898" s="17"/>
      <c r="Q898" s="12"/>
      <c r="R898" s="13"/>
    </row>
    <row r="899" spans="1:18" ht="15.75" customHeight="1">
      <c r="A899" s="1"/>
      <c r="B899" s="6" t="s">
        <v>31</v>
      </c>
      <c r="C899" s="6">
        <v>1189833</v>
      </c>
      <c r="D899" s="7">
        <v>44334</v>
      </c>
      <c r="E899" s="6" t="s">
        <v>33</v>
      </c>
      <c r="F899" s="6" t="s">
        <v>51</v>
      </c>
      <c r="G899" s="6" t="s">
        <v>52</v>
      </c>
      <c r="H899" s="6" t="s">
        <v>22</v>
      </c>
      <c r="I899" s="8">
        <v>0.6</v>
      </c>
      <c r="J899" s="9">
        <v>4000</v>
      </c>
      <c r="K899" s="10">
        <f t="shared" si="6"/>
        <v>2400</v>
      </c>
      <c r="L899" s="10">
        <f t="shared" si="7"/>
        <v>600</v>
      </c>
      <c r="M899" s="11">
        <v>0.25</v>
      </c>
      <c r="O899" s="16"/>
      <c r="P899" s="17"/>
      <c r="Q899" s="12"/>
      <c r="R899" s="13"/>
    </row>
    <row r="900" spans="1:18" ht="15.75" customHeight="1">
      <c r="A900" s="1"/>
      <c r="B900" s="6" t="s">
        <v>31</v>
      </c>
      <c r="C900" s="6">
        <v>1189833</v>
      </c>
      <c r="D900" s="7">
        <v>44364</v>
      </c>
      <c r="E900" s="6" t="s">
        <v>33</v>
      </c>
      <c r="F900" s="6" t="s">
        <v>51</v>
      </c>
      <c r="G900" s="6" t="s">
        <v>52</v>
      </c>
      <c r="H900" s="6" t="s">
        <v>17</v>
      </c>
      <c r="I900" s="8">
        <v>0.4</v>
      </c>
      <c r="J900" s="9">
        <v>6750</v>
      </c>
      <c r="K900" s="10">
        <f t="shared" si="6"/>
        <v>2700</v>
      </c>
      <c r="L900" s="10">
        <f t="shared" si="7"/>
        <v>1215</v>
      </c>
      <c r="M900" s="11">
        <v>0.45</v>
      </c>
      <c r="O900" s="16"/>
      <c r="P900" s="17"/>
      <c r="Q900" s="12"/>
      <c r="R900" s="13"/>
    </row>
    <row r="901" spans="1:18" ht="15.75" customHeight="1">
      <c r="A901" s="1"/>
      <c r="B901" s="6" t="s">
        <v>31</v>
      </c>
      <c r="C901" s="6">
        <v>1189833</v>
      </c>
      <c r="D901" s="7">
        <v>44364</v>
      </c>
      <c r="E901" s="6" t="s">
        <v>33</v>
      </c>
      <c r="F901" s="6" t="s">
        <v>51</v>
      </c>
      <c r="G901" s="6" t="s">
        <v>52</v>
      </c>
      <c r="H901" s="6" t="s">
        <v>18</v>
      </c>
      <c r="I901" s="8">
        <v>0.45</v>
      </c>
      <c r="J901" s="9">
        <v>5250</v>
      </c>
      <c r="K901" s="10">
        <f t="shared" si="6"/>
        <v>2362.5</v>
      </c>
      <c r="L901" s="10">
        <f t="shared" si="7"/>
        <v>708.75</v>
      </c>
      <c r="M901" s="11">
        <v>0.3</v>
      </c>
      <c r="O901" s="16"/>
      <c r="P901" s="17"/>
      <c r="Q901" s="12"/>
      <c r="R901" s="13"/>
    </row>
    <row r="902" spans="1:18" ht="15.75" customHeight="1">
      <c r="A902" s="1"/>
      <c r="B902" s="6" t="s">
        <v>31</v>
      </c>
      <c r="C902" s="6">
        <v>1189833</v>
      </c>
      <c r="D902" s="7">
        <v>44364</v>
      </c>
      <c r="E902" s="6" t="s">
        <v>33</v>
      </c>
      <c r="F902" s="6" t="s">
        <v>51</v>
      </c>
      <c r="G902" s="6" t="s">
        <v>52</v>
      </c>
      <c r="H902" s="6" t="s">
        <v>19</v>
      </c>
      <c r="I902" s="8">
        <v>0.45</v>
      </c>
      <c r="J902" s="9">
        <v>5500</v>
      </c>
      <c r="K902" s="10">
        <f t="shared" si="6"/>
        <v>2475</v>
      </c>
      <c r="L902" s="10">
        <f t="shared" si="7"/>
        <v>1113.75</v>
      </c>
      <c r="M902" s="11">
        <v>0.45</v>
      </c>
      <c r="O902" s="16"/>
      <c r="P902" s="17"/>
      <c r="Q902" s="12"/>
      <c r="R902" s="13"/>
    </row>
    <row r="903" spans="1:18" ht="15.75" customHeight="1">
      <c r="A903" s="1"/>
      <c r="B903" s="6" t="s">
        <v>31</v>
      </c>
      <c r="C903" s="6">
        <v>1189833</v>
      </c>
      <c r="D903" s="7">
        <v>44364</v>
      </c>
      <c r="E903" s="6" t="s">
        <v>33</v>
      </c>
      <c r="F903" s="6" t="s">
        <v>51</v>
      </c>
      <c r="G903" s="6" t="s">
        <v>52</v>
      </c>
      <c r="H903" s="6" t="s">
        <v>20</v>
      </c>
      <c r="I903" s="8">
        <v>0.4</v>
      </c>
      <c r="J903" s="9">
        <v>4250</v>
      </c>
      <c r="K903" s="10">
        <f t="shared" si="6"/>
        <v>1700</v>
      </c>
      <c r="L903" s="10">
        <f t="shared" si="7"/>
        <v>680</v>
      </c>
      <c r="M903" s="11">
        <v>0.39999999999999997</v>
      </c>
      <c r="O903" s="16"/>
      <c r="P903" s="17"/>
      <c r="Q903" s="12"/>
      <c r="R903" s="13"/>
    </row>
    <row r="904" spans="1:18" ht="15.75" customHeight="1">
      <c r="A904" s="1"/>
      <c r="B904" s="6" t="s">
        <v>31</v>
      </c>
      <c r="C904" s="6">
        <v>1189833</v>
      </c>
      <c r="D904" s="7">
        <v>44364</v>
      </c>
      <c r="E904" s="6" t="s">
        <v>33</v>
      </c>
      <c r="F904" s="6" t="s">
        <v>51</v>
      </c>
      <c r="G904" s="6" t="s">
        <v>52</v>
      </c>
      <c r="H904" s="6" t="s">
        <v>21</v>
      </c>
      <c r="I904" s="8">
        <v>0.45</v>
      </c>
      <c r="J904" s="9">
        <v>3000</v>
      </c>
      <c r="K904" s="10">
        <f t="shared" si="6"/>
        <v>1350</v>
      </c>
      <c r="L904" s="10">
        <f t="shared" si="7"/>
        <v>810.00000000000011</v>
      </c>
      <c r="M904" s="11">
        <v>0.60000000000000009</v>
      </c>
      <c r="O904" s="16"/>
      <c r="P904" s="17"/>
      <c r="Q904" s="12"/>
      <c r="R904" s="13"/>
    </row>
    <row r="905" spans="1:18" ht="15.75" customHeight="1">
      <c r="A905" s="1"/>
      <c r="B905" s="6" t="s">
        <v>31</v>
      </c>
      <c r="C905" s="6">
        <v>1189833</v>
      </c>
      <c r="D905" s="7">
        <v>44364</v>
      </c>
      <c r="E905" s="6" t="s">
        <v>33</v>
      </c>
      <c r="F905" s="6" t="s">
        <v>51</v>
      </c>
      <c r="G905" s="6" t="s">
        <v>52</v>
      </c>
      <c r="H905" s="6" t="s">
        <v>22</v>
      </c>
      <c r="I905" s="8">
        <v>0.6</v>
      </c>
      <c r="J905" s="9">
        <v>6000</v>
      </c>
      <c r="K905" s="10">
        <f t="shared" si="6"/>
        <v>3600</v>
      </c>
      <c r="L905" s="10">
        <f t="shared" si="7"/>
        <v>900</v>
      </c>
      <c r="M905" s="11">
        <v>0.25</v>
      </c>
      <c r="O905" s="16"/>
      <c r="P905" s="17"/>
      <c r="Q905" s="12"/>
      <c r="R905" s="13"/>
    </row>
    <row r="906" spans="1:18" ht="15.75" customHeight="1">
      <c r="A906" s="1"/>
      <c r="B906" s="6" t="s">
        <v>31</v>
      </c>
      <c r="C906" s="6">
        <v>1189833</v>
      </c>
      <c r="D906" s="7">
        <v>44393</v>
      </c>
      <c r="E906" s="6" t="s">
        <v>33</v>
      </c>
      <c r="F906" s="6" t="s">
        <v>51</v>
      </c>
      <c r="G906" s="6" t="s">
        <v>52</v>
      </c>
      <c r="H906" s="6" t="s">
        <v>17</v>
      </c>
      <c r="I906" s="8">
        <v>0.4</v>
      </c>
      <c r="J906" s="9">
        <v>7500</v>
      </c>
      <c r="K906" s="10">
        <f t="shared" si="6"/>
        <v>3000</v>
      </c>
      <c r="L906" s="10">
        <f t="shared" si="7"/>
        <v>1350</v>
      </c>
      <c r="M906" s="11">
        <v>0.45</v>
      </c>
      <c r="O906" s="16"/>
      <c r="P906" s="17"/>
      <c r="Q906" s="12"/>
      <c r="R906" s="13"/>
    </row>
    <row r="907" spans="1:18" ht="15.75" customHeight="1">
      <c r="A907" s="1"/>
      <c r="B907" s="6" t="s">
        <v>31</v>
      </c>
      <c r="C907" s="6">
        <v>1189833</v>
      </c>
      <c r="D907" s="7">
        <v>44393</v>
      </c>
      <c r="E907" s="6" t="s">
        <v>33</v>
      </c>
      <c r="F907" s="6" t="s">
        <v>51</v>
      </c>
      <c r="G907" s="6" t="s">
        <v>52</v>
      </c>
      <c r="H907" s="6" t="s">
        <v>18</v>
      </c>
      <c r="I907" s="8">
        <v>0.45</v>
      </c>
      <c r="J907" s="9">
        <v>6000</v>
      </c>
      <c r="K907" s="10">
        <f t="shared" si="6"/>
        <v>2700</v>
      </c>
      <c r="L907" s="10">
        <f t="shared" si="7"/>
        <v>810</v>
      </c>
      <c r="M907" s="11">
        <v>0.3</v>
      </c>
      <c r="O907" s="16"/>
      <c r="P907" s="17"/>
      <c r="Q907" s="12"/>
      <c r="R907" s="13"/>
    </row>
    <row r="908" spans="1:18" ht="15.75" customHeight="1">
      <c r="A908" s="1"/>
      <c r="B908" s="6" t="s">
        <v>31</v>
      </c>
      <c r="C908" s="6">
        <v>1189833</v>
      </c>
      <c r="D908" s="7">
        <v>44393</v>
      </c>
      <c r="E908" s="6" t="s">
        <v>33</v>
      </c>
      <c r="F908" s="6" t="s">
        <v>51</v>
      </c>
      <c r="G908" s="6" t="s">
        <v>52</v>
      </c>
      <c r="H908" s="6" t="s">
        <v>19</v>
      </c>
      <c r="I908" s="8">
        <v>0.45</v>
      </c>
      <c r="J908" s="9">
        <v>5500</v>
      </c>
      <c r="K908" s="10">
        <f t="shared" si="6"/>
        <v>2475</v>
      </c>
      <c r="L908" s="10">
        <f t="shared" si="7"/>
        <v>1113.75</v>
      </c>
      <c r="M908" s="11">
        <v>0.45</v>
      </c>
      <c r="O908" s="16"/>
      <c r="P908" s="17"/>
      <c r="Q908" s="12"/>
      <c r="R908" s="13"/>
    </row>
    <row r="909" spans="1:18" ht="15.75" customHeight="1">
      <c r="A909" s="1"/>
      <c r="B909" s="6" t="s">
        <v>31</v>
      </c>
      <c r="C909" s="6">
        <v>1189833</v>
      </c>
      <c r="D909" s="7">
        <v>44393</v>
      </c>
      <c r="E909" s="6" t="s">
        <v>33</v>
      </c>
      <c r="F909" s="6" t="s">
        <v>51</v>
      </c>
      <c r="G909" s="6" t="s">
        <v>52</v>
      </c>
      <c r="H909" s="6" t="s">
        <v>20</v>
      </c>
      <c r="I909" s="8">
        <v>0.4</v>
      </c>
      <c r="J909" s="9">
        <v>4500</v>
      </c>
      <c r="K909" s="10">
        <f t="shared" si="6"/>
        <v>1800</v>
      </c>
      <c r="L909" s="10">
        <f t="shared" si="7"/>
        <v>719.99999999999989</v>
      </c>
      <c r="M909" s="11">
        <v>0.39999999999999997</v>
      </c>
      <c r="O909" s="16"/>
      <c r="P909" s="17"/>
      <c r="Q909" s="12"/>
      <c r="R909" s="13"/>
    </row>
    <row r="910" spans="1:18" ht="15.75" customHeight="1">
      <c r="A910" s="1"/>
      <c r="B910" s="6" t="s">
        <v>31</v>
      </c>
      <c r="C910" s="6">
        <v>1189833</v>
      </c>
      <c r="D910" s="7">
        <v>44393</v>
      </c>
      <c r="E910" s="6" t="s">
        <v>33</v>
      </c>
      <c r="F910" s="6" t="s">
        <v>51</v>
      </c>
      <c r="G910" s="6" t="s">
        <v>52</v>
      </c>
      <c r="H910" s="6" t="s">
        <v>21</v>
      </c>
      <c r="I910" s="8">
        <v>0.45</v>
      </c>
      <c r="J910" s="9">
        <v>4750</v>
      </c>
      <c r="K910" s="10">
        <f t="shared" si="6"/>
        <v>2137.5</v>
      </c>
      <c r="L910" s="10">
        <f t="shared" si="7"/>
        <v>1282.5000000000002</v>
      </c>
      <c r="M910" s="11">
        <v>0.60000000000000009</v>
      </c>
      <c r="O910" s="16"/>
      <c r="P910" s="17"/>
      <c r="Q910" s="12"/>
      <c r="R910" s="13"/>
    </row>
    <row r="911" spans="1:18" ht="15.75" customHeight="1">
      <c r="A911" s="1"/>
      <c r="B911" s="6" t="s">
        <v>31</v>
      </c>
      <c r="C911" s="6">
        <v>1189833</v>
      </c>
      <c r="D911" s="7">
        <v>44393</v>
      </c>
      <c r="E911" s="6" t="s">
        <v>33</v>
      </c>
      <c r="F911" s="6" t="s">
        <v>51</v>
      </c>
      <c r="G911" s="6" t="s">
        <v>52</v>
      </c>
      <c r="H911" s="6" t="s">
        <v>22</v>
      </c>
      <c r="I911" s="8">
        <v>0.6</v>
      </c>
      <c r="J911" s="9">
        <v>4750</v>
      </c>
      <c r="K911" s="10">
        <f t="shared" si="6"/>
        <v>2850</v>
      </c>
      <c r="L911" s="10">
        <f t="shared" si="7"/>
        <v>712.5</v>
      </c>
      <c r="M911" s="11">
        <v>0.25</v>
      </c>
      <c r="O911" s="16"/>
      <c r="P911" s="17"/>
      <c r="Q911" s="12"/>
      <c r="R911" s="13"/>
    </row>
    <row r="912" spans="1:18" ht="15.75" customHeight="1">
      <c r="A912" s="1"/>
      <c r="B912" s="6" t="s">
        <v>31</v>
      </c>
      <c r="C912" s="6">
        <v>1189833</v>
      </c>
      <c r="D912" s="7">
        <v>44425</v>
      </c>
      <c r="E912" s="6" t="s">
        <v>33</v>
      </c>
      <c r="F912" s="6" t="s">
        <v>51</v>
      </c>
      <c r="G912" s="6" t="s">
        <v>52</v>
      </c>
      <c r="H912" s="6" t="s">
        <v>17</v>
      </c>
      <c r="I912" s="8">
        <v>0.45</v>
      </c>
      <c r="J912" s="9">
        <v>6750</v>
      </c>
      <c r="K912" s="10">
        <f t="shared" si="6"/>
        <v>3037.5</v>
      </c>
      <c r="L912" s="10">
        <f t="shared" si="7"/>
        <v>1366.875</v>
      </c>
      <c r="M912" s="11">
        <v>0.45</v>
      </c>
      <c r="O912" s="16"/>
      <c r="P912" s="17"/>
      <c r="Q912" s="12"/>
      <c r="R912" s="13"/>
    </row>
    <row r="913" spans="1:18" ht="15.75" customHeight="1">
      <c r="A913" s="1"/>
      <c r="B913" s="6" t="s">
        <v>31</v>
      </c>
      <c r="C913" s="6">
        <v>1189833</v>
      </c>
      <c r="D913" s="7">
        <v>44425</v>
      </c>
      <c r="E913" s="6" t="s">
        <v>33</v>
      </c>
      <c r="F913" s="6" t="s">
        <v>51</v>
      </c>
      <c r="G913" s="6" t="s">
        <v>52</v>
      </c>
      <c r="H913" s="6" t="s">
        <v>18</v>
      </c>
      <c r="I913" s="8">
        <v>0.55000000000000004</v>
      </c>
      <c r="J913" s="9">
        <v>6250</v>
      </c>
      <c r="K913" s="10">
        <f t="shared" si="6"/>
        <v>3437.5000000000005</v>
      </c>
      <c r="L913" s="10">
        <f t="shared" si="7"/>
        <v>1031.25</v>
      </c>
      <c r="M913" s="11">
        <v>0.3</v>
      </c>
      <c r="O913" s="16"/>
      <c r="P913" s="17"/>
      <c r="Q913" s="12"/>
      <c r="R913" s="13"/>
    </row>
    <row r="914" spans="1:18" ht="15.75" customHeight="1">
      <c r="A914" s="1"/>
      <c r="B914" s="6" t="s">
        <v>31</v>
      </c>
      <c r="C914" s="6">
        <v>1189833</v>
      </c>
      <c r="D914" s="7">
        <v>44425</v>
      </c>
      <c r="E914" s="6" t="s">
        <v>33</v>
      </c>
      <c r="F914" s="6" t="s">
        <v>51</v>
      </c>
      <c r="G914" s="6" t="s">
        <v>52</v>
      </c>
      <c r="H914" s="6" t="s">
        <v>19</v>
      </c>
      <c r="I914" s="8">
        <v>0.5</v>
      </c>
      <c r="J914" s="9">
        <v>5000</v>
      </c>
      <c r="K914" s="10">
        <f t="shared" si="6"/>
        <v>2500</v>
      </c>
      <c r="L914" s="10">
        <f t="shared" si="7"/>
        <v>1125</v>
      </c>
      <c r="M914" s="11">
        <v>0.45</v>
      </c>
      <c r="O914" s="16"/>
      <c r="P914" s="17"/>
      <c r="Q914" s="12"/>
      <c r="R914" s="13"/>
    </row>
    <row r="915" spans="1:18" ht="15.75" customHeight="1">
      <c r="A915" s="1"/>
      <c r="B915" s="6" t="s">
        <v>31</v>
      </c>
      <c r="C915" s="6">
        <v>1189833</v>
      </c>
      <c r="D915" s="7">
        <v>44425</v>
      </c>
      <c r="E915" s="6" t="s">
        <v>33</v>
      </c>
      <c r="F915" s="6" t="s">
        <v>51</v>
      </c>
      <c r="G915" s="6" t="s">
        <v>52</v>
      </c>
      <c r="H915" s="6" t="s">
        <v>20</v>
      </c>
      <c r="I915" s="8">
        <v>0.45</v>
      </c>
      <c r="J915" s="9">
        <v>4250</v>
      </c>
      <c r="K915" s="10">
        <f t="shared" si="6"/>
        <v>1912.5</v>
      </c>
      <c r="L915" s="10">
        <f t="shared" si="7"/>
        <v>764.99999999999989</v>
      </c>
      <c r="M915" s="11">
        <v>0.39999999999999997</v>
      </c>
      <c r="O915" s="16"/>
      <c r="P915" s="17"/>
      <c r="Q915" s="12"/>
      <c r="R915" s="13"/>
    </row>
    <row r="916" spans="1:18" ht="15.75" customHeight="1">
      <c r="A916" s="1"/>
      <c r="B916" s="6" t="s">
        <v>31</v>
      </c>
      <c r="C916" s="6">
        <v>1189833</v>
      </c>
      <c r="D916" s="7">
        <v>44425</v>
      </c>
      <c r="E916" s="6" t="s">
        <v>33</v>
      </c>
      <c r="F916" s="6" t="s">
        <v>51</v>
      </c>
      <c r="G916" s="6" t="s">
        <v>52</v>
      </c>
      <c r="H916" s="6" t="s">
        <v>21</v>
      </c>
      <c r="I916" s="8">
        <v>0.54999999999999993</v>
      </c>
      <c r="J916" s="9">
        <v>4250</v>
      </c>
      <c r="K916" s="10">
        <f t="shared" si="6"/>
        <v>2337.4999999999995</v>
      </c>
      <c r="L916" s="10">
        <f t="shared" si="7"/>
        <v>1402.5</v>
      </c>
      <c r="M916" s="11">
        <v>0.60000000000000009</v>
      </c>
      <c r="O916" s="16"/>
      <c r="P916" s="17"/>
      <c r="Q916" s="12"/>
      <c r="R916" s="13"/>
    </row>
    <row r="917" spans="1:18" ht="15.75" customHeight="1">
      <c r="A917" s="1"/>
      <c r="B917" s="6" t="s">
        <v>31</v>
      </c>
      <c r="C917" s="6">
        <v>1189833</v>
      </c>
      <c r="D917" s="7">
        <v>44425</v>
      </c>
      <c r="E917" s="6" t="s">
        <v>33</v>
      </c>
      <c r="F917" s="6" t="s">
        <v>51</v>
      </c>
      <c r="G917" s="6" t="s">
        <v>52</v>
      </c>
      <c r="H917" s="6" t="s">
        <v>22</v>
      </c>
      <c r="I917" s="8">
        <v>0.6</v>
      </c>
      <c r="J917" s="9">
        <v>4000</v>
      </c>
      <c r="K917" s="10">
        <f t="shared" si="6"/>
        <v>2400</v>
      </c>
      <c r="L917" s="10">
        <f t="shared" si="7"/>
        <v>600</v>
      </c>
      <c r="M917" s="11">
        <v>0.25</v>
      </c>
      <c r="O917" s="16"/>
      <c r="P917" s="17"/>
      <c r="Q917" s="12"/>
      <c r="R917" s="13"/>
    </row>
    <row r="918" spans="1:18" ht="15.75" customHeight="1">
      <c r="A918" s="1"/>
      <c r="B918" s="6" t="s">
        <v>31</v>
      </c>
      <c r="C918" s="6">
        <v>1189833</v>
      </c>
      <c r="D918" s="7">
        <v>44457</v>
      </c>
      <c r="E918" s="6" t="s">
        <v>33</v>
      </c>
      <c r="F918" s="6" t="s">
        <v>51</v>
      </c>
      <c r="G918" s="6" t="s">
        <v>52</v>
      </c>
      <c r="H918" s="6" t="s">
        <v>17</v>
      </c>
      <c r="I918" s="8">
        <v>0.45</v>
      </c>
      <c r="J918" s="9">
        <v>6000</v>
      </c>
      <c r="K918" s="10">
        <f t="shared" si="6"/>
        <v>2700</v>
      </c>
      <c r="L918" s="10">
        <f t="shared" si="7"/>
        <v>1215</v>
      </c>
      <c r="M918" s="11">
        <v>0.45</v>
      </c>
      <c r="O918" s="16"/>
      <c r="P918" s="17"/>
      <c r="Q918" s="12"/>
      <c r="R918" s="13"/>
    </row>
    <row r="919" spans="1:18" ht="15.75" customHeight="1">
      <c r="A919" s="1"/>
      <c r="B919" s="6" t="s">
        <v>31</v>
      </c>
      <c r="C919" s="6">
        <v>1189833</v>
      </c>
      <c r="D919" s="7">
        <v>44457</v>
      </c>
      <c r="E919" s="6" t="s">
        <v>33</v>
      </c>
      <c r="F919" s="6" t="s">
        <v>51</v>
      </c>
      <c r="G919" s="6" t="s">
        <v>52</v>
      </c>
      <c r="H919" s="6" t="s">
        <v>18</v>
      </c>
      <c r="I919" s="8">
        <v>0.5</v>
      </c>
      <c r="J919" s="9">
        <v>6000</v>
      </c>
      <c r="K919" s="10">
        <f t="shared" si="6"/>
        <v>3000</v>
      </c>
      <c r="L919" s="10">
        <f t="shared" si="7"/>
        <v>900</v>
      </c>
      <c r="M919" s="11">
        <v>0.3</v>
      </c>
      <c r="O919" s="16"/>
      <c r="P919" s="17"/>
      <c r="Q919" s="12"/>
      <c r="R919" s="13"/>
    </row>
    <row r="920" spans="1:18" ht="15.75" customHeight="1">
      <c r="A920" s="1"/>
      <c r="B920" s="6" t="s">
        <v>31</v>
      </c>
      <c r="C920" s="6">
        <v>1189833</v>
      </c>
      <c r="D920" s="7">
        <v>44457</v>
      </c>
      <c r="E920" s="6" t="s">
        <v>33</v>
      </c>
      <c r="F920" s="6" t="s">
        <v>51</v>
      </c>
      <c r="G920" s="6" t="s">
        <v>52</v>
      </c>
      <c r="H920" s="6" t="s">
        <v>19</v>
      </c>
      <c r="I920" s="8">
        <v>0.45</v>
      </c>
      <c r="J920" s="9">
        <v>4500</v>
      </c>
      <c r="K920" s="10">
        <f t="shared" si="6"/>
        <v>2025</v>
      </c>
      <c r="L920" s="10">
        <f t="shared" si="7"/>
        <v>911.25</v>
      </c>
      <c r="M920" s="11">
        <v>0.45</v>
      </c>
      <c r="O920" s="16"/>
      <c r="P920" s="17"/>
      <c r="Q920" s="12"/>
      <c r="R920" s="13"/>
    </row>
    <row r="921" spans="1:18" ht="15.75" customHeight="1">
      <c r="A921" s="1"/>
      <c r="B921" s="6" t="s">
        <v>31</v>
      </c>
      <c r="C921" s="6">
        <v>1189833</v>
      </c>
      <c r="D921" s="7">
        <v>44457</v>
      </c>
      <c r="E921" s="6" t="s">
        <v>33</v>
      </c>
      <c r="F921" s="6" t="s">
        <v>51</v>
      </c>
      <c r="G921" s="6" t="s">
        <v>52</v>
      </c>
      <c r="H921" s="6" t="s">
        <v>20</v>
      </c>
      <c r="I921" s="8">
        <v>0.45</v>
      </c>
      <c r="J921" s="9">
        <v>4000</v>
      </c>
      <c r="K921" s="10">
        <f t="shared" si="6"/>
        <v>1800</v>
      </c>
      <c r="L921" s="10">
        <f t="shared" si="7"/>
        <v>719.99999999999989</v>
      </c>
      <c r="M921" s="11">
        <v>0.39999999999999997</v>
      </c>
      <c r="O921" s="16"/>
      <c r="P921" s="17"/>
      <c r="Q921" s="12"/>
      <c r="R921" s="13"/>
    </row>
    <row r="922" spans="1:18" ht="15.75" customHeight="1">
      <c r="A922" s="1"/>
      <c r="B922" s="6" t="s">
        <v>31</v>
      </c>
      <c r="C922" s="6">
        <v>1189833</v>
      </c>
      <c r="D922" s="7">
        <v>44457</v>
      </c>
      <c r="E922" s="6" t="s">
        <v>33</v>
      </c>
      <c r="F922" s="6" t="s">
        <v>51</v>
      </c>
      <c r="G922" s="6" t="s">
        <v>52</v>
      </c>
      <c r="H922" s="6" t="s">
        <v>21</v>
      </c>
      <c r="I922" s="8">
        <v>0.54999999999999993</v>
      </c>
      <c r="J922" s="9">
        <v>4000</v>
      </c>
      <c r="K922" s="10">
        <f t="shared" si="6"/>
        <v>2199.9999999999995</v>
      </c>
      <c r="L922" s="10">
        <f t="shared" si="7"/>
        <v>1320</v>
      </c>
      <c r="M922" s="11">
        <v>0.60000000000000009</v>
      </c>
      <c r="O922" s="16"/>
      <c r="P922" s="17"/>
      <c r="Q922" s="12"/>
      <c r="R922" s="13"/>
    </row>
    <row r="923" spans="1:18" ht="15.75" customHeight="1">
      <c r="A923" s="1"/>
      <c r="B923" s="6" t="s">
        <v>31</v>
      </c>
      <c r="C923" s="6">
        <v>1189833</v>
      </c>
      <c r="D923" s="7">
        <v>44457</v>
      </c>
      <c r="E923" s="6" t="s">
        <v>33</v>
      </c>
      <c r="F923" s="6" t="s">
        <v>51</v>
      </c>
      <c r="G923" s="6" t="s">
        <v>52</v>
      </c>
      <c r="H923" s="6" t="s">
        <v>22</v>
      </c>
      <c r="I923" s="8">
        <v>0.6</v>
      </c>
      <c r="J923" s="9">
        <v>4500</v>
      </c>
      <c r="K923" s="10">
        <f t="shared" si="6"/>
        <v>2700</v>
      </c>
      <c r="L923" s="10">
        <f t="shared" si="7"/>
        <v>675</v>
      </c>
      <c r="M923" s="11">
        <v>0.25</v>
      </c>
      <c r="O923" s="16"/>
      <c r="P923" s="17"/>
      <c r="Q923" s="12"/>
      <c r="R923" s="13"/>
    </row>
    <row r="924" spans="1:18" ht="15.75" customHeight="1">
      <c r="A924" s="1"/>
      <c r="B924" s="6" t="s">
        <v>31</v>
      </c>
      <c r="C924" s="6">
        <v>1189833</v>
      </c>
      <c r="D924" s="7">
        <v>44486</v>
      </c>
      <c r="E924" s="6" t="s">
        <v>33</v>
      </c>
      <c r="F924" s="6" t="s">
        <v>51</v>
      </c>
      <c r="G924" s="6" t="s">
        <v>52</v>
      </c>
      <c r="H924" s="6" t="s">
        <v>17</v>
      </c>
      <c r="I924" s="8">
        <v>0.45</v>
      </c>
      <c r="J924" s="9">
        <v>5500</v>
      </c>
      <c r="K924" s="10">
        <f t="shared" si="6"/>
        <v>2475</v>
      </c>
      <c r="L924" s="10">
        <f t="shared" si="7"/>
        <v>1113.75</v>
      </c>
      <c r="M924" s="11">
        <v>0.45</v>
      </c>
      <c r="O924" s="16"/>
      <c r="P924" s="17"/>
      <c r="Q924" s="12"/>
      <c r="R924" s="13"/>
    </row>
    <row r="925" spans="1:18" ht="15.75" customHeight="1">
      <c r="A925" s="1"/>
      <c r="B925" s="6" t="s">
        <v>31</v>
      </c>
      <c r="C925" s="6">
        <v>1189833</v>
      </c>
      <c r="D925" s="7">
        <v>44486</v>
      </c>
      <c r="E925" s="6" t="s">
        <v>33</v>
      </c>
      <c r="F925" s="6" t="s">
        <v>51</v>
      </c>
      <c r="G925" s="6" t="s">
        <v>52</v>
      </c>
      <c r="H925" s="6" t="s">
        <v>18</v>
      </c>
      <c r="I925" s="8">
        <v>0.5</v>
      </c>
      <c r="J925" s="9">
        <v>5500</v>
      </c>
      <c r="K925" s="10">
        <f t="shared" si="6"/>
        <v>2750</v>
      </c>
      <c r="L925" s="10">
        <f t="shared" si="7"/>
        <v>825</v>
      </c>
      <c r="M925" s="11">
        <v>0.3</v>
      </c>
      <c r="O925" s="16"/>
      <c r="P925" s="17"/>
      <c r="Q925" s="12"/>
      <c r="R925" s="13"/>
    </row>
    <row r="926" spans="1:18" ht="15.75" customHeight="1">
      <c r="A926" s="1"/>
      <c r="B926" s="6" t="s">
        <v>31</v>
      </c>
      <c r="C926" s="6">
        <v>1189833</v>
      </c>
      <c r="D926" s="7">
        <v>44486</v>
      </c>
      <c r="E926" s="6" t="s">
        <v>33</v>
      </c>
      <c r="F926" s="6" t="s">
        <v>51</v>
      </c>
      <c r="G926" s="6" t="s">
        <v>52</v>
      </c>
      <c r="H926" s="6" t="s">
        <v>19</v>
      </c>
      <c r="I926" s="8">
        <v>0.45</v>
      </c>
      <c r="J926" s="9">
        <v>4000</v>
      </c>
      <c r="K926" s="10">
        <f t="shared" si="6"/>
        <v>1800</v>
      </c>
      <c r="L926" s="10">
        <f t="shared" si="7"/>
        <v>810</v>
      </c>
      <c r="M926" s="11">
        <v>0.45</v>
      </c>
      <c r="O926" s="16"/>
      <c r="P926" s="17"/>
      <c r="Q926" s="12"/>
      <c r="R926" s="13"/>
    </row>
    <row r="927" spans="1:18" ht="15.75" customHeight="1">
      <c r="A927" s="1"/>
      <c r="B927" s="6" t="s">
        <v>31</v>
      </c>
      <c r="C927" s="6">
        <v>1189833</v>
      </c>
      <c r="D927" s="7">
        <v>44486</v>
      </c>
      <c r="E927" s="6" t="s">
        <v>33</v>
      </c>
      <c r="F927" s="6" t="s">
        <v>51</v>
      </c>
      <c r="G927" s="6" t="s">
        <v>52</v>
      </c>
      <c r="H927" s="6" t="s">
        <v>20</v>
      </c>
      <c r="I927" s="8">
        <v>0.45</v>
      </c>
      <c r="J927" s="9">
        <v>3750</v>
      </c>
      <c r="K927" s="10">
        <f t="shared" si="6"/>
        <v>1687.5</v>
      </c>
      <c r="L927" s="10">
        <f t="shared" si="7"/>
        <v>675</v>
      </c>
      <c r="M927" s="11">
        <v>0.39999999999999997</v>
      </c>
      <c r="O927" s="16"/>
      <c r="P927" s="17"/>
      <c r="Q927" s="12"/>
      <c r="R927" s="13"/>
    </row>
    <row r="928" spans="1:18" ht="15.75" customHeight="1">
      <c r="A928" s="1"/>
      <c r="B928" s="6" t="s">
        <v>31</v>
      </c>
      <c r="C928" s="6">
        <v>1189833</v>
      </c>
      <c r="D928" s="7">
        <v>44486</v>
      </c>
      <c r="E928" s="6" t="s">
        <v>33</v>
      </c>
      <c r="F928" s="6" t="s">
        <v>51</v>
      </c>
      <c r="G928" s="6" t="s">
        <v>52</v>
      </c>
      <c r="H928" s="6" t="s">
        <v>21</v>
      </c>
      <c r="I928" s="8">
        <v>0.54999999999999993</v>
      </c>
      <c r="J928" s="9">
        <v>3500</v>
      </c>
      <c r="K928" s="10">
        <f t="shared" si="6"/>
        <v>1924.9999999999998</v>
      </c>
      <c r="L928" s="10">
        <f t="shared" si="7"/>
        <v>1155</v>
      </c>
      <c r="M928" s="11">
        <v>0.60000000000000009</v>
      </c>
      <c r="O928" s="16"/>
      <c r="P928" s="17"/>
      <c r="Q928" s="12"/>
      <c r="R928" s="13"/>
    </row>
    <row r="929" spans="1:18" ht="15.75" customHeight="1">
      <c r="A929" s="1"/>
      <c r="B929" s="6" t="s">
        <v>31</v>
      </c>
      <c r="C929" s="6">
        <v>1189833</v>
      </c>
      <c r="D929" s="7">
        <v>44486</v>
      </c>
      <c r="E929" s="6" t="s">
        <v>33</v>
      </c>
      <c r="F929" s="6" t="s">
        <v>51</v>
      </c>
      <c r="G929" s="6" t="s">
        <v>52</v>
      </c>
      <c r="H929" s="6" t="s">
        <v>22</v>
      </c>
      <c r="I929" s="8">
        <v>0.6</v>
      </c>
      <c r="J929" s="9">
        <v>4000</v>
      </c>
      <c r="K929" s="10">
        <f t="shared" si="6"/>
        <v>2400</v>
      </c>
      <c r="L929" s="10">
        <f t="shared" si="7"/>
        <v>600</v>
      </c>
      <c r="M929" s="11">
        <v>0.25</v>
      </c>
      <c r="O929" s="16"/>
      <c r="P929" s="17"/>
      <c r="Q929" s="12"/>
      <c r="R929" s="13"/>
    </row>
    <row r="930" spans="1:18" ht="15.75" customHeight="1">
      <c r="A930" s="1"/>
      <c r="B930" s="6" t="s">
        <v>31</v>
      </c>
      <c r="C930" s="6">
        <v>1189833</v>
      </c>
      <c r="D930" s="7">
        <v>44517</v>
      </c>
      <c r="E930" s="6" t="s">
        <v>33</v>
      </c>
      <c r="F930" s="6" t="s">
        <v>51</v>
      </c>
      <c r="G930" s="6" t="s">
        <v>52</v>
      </c>
      <c r="H930" s="6" t="s">
        <v>17</v>
      </c>
      <c r="I930" s="8">
        <v>0.4</v>
      </c>
      <c r="J930" s="9">
        <v>5750</v>
      </c>
      <c r="K930" s="10">
        <f t="shared" si="6"/>
        <v>2300</v>
      </c>
      <c r="L930" s="10">
        <f t="shared" si="7"/>
        <v>1035</v>
      </c>
      <c r="M930" s="11">
        <v>0.45</v>
      </c>
      <c r="O930" s="16"/>
      <c r="P930" s="17"/>
      <c r="Q930" s="12"/>
      <c r="R930" s="13"/>
    </row>
    <row r="931" spans="1:18" ht="15.75" customHeight="1">
      <c r="A931" s="1"/>
      <c r="B931" s="6" t="s">
        <v>31</v>
      </c>
      <c r="C931" s="6">
        <v>1189833</v>
      </c>
      <c r="D931" s="7">
        <v>44517</v>
      </c>
      <c r="E931" s="6" t="s">
        <v>33</v>
      </c>
      <c r="F931" s="6" t="s">
        <v>51</v>
      </c>
      <c r="G931" s="6" t="s">
        <v>52</v>
      </c>
      <c r="H931" s="6" t="s">
        <v>18</v>
      </c>
      <c r="I931" s="8">
        <v>0.45000000000000007</v>
      </c>
      <c r="J931" s="9">
        <v>5750</v>
      </c>
      <c r="K931" s="10">
        <f t="shared" si="6"/>
        <v>2587.5000000000005</v>
      </c>
      <c r="L931" s="10">
        <f t="shared" si="7"/>
        <v>776.25000000000011</v>
      </c>
      <c r="M931" s="11">
        <v>0.3</v>
      </c>
      <c r="O931" s="16"/>
      <c r="P931" s="17"/>
      <c r="Q931" s="12"/>
      <c r="R931" s="13"/>
    </row>
    <row r="932" spans="1:18" ht="15.75" customHeight="1">
      <c r="A932" s="1"/>
      <c r="B932" s="6" t="s">
        <v>31</v>
      </c>
      <c r="C932" s="6">
        <v>1189833</v>
      </c>
      <c r="D932" s="7">
        <v>44517</v>
      </c>
      <c r="E932" s="6" t="s">
        <v>33</v>
      </c>
      <c r="F932" s="6" t="s">
        <v>51</v>
      </c>
      <c r="G932" s="6" t="s">
        <v>52</v>
      </c>
      <c r="H932" s="6" t="s">
        <v>19</v>
      </c>
      <c r="I932" s="8">
        <v>0.4</v>
      </c>
      <c r="J932" s="9">
        <v>4250</v>
      </c>
      <c r="K932" s="10">
        <f t="shared" si="6"/>
        <v>1700</v>
      </c>
      <c r="L932" s="10">
        <f t="shared" si="7"/>
        <v>765</v>
      </c>
      <c r="M932" s="11">
        <v>0.45</v>
      </c>
      <c r="O932" s="16"/>
      <c r="P932" s="17"/>
      <c r="Q932" s="12"/>
      <c r="R932" s="13"/>
    </row>
    <row r="933" spans="1:18" ht="15.75" customHeight="1">
      <c r="A933" s="1"/>
      <c r="B933" s="6" t="s">
        <v>31</v>
      </c>
      <c r="C933" s="6">
        <v>1189833</v>
      </c>
      <c r="D933" s="7">
        <v>44517</v>
      </c>
      <c r="E933" s="6" t="s">
        <v>33</v>
      </c>
      <c r="F933" s="6" t="s">
        <v>51</v>
      </c>
      <c r="G933" s="6" t="s">
        <v>52</v>
      </c>
      <c r="H933" s="6" t="s">
        <v>20</v>
      </c>
      <c r="I933" s="8">
        <v>0.4</v>
      </c>
      <c r="J933" s="9">
        <v>4250</v>
      </c>
      <c r="K933" s="10">
        <f t="shared" si="6"/>
        <v>1700</v>
      </c>
      <c r="L933" s="10">
        <f t="shared" si="7"/>
        <v>680</v>
      </c>
      <c r="M933" s="11">
        <v>0.39999999999999997</v>
      </c>
      <c r="O933" s="16"/>
      <c r="P933" s="17"/>
      <c r="Q933" s="12"/>
      <c r="R933" s="13"/>
    </row>
    <row r="934" spans="1:18" ht="15.75" customHeight="1">
      <c r="A934" s="1"/>
      <c r="B934" s="6" t="s">
        <v>31</v>
      </c>
      <c r="C934" s="6">
        <v>1189833</v>
      </c>
      <c r="D934" s="7">
        <v>44517</v>
      </c>
      <c r="E934" s="6" t="s">
        <v>33</v>
      </c>
      <c r="F934" s="6" t="s">
        <v>51</v>
      </c>
      <c r="G934" s="6" t="s">
        <v>52</v>
      </c>
      <c r="H934" s="6" t="s">
        <v>21</v>
      </c>
      <c r="I934" s="8">
        <v>0.54999999999999993</v>
      </c>
      <c r="J934" s="9">
        <v>3750</v>
      </c>
      <c r="K934" s="10">
        <f t="shared" si="6"/>
        <v>2062.4999999999995</v>
      </c>
      <c r="L934" s="10">
        <f t="shared" si="7"/>
        <v>1237.5</v>
      </c>
      <c r="M934" s="11">
        <v>0.60000000000000009</v>
      </c>
      <c r="O934" s="16"/>
      <c r="P934" s="17"/>
      <c r="Q934" s="12"/>
      <c r="R934" s="13"/>
    </row>
    <row r="935" spans="1:18" ht="15.75" customHeight="1">
      <c r="A935" s="1"/>
      <c r="B935" s="6" t="s">
        <v>31</v>
      </c>
      <c r="C935" s="6">
        <v>1189833</v>
      </c>
      <c r="D935" s="7">
        <v>44517</v>
      </c>
      <c r="E935" s="6" t="s">
        <v>33</v>
      </c>
      <c r="F935" s="6" t="s">
        <v>51</v>
      </c>
      <c r="G935" s="6" t="s">
        <v>52</v>
      </c>
      <c r="H935" s="6" t="s">
        <v>22</v>
      </c>
      <c r="I935" s="8">
        <v>0.6</v>
      </c>
      <c r="J935" s="9">
        <v>4750</v>
      </c>
      <c r="K935" s="10">
        <f t="shared" si="6"/>
        <v>2850</v>
      </c>
      <c r="L935" s="10">
        <f t="shared" si="7"/>
        <v>712.5</v>
      </c>
      <c r="M935" s="11">
        <v>0.25</v>
      </c>
      <c r="O935" s="16"/>
      <c r="P935" s="17"/>
      <c r="Q935" s="12"/>
      <c r="R935" s="13"/>
    </row>
    <row r="936" spans="1:18" ht="15.75" customHeight="1">
      <c r="A936" s="1"/>
      <c r="B936" s="6" t="s">
        <v>31</v>
      </c>
      <c r="C936" s="6">
        <v>1189833</v>
      </c>
      <c r="D936" s="7">
        <v>44546</v>
      </c>
      <c r="E936" s="6" t="s">
        <v>33</v>
      </c>
      <c r="F936" s="6" t="s">
        <v>51</v>
      </c>
      <c r="G936" s="6" t="s">
        <v>52</v>
      </c>
      <c r="H936" s="6" t="s">
        <v>17</v>
      </c>
      <c r="I936" s="8">
        <v>0.45</v>
      </c>
      <c r="J936" s="9">
        <v>6750</v>
      </c>
      <c r="K936" s="10">
        <f t="shared" si="6"/>
        <v>3037.5</v>
      </c>
      <c r="L936" s="10">
        <f t="shared" si="7"/>
        <v>1366.875</v>
      </c>
      <c r="M936" s="11">
        <v>0.45</v>
      </c>
      <c r="O936" s="16"/>
      <c r="P936" s="17"/>
      <c r="Q936" s="12"/>
      <c r="R936" s="13"/>
    </row>
    <row r="937" spans="1:18" ht="15.75" customHeight="1">
      <c r="A937" s="1"/>
      <c r="B937" s="6" t="s">
        <v>31</v>
      </c>
      <c r="C937" s="6">
        <v>1189833</v>
      </c>
      <c r="D937" s="7">
        <v>44546</v>
      </c>
      <c r="E937" s="6" t="s">
        <v>33</v>
      </c>
      <c r="F937" s="6" t="s">
        <v>51</v>
      </c>
      <c r="G937" s="6" t="s">
        <v>52</v>
      </c>
      <c r="H937" s="6" t="s">
        <v>18</v>
      </c>
      <c r="I937" s="8">
        <v>0.5</v>
      </c>
      <c r="J937" s="9">
        <v>6750</v>
      </c>
      <c r="K937" s="10">
        <f t="shared" si="6"/>
        <v>3375</v>
      </c>
      <c r="L937" s="10">
        <f t="shared" si="7"/>
        <v>1012.5</v>
      </c>
      <c r="M937" s="11">
        <v>0.3</v>
      </c>
      <c r="O937" s="16"/>
      <c r="P937" s="17"/>
      <c r="Q937" s="12"/>
      <c r="R937" s="13"/>
    </row>
    <row r="938" spans="1:18" ht="15.75" customHeight="1">
      <c r="A938" s="1"/>
      <c r="B938" s="6" t="s">
        <v>31</v>
      </c>
      <c r="C938" s="6">
        <v>1189833</v>
      </c>
      <c r="D938" s="7">
        <v>44546</v>
      </c>
      <c r="E938" s="6" t="s">
        <v>33</v>
      </c>
      <c r="F938" s="6" t="s">
        <v>51</v>
      </c>
      <c r="G938" s="6" t="s">
        <v>52</v>
      </c>
      <c r="H938" s="6" t="s">
        <v>19</v>
      </c>
      <c r="I938" s="8">
        <v>0.45</v>
      </c>
      <c r="J938" s="9">
        <v>4750</v>
      </c>
      <c r="K938" s="10">
        <f t="shared" si="6"/>
        <v>2137.5</v>
      </c>
      <c r="L938" s="10">
        <f t="shared" si="7"/>
        <v>961.875</v>
      </c>
      <c r="M938" s="11">
        <v>0.45</v>
      </c>
      <c r="O938" s="16"/>
      <c r="P938" s="17"/>
      <c r="Q938" s="12"/>
      <c r="R938" s="13"/>
    </row>
    <row r="939" spans="1:18" ht="15.75" customHeight="1">
      <c r="A939" s="1"/>
      <c r="B939" s="6" t="s">
        <v>31</v>
      </c>
      <c r="C939" s="6">
        <v>1189833</v>
      </c>
      <c r="D939" s="7">
        <v>44546</v>
      </c>
      <c r="E939" s="6" t="s">
        <v>33</v>
      </c>
      <c r="F939" s="6" t="s">
        <v>51</v>
      </c>
      <c r="G939" s="6" t="s">
        <v>52</v>
      </c>
      <c r="H939" s="6" t="s">
        <v>20</v>
      </c>
      <c r="I939" s="8">
        <v>0.45</v>
      </c>
      <c r="J939" s="9">
        <v>4750</v>
      </c>
      <c r="K939" s="10">
        <f t="shared" si="6"/>
        <v>2137.5</v>
      </c>
      <c r="L939" s="10">
        <f t="shared" si="7"/>
        <v>854.99999999999989</v>
      </c>
      <c r="M939" s="11">
        <v>0.39999999999999997</v>
      </c>
      <c r="O939" s="16"/>
      <c r="P939" s="17"/>
      <c r="Q939" s="12"/>
      <c r="R939" s="13"/>
    </row>
    <row r="940" spans="1:18" ht="15.75" customHeight="1">
      <c r="A940" s="1"/>
      <c r="B940" s="6" t="s">
        <v>31</v>
      </c>
      <c r="C940" s="6">
        <v>1189833</v>
      </c>
      <c r="D940" s="7">
        <v>44546</v>
      </c>
      <c r="E940" s="6" t="s">
        <v>33</v>
      </c>
      <c r="F940" s="6" t="s">
        <v>51</v>
      </c>
      <c r="G940" s="6" t="s">
        <v>52</v>
      </c>
      <c r="H940" s="6" t="s">
        <v>21</v>
      </c>
      <c r="I940" s="8">
        <v>0.54999999999999993</v>
      </c>
      <c r="J940" s="9">
        <v>4000</v>
      </c>
      <c r="K940" s="10">
        <f t="shared" si="6"/>
        <v>2199.9999999999995</v>
      </c>
      <c r="L940" s="10">
        <f t="shared" si="7"/>
        <v>1320</v>
      </c>
      <c r="M940" s="11">
        <v>0.60000000000000009</v>
      </c>
      <c r="O940" s="16"/>
      <c r="P940" s="17"/>
      <c r="Q940" s="12"/>
      <c r="R940" s="13"/>
    </row>
    <row r="941" spans="1:18" ht="15.75" customHeight="1">
      <c r="A941" s="1"/>
      <c r="B941" s="6" t="s">
        <v>31</v>
      </c>
      <c r="C941" s="6">
        <v>1189833</v>
      </c>
      <c r="D941" s="7">
        <v>44546</v>
      </c>
      <c r="E941" s="6" t="s">
        <v>33</v>
      </c>
      <c r="F941" s="6" t="s">
        <v>51</v>
      </c>
      <c r="G941" s="6" t="s">
        <v>52</v>
      </c>
      <c r="H941" s="6" t="s">
        <v>22</v>
      </c>
      <c r="I941" s="8">
        <v>0.6</v>
      </c>
      <c r="J941" s="9">
        <v>5000</v>
      </c>
      <c r="K941" s="10">
        <f t="shared" si="6"/>
        <v>3000</v>
      </c>
      <c r="L941" s="10">
        <f t="shared" si="7"/>
        <v>750</v>
      </c>
      <c r="M941" s="11">
        <v>0.25</v>
      </c>
      <c r="O941" s="16"/>
      <c r="P941" s="17"/>
      <c r="Q941" s="12"/>
      <c r="R941" s="13"/>
    </row>
    <row r="942" spans="1:18" ht="15.75" customHeight="1">
      <c r="A942" s="1" t="s">
        <v>39</v>
      </c>
      <c r="B942" s="6" t="s">
        <v>23</v>
      </c>
      <c r="C942" s="6">
        <v>1197831</v>
      </c>
      <c r="D942" s="7">
        <v>44200</v>
      </c>
      <c r="E942" s="6" t="s">
        <v>24</v>
      </c>
      <c r="F942" s="6" t="s">
        <v>53</v>
      </c>
      <c r="G942" s="6" t="s">
        <v>54</v>
      </c>
      <c r="H942" s="6" t="s">
        <v>17</v>
      </c>
      <c r="I942" s="8">
        <v>0.2</v>
      </c>
      <c r="J942" s="9">
        <v>7000</v>
      </c>
      <c r="K942" s="10">
        <f t="shared" si="6"/>
        <v>1400</v>
      </c>
      <c r="L942" s="10">
        <f t="shared" si="7"/>
        <v>489.99999999999994</v>
      </c>
      <c r="M942" s="11">
        <v>0.35</v>
      </c>
      <c r="O942" s="16"/>
      <c r="P942" s="17"/>
      <c r="Q942" s="12"/>
      <c r="R942" s="13"/>
    </row>
    <row r="943" spans="1:18" ht="15.75" customHeight="1">
      <c r="A943" s="1"/>
      <c r="B943" s="6" t="s">
        <v>23</v>
      </c>
      <c r="C943" s="6">
        <v>1197831</v>
      </c>
      <c r="D943" s="7">
        <v>44200</v>
      </c>
      <c r="E943" s="6" t="s">
        <v>24</v>
      </c>
      <c r="F943" s="6" t="s">
        <v>53</v>
      </c>
      <c r="G943" s="6" t="s">
        <v>54</v>
      </c>
      <c r="H943" s="6" t="s">
        <v>18</v>
      </c>
      <c r="I943" s="8">
        <v>0.3</v>
      </c>
      <c r="J943" s="9">
        <v>7000</v>
      </c>
      <c r="K943" s="10">
        <f t="shared" si="6"/>
        <v>2100</v>
      </c>
      <c r="L943" s="10">
        <f t="shared" si="7"/>
        <v>735</v>
      </c>
      <c r="M943" s="11">
        <v>0.35</v>
      </c>
      <c r="O943" s="16"/>
      <c r="P943" s="17"/>
      <c r="Q943" s="12"/>
      <c r="R943" s="13"/>
    </row>
    <row r="944" spans="1:18" ht="15.75" customHeight="1">
      <c r="A944" s="1"/>
      <c r="B944" s="6" t="s">
        <v>23</v>
      </c>
      <c r="C944" s="6">
        <v>1197831</v>
      </c>
      <c r="D944" s="7">
        <v>44200</v>
      </c>
      <c r="E944" s="6" t="s">
        <v>24</v>
      </c>
      <c r="F944" s="6" t="s">
        <v>53</v>
      </c>
      <c r="G944" s="6" t="s">
        <v>54</v>
      </c>
      <c r="H944" s="6" t="s">
        <v>19</v>
      </c>
      <c r="I944" s="8">
        <v>0.3</v>
      </c>
      <c r="J944" s="9">
        <v>5000</v>
      </c>
      <c r="K944" s="10">
        <f t="shared" si="6"/>
        <v>1500</v>
      </c>
      <c r="L944" s="10">
        <f t="shared" si="7"/>
        <v>525</v>
      </c>
      <c r="M944" s="11">
        <v>0.35</v>
      </c>
      <c r="O944" s="16"/>
      <c r="P944" s="17"/>
      <c r="Q944" s="12"/>
      <c r="R944" s="13"/>
    </row>
    <row r="945" spans="1:18" ht="15.75" customHeight="1">
      <c r="A945" s="1"/>
      <c r="B945" s="6" t="s">
        <v>23</v>
      </c>
      <c r="C945" s="6">
        <v>1197831</v>
      </c>
      <c r="D945" s="7">
        <v>44200</v>
      </c>
      <c r="E945" s="6" t="s">
        <v>24</v>
      </c>
      <c r="F945" s="6" t="s">
        <v>53</v>
      </c>
      <c r="G945" s="6" t="s">
        <v>54</v>
      </c>
      <c r="H945" s="6" t="s">
        <v>20</v>
      </c>
      <c r="I945" s="8">
        <v>0.35</v>
      </c>
      <c r="J945" s="9">
        <v>5000</v>
      </c>
      <c r="K945" s="10">
        <f t="shared" si="6"/>
        <v>1750</v>
      </c>
      <c r="L945" s="10">
        <f t="shared" si="7"/>
        <v>787.5</v>
      </c>
      <c r="M945" s="11">
        <v>0.45</v>
      </c>
      <c r="O945" s="16"/>
      <c r="P945" s="17"/>
      <c r="Q945" s="12"/>
      <c r="R945" s="13"/>
    </row>
    <row r="946" spans="1:18" ht="15.75" customHeight="1">
      <c r="A946" s="1"/>
      <c r="B946" s="6" t="s">
        <v>23</v>
      </c>
      <c r="C946" s="6">
        <v>1197831</v>
      </c>
      <c r="D946" s="7">
        <v>44200</v>
      </c>
      <c r="E946" s="6" t="s">
        <v>24</v>
      </c>
      <c r="F946" s="6" t="s">
        <v>53</v>
      </c>
      <c r="G946" s="6" t="s">
        <v>54</v>
      </c>
      <c r="H946" s="6" t="s">
        <v>21</v>
      </c>
      <c r="I946" s="8">
        <v>0.4</v>
      </c>
      <c r="J946" s="9">
        <v>3500</v>
      </c>
      <c r="K946" s="10">
        <f t="shared" si="6"/>
        <v>1400</v>
      </c>
      <c r="L946" s="10">
        <f t="shared" si="7"/>
        <v>420</v>
      </c>
      <c r="M946" s="11">
        <v>0.3</v>
      </c>
      <c r="O946" s="16"/>
      <c r="P946" s="17"/>
      <c r="Q946" s="12"/>
      <c r="R946" s="13"/>
    </row>
    <row r="947" spans="1:18" ht="15.75" customHeight="1">
      <c r="A947" s="1"/>
      <c r="B947" s="6" t="s">
        <v>23</v>
      </c>
      <c r="C947" s="6">
        <v>1197831</v>
      </c>
      <c r="D947" s="7">
        <v>44200</v>
      </c>
      <c r="E947" s="6" t="s">
        <v>24</v>
      </c>
      <c r="F947" s="6" t="s">
        <v>53</v>
      </c>
      <c r="G947" s="6" t="s">
        <v>54</v>
      </c>
      <c r="H947" s="6" t="s">
        <v>22</v>
      </c>
      <c r="I947" s="8">
        <v>0.35</v>
      </c>
      <c r="J947" s="9">
        <v>5000</v>
      </c>
      <c r="K947" s="10">
        <f t="shared" si="6"/>
        <v>1750</v>
      </c>
      <c r="L947" s="10">
        <f t="shared" si="7"/>
        <v>875</v>
      </c>
      <c r="M947" s="11">
        <v>0.5</v>
      </c>
      <c r="O947" s="16"/>
      <c r="P947" s="17"/>
      <c r="Q947" s="12"/>
      <c r="R947" s="13"/>
    </row>
    <row r="948" spans="1:18" ht="15.75" customHeight="1">
      <c r="A948" s="1"/>
      <c r="B948" s="6" t="s">
        <v>23</v>
      </c>
      <c r="C948" s="6">
        <v>1197831</v>
      </c>
      <c r="D948" s="7">
        <v>44230</v>
      </c>
      <c r="E948" s="6" t="s">
        <v>24</v>
      </c>
      <c r="F948" s="6" t="s">
        <v>53</v>
      </c>
      <c r="G948" s="6" t="s">
        <v>54</v>
      </c>
      <c r="H948" s="6" t="s">
        <v>17</v>
      </c>
      <c r="I948" s="8">
        <v>0.25</v>
      </c>
      <c r="J948" s="9">
        <v>6500</v>
      </c>
      <c r="K948" s="10">
        <f t="shared" si="6"/>
        <v>1625</v>
      </c>
      <c r="L948" s="10">
        <f t="shared" si="7"/>
        <v>568.75</v>
      </c>
      <c r="M948" s="11">
        <v>0.35</v>
      </c>
      <c r="O948" s="16"/>
      <c r="P948" s="17"/>
      <c r="Q948" s="12"/>
      <c r="R948" s="13"/>
    </row>
    <row r="949" spans="1:18" ht="15.75" customHeight="1">
      <c r="A949" s="1"/>
      <c r="B949" s="6" t="s">
        <v>23</v>
      </c>
      <c r="C949" s="6">
        <v>1197831</v>
      </c>
      <c r="D949" s="7">
        <v>44230</v>
      </c>
      <c r="E949" s="6" t="s">
        <v>24</v>
      </c>
      <c r="F949" s="6" t="s">
        <v>53</v>
      </c>
      <c r="G949" s="6" t="s">
        <v>54</v>
      </c>
      <c r="H949" s="6" t="s">
        <v>18</v>
      </c>
      <c r="I949" s="8">
        <v>0.35</v>
      </c>
      <c r="J949" s="9">
        <v>6250</v>
      </c>
      <c r="K949" s="10">
        <f t="shared" si="6"/>
        <v>2187.5</v>
      </c>
      <c r="L949" s="10">
        <f t="shared" si="7"/>
        <v>765.625</v>
      </c>
      <c r="M949" s="11">
        <v>0.35</v>
      </c>
      <c r="O949" s="16"/>
      <c r="P949" s="17"/>
      <c r="Q949" s="12"/>
      <c r="R949" s="13"/>
    </row>
    <row r="950" spans="1:18" ht="15.75" customHeight="1">
      <c r="A950" s="1"/>
      <c r="B950" s="6" t="s">
        <v>23</v>
      </c>
      <c r="C950" s="6">
        <v>1197831</v>
      </c>
      <c r="D950" s="7">
        <v>44230</v>
      </c>
      <c r="E950" s="6" t="s">
        <v>24</v>
      </c>
      <c r="F950" s="6" t="s">
        <v>53</v>
      </c>
      <c r="G950" s="6" t="s">
        <v>54</v>
      </c>
      <c r="H950" s="6" t="s">
        <v>19</v>
      </c>
      <c r="I950" s="8">
        <v>0.35</v>
      </c>
      <c r="J950" s="9">
        <v>4500</v>
      </c>
      <c r="K950" s="10">
        <f t="shared" si="6"/>
        <v>1575</v>
      </c>
      <c r="L950" s="10">
        <f t="shared" si="7"/>
        <v>551.25</v>
      </c>
      <c r="M950" s="11">
        <v>0.35</v>
      </c>
      <c r="O950" s="16"/>
      <c r="P950" s="17"/>
      <c r="Q950" s="12"/>
      <c r="R950" s="13"/>
    </row>
    <row r="951" spans="1:18" ht="15.75" customHeight="1">
      <c r="A951" s="1"/>
      <c r="B951" s="6" t="s">
        <v>23</v>
      </c>
      <c r="C951" s="6">
        <v>1197831</v>
      </c>
      <c r="D951" s="7">
        <v>44230</v>
      </c>
      <c r="E951" s="6" t="s">
        <v>24</v>
      </c>
      <c r="F951" s="6" t="s">
        <v>53</v>
      </c>
      <c r="G951" s="6" t="s">
        <v>54</v>
      </c>
      <c r="H951" s="6" t="s">
        <v>20</v>
      </c>
      <c r="I951" s="8">
        <v>0.35</v>
      </c>
      <c r="J951" s="9">
        <v>4000</v>
      </c>
      <c r="K951" s="10">
        <f t="shared" si="6"/>
        <v>1400</v>
      </c>
      <c r="L951" s="10">
        <f t="shared" si="7"/>
        <v>630</v>
      </c>
      <c r="M951" s="11">
        <v>0.45</v>
      </c>
      <c r="O951" s="16"/>
      <c r="P951" s="17"/>
      <c r="Q951" s="12"/>
      <c r="R951" s="13"/>
    </row>
    <row r="952" spans="1:18" ht="15.75" customHeight="1">
      <c r="A952" s="1"/>
      <c r="B952" s="6" t="s">
        <v>23</v>
      </c>
      <c r="C952" s="6">
        <v>1197831</v>
      </c>
      <c r="D952" s="7">
        <v>44230</v>
      </c>
      <c r="E952" s="6" t="s">
        <v>24</v>
      </c>
      <c r="F952" s="6" t="s">
        <v>53</v>
      </c>
      <c r="G952" s="6" t="s">
        <v>54</v>
      </c>
      <c r="H952" s="6" t="s">
        <v>21</v>
      </c>
      <c r="I952" s="8">
        <v>0.4</v>
      </c>
      <c r="J952" s="9">
        <v>2750</v>
      </c>
      <c r="K952" s="10">
        <f t="shared" si="6"/>
        <v>1100</v>
      </c>
      <c r="L952" s="10">
        <f t="shared" si="7"/>
        <v>330</v>
      </c>
      <c r="M952" s="11">
        <v>0.3</v>
      </c>
      <c r="O952" s="16"/>
      <c r="P952" s="17"/>
      <c r="Q952" s="12"/>
      <c r="R952" s="13"/>
    </row>
    <row r="953" spans="1:18" ht="15.75" customHeight="1">
      <c r="A953" s="1"/>
      <c r="B953" s="6" t="s">
        <v>23</v>
      </c>
      <c r="C953" s="6">
        <v>1197831</v>
      </c>
      <c r="D953" s="7">
        <v>44230</v>
      </c>
      <c r="E953" s="6" t="s">
        <v>24</v>
      </c>
      <c r="F953" s="6" t="s">
        <v>53</v>
      </c>
      <c r="G953" s="6" t="s">
        <v>54</v>
      </c>
      <c r="H953" s="6" t="s">
        <v>22</v>
      </c>
      <c r="I953" s="8">
        <v>0.35</v>
      </c>
      <c r="J953" s="9">
        <v>4750</v>
      </c>
      <c r="K953" s="10">
        <f t="shared" si="6"/>
        <v>1662.5</v>
      </c>
      <c r="L953" s="10">
        <f t="shared" si="7"/>
        <v>831.25</v>
      </c>
      <c r="M953" s="11">
        <v>0.5</v>
      </c>
      <c r="O953" s="16"/>
      <c r="P953" s="17"/>
      <c r="Q953" s="12"/>
      <c r="R953" s="13"/>
    </row>
    <row r="954" spans="1:18" ht="15.75" customHeight="1">
      <c r="A954" s="1"/>
      <c r="B954" s="6" t="s">
        <v>23</v>
      </c>
      <c r="C954" s="6">
        <v>1197831</v>
      </c>
      <c r="D954" s="7">
        <v>44260</v>
      </c>
      <c r="E954" s="6" t="s">
        <v>24</v>
      </c>
      <c r="F954" s="6" t="s">
        <v>53</v>
      </c>
      <c r="G954" s="6" t="s">
        <v>54</v>
      </c>
      <c r="H954" s="6" t="s">
        <v>17</v>
      </c>
      <c r="I954" s="8">
        <v>0.3</v>
      </c>
      <c r="J954" s="9">
        <v>6500</v>
      </c>
      <c r="K954" s="10">
        <f t="shared" si="6"/>
        <v>1950</v>
      </c>
      <c r="L954" s="10">
        <f t="shared" si="7"/>
        <v>779.99999999999989</v>
      </c>
      <c r="M954" s="11">
        <v>0.39999999999999997</v>
      </c>
      <c r="O954" s="16"/>
      <c r="P954" s="17"/>
      <c r="Q954" s="12"/>
      <c r="R954" s="13"/>
    </row>
    <row r="955" spans="1:18" ht="15.75" customHeight="1">
      <c r="A955" s="1"/>
      <c r="B955" s="6" t="s">
        <v>23</v>
      </c>
      <c r="C955" s="6">
        <v>1197831</v>
      </c>
      <c r="D955" s="7">
        <v>44260</v>
      </c>
      <c r="E955" s="6" t="s">
        <v>24</v>
      </c>
      <c r="F955" s="6" t="s">
        <v>53</v>
      </c>
      <c r="G955" s="6" t="s">
        <v>54</v>
      </c>
      <c r="H955" s="6" t="s">
        <v>18</v>
      </c>
      <c r="I955" s="8">
        <v>0.4</v>
      </c>
      <c r="J955" s="9">
        <v>6500</v>
      </c>
      <c r="K955" s="10">
        <f t="shared" si="6"/>
        <v>2600</v>
      </c>
      <c r="L955" s="10">
        <f t="shared" si="7"/>
        <v>1040</v>
      </c>
      <c r="M955" s="11">
        <v>0.39999999999999997</v>
      </c>
      <c r="O955" s="16"/>
      <c r="P955" s="17"/>
      <c r="Q955" s="12"/>
      <c r="R955" s="13"/>
    </row>
    <row r="956" spans="1:18" ht="15.75" customHeight="1">
      <c r="A956" s="1"/>
      <c r="B956" s="6" t="s">
        <v>23</v>
      </c>
      <c r="C956" s="6">
        <v>1197831</v>
      </c>
      <c r="D956" s="7">
        <v>44260</v>
      </c>
      <c r="E956" s="6" t="s">
        <v>24</v>
      </c>
      <c r="F956" s="6" t="s">
        <v>53</v>
      </c>
      <c r="G956" s="6" t="s">
        <v>54</v>
      </c>
      <c r="H956" s="6" t="s">
        <v>19</v>
      </c>
      <c r="I956" s="8">
        <v>0.3</v>
      </c>
      <c r="J956" s="9">
        <v>4750</v>
      </c>
      <c r="K956" s="10">
        <f t="shared" si="6"/>
        <v>1425</v>
      </c>
      <c r="L956" s="10">
        <f t="shared" si="7"/>
        <v>570</v>
      </c>
      <c r="M956" s="11">
        <v>0.39999999999999997</v>
      </c>
      <c r="O956" s="16"/>
      <c r="P956" s="17"/>
      <c r="Q956" s="12"/>
      <c r="R956" s="13"/>
    </row>
    <row r="957" spans="1:18" ht="15.75" customHeight="1">
      <c r="A957" s="1"/>
      <c r="B957" s="6" t="s">
        <v>23</v>
      </c>
      <c r="C957" s="6">
        <v>1197831</v>
      </c>
      <c r="D957" s="7">
        <v>44260</v>
      </c>
      <c r="E957" s="6" t="s">
        <v>24</v>
      </c>
      <c r="F957" s="6" t="s">
        <v>53</v>
      </c>
      <c r="G957" s="6" t="s">
        <v>54</v>
      </c>
      <c r="H957" s="6" t="s">
        <v>20</v>
      </c>
      <c r="I957" s="8">
        <v>0.35000000000000003</v>
      </c>
      <c r="J957" s="9">
        <v>3750</v>
      </c>
      <c r="K957" s="10">
        <f t="shared" si="6"/>
        <v>1312.5000000000002</v>
      </c>
      <c r="L957" s="10">
        <f t="shared" si="7"/>
        <v>656.25000000000011</v>
      </c>
      <c r="M957" s="11">
        <v>0.5</v>
      </c>
      <c r="O957" s="16"/>
      <c r="P957" s="17"/>
      <c r="Q957" s="12"/>
      <c r="R957" s="13"/>
    </row>
    <row r="958" spans="1:18" ht="15.75" customHeight="1">
      <c r="A958" s="1"/>
      <c r="B958" s="6" t="s">
        <v>23</v>
      </c>
      <c r="C958" s="6">
        <v>1197831</v>
      </c>
      <c r="D958" s="7">
        <v>44260</v>
      </c>
      <c r="E958" s="6" t="s">
        <v>24</v>
      </c>
      <c r="F958" s="6" t="s">
        <v>53</v>
      </c>
      <c r="G958" s="6" t="s">
        <v>54</v>
      </c>
      <c r="H958" s="6" t="s">
        <v>21</v>
      </c>
      <c r="I958" s="8">
        <v>0.4</v>
      </c>
      <c r="J958" s="9">
        <v>2750</v>
      </c>
      <c r="K958" s="10">
        <f t="shared" si="6"/>
        <v>1100</v>
      </c>
      <c r="L958" s="10">
        <f t="shared" si="7"/>
        <v>385</v>
      </c>
      <c r="M958" s="11">
        <v>0.35</v>
      </c>
      <c r="O958" s="16"/>
      <c r="P958" s="17"/>
      <c r="Q958" s="12"/>
      <c r="R958" s="13"/>
    </row>
    <row r="959" spans="1:18" ht="15.75" customHeight="1">
      <c r="A959" s="1"/>
      <c r="B959" s="6" t="s">
        <v>23</v>
      </c>
      <c r="C959" s="6">
        <v>1197831</v>
      </c>
      <c r="D959" s="7">
        <v>44260</v>
      </c>
      <c r="E959" s="6" t="s">
        <v>24</v>
      </c>
      <c r="F959" s="6" t="s">
        <v>53</v>
      </c>
      <c r="G959" s="6" t="s">
        <v>54</v>
      </c>
      <c r="H959" s="6" t="s">
        <v>22</v>
      </c>
      <c r="I959" s="8">
        <v>0.35000000000000003</v>
      </c>
      <c r="J959" s="9">
        <v>4250</v>
      </c>
      <c r="K959" s="10">
        <f t="shared" si="6"/>
        <v>1487.5000000000002</v>
      </c>
      <c r="L959" s="10">
        <f t="shared" si="7"/>
        <v>818.12500000000023</v>
      </c>
      <c r="M959" s="11">
        <v>0.55000000000000004</v>
      </c>
      <c r="O959" s="16"/>
      <c r="P959" s="17"/>
      <c r="Q959" s="12"/>
      <c r="R959" s="13"/>
    </row>
    <row r="960" spans="1:18" ht="15.75" customHeight="1">
      <c r="A960" s="1"/>
      <c r="B960" s="6" t="s">
        <v>23</v>
      </c>
      <c r="C960" s="6">
        <v>1197831</v>
      </c>
      <c r="D960" s="7">
        <v>44290</v>
      </c>
      <c r="E960" s="6" t="s">
        <v>24</v>
      </c>
      <c r="F960" s="6" t="s">
        <v>53</v>
      </c>
      <c r="G960" s="6" t="s">
        <v>54</v>
      </c>
      <c r="H960" s="6" t="s">
        <v>17</v>
      </c>
      <c r="I960" s="8">
        <v>0.19999999999999998</v>
      </c>
      <c r="J960" s="9">
        <v>6750</v>
      </c>
      <c r="K960" s="10">
        <f t="shared" si="6"/>
        <v>1350</v>
      </c>
      <c r="L960" s="10">
        <f t="shared" si="7"/>
        <v>540</v>
      </c>
      <c r="M960" s="11">
        <v>0.39999999999999997</v>
      </c>
      <c r="O960" s="16"/>
      <c r="P960" s="17"/>
      <c r="Q960" s="12"/>
      <c r="R960" s="13"/>
    </row>
    <row r="961" spans="1:18" ht="15.75" customHeight="1">
      <c r="A961" s="1"/>
      <c r="B961" s="6" t="s">
        <v>23</v>
      </c>
      <c r="C961" s="6">
        <v>1197831</v>
      </c>
      <c r="D961" s="7">
        <v>44290</v>
      </c>
      <c r="E961" s="6" t="s">
        <v>24</v>
      </c>
      <c r="F961" s="6" t="s">
        <v>53</v>
      </c>
      <c r="G961" s="6" t="s">
        <v>54</v>
      </c>
      <c r="H961" s="6" t="s">
        <v>18</v>
      </c>
      <c r="I961" s="8">
        <v>0.25000000000000006</v>
      </c>
      <c r="J961" s="9">
        <v>6750</v>
      </c>
      <c r="K961" s="10">
        <f t="shared" si="6"/>
        <v>1687.5000000000005</v>
      </c>
      <c r="L961" s="10">
        <f t="shared" si="7"/>
        <v>675.00000000000011</v>
      </c>
      <c r="M961" s="11">
        <v>0.39999999999999997</v>
      </c>
      <c r="O961" s="16"/>
      <c r="P961" s="17"/>
      <c r="Q961" s="12"/>
      <c r="R961" s="13"/>
    </row>
    <row r="962" spans="1:18" ht="15.75" customHeight="1">
      <c r="A962" s="1"/>
      <c r="B962" s="6" t="s">
        <v>23</v>
      </c>
      <c r="C962" s="6">
        <v>1197831</v>
      </c>
      <c r="D962" s="7">
        <v>44290</v>
      </c>
      <c r="E962" s="6" t="s">
        <v>24</v>
      </c>
      <c r="F962" s="6" t="s">
        <v>53</v>
      </c>
      <c r="G962" s="6" t="s">
        <v>54</v>
      </c>
      <c r="H962" s="6" t="s">
        <v>19</v>
      </c>
      <c r="I962" s="8">
        <v>0.19999999999999996</v>
      </c>
      <c r="J962" s="9">
        <v>5000</v>
      </c>
      <c r="K962" s="10">
        <f t="shared" si="6"/>
        <v>999.99999999999977</v>
      </c>
      <c r="L962" s="10">
        <f t="shared" si="7"/>
        <v>399.99999999999989</v>
      </c>
      <c r="M962" s="11">
        <v>0.39999999999999997</v>
      </c>
      <c r="O962" s="16"/>
      <c r="P962" s="17"/>
      <c r="Q962" s="12"/>
      <c r="R962" s="13"/>
    </row>
    <row r="963" spans="1:18" ht="15.75" customHeight="1">
      <c r="A963" s="1"/>
      <c r="B963" s="6" t="s">
        <v>23</v>
      </c>
      <c r="C963" s="6">
        <v>1197831</v>
      </c>
      <c r="D963" s="7">
        <v>44290</v>
      </c>
      <c r="E963" s="6" t="s">
        <v>24</v>
      </c>
      <c r="F963" s="6" t="s">
        <v>53</v>
      </c>
      <c r="G963" s="6" t="s">
        <v>54</v>
      </c>
      <c r="H963" s="6" t="s">
        <v>20</v>
      </c>
      <c r="I963" s="8">
        <v>0.25000000000000006</v>
      </c>
      <c r="J963" s="9">
        <v>4000</v>
      </c>
      <c r="K963" s="10">
        <f t="shared" si="6"/>
        <v>1000.0000000000002</v>
      </c>
      <c r="L963" s="10">
        <f t="shared" si="7"/>
        <v>500.00000000000011</v>
      </c>
      <c r="M963" s="11">
        <v>0.5</v>
      </c>
      <c r="O963" s="16"/>
      <c r="P963" s="17"/>
      <c r="Q963" s="12"/>
      <c r="R963" s="13"/>
    </row>
    <row r="964" spans="1:18" ht="15.75" customHeight="1">
      <c r="A964" s="1"/>
      <c r="B964" s="6" t="s">
        <v>23</v>
      </c>
      <c r="C964" s="6">
        <v>1197831</v>
      </c>
      <c r="D964" s="7">
        <v>44290</v>
      </c>
      <c r="E964" s="6" t="s">
        <v>24</v>
      </c>
      <c r="F964" s="6" t="s">
        <v>53</v>
      </c>
      <c r="G964" s="6" t="s">
        <v>54</v>
      </c>
      <c r="H964" s="6" t="s">
        <v>21</v>
      </c>
      <c r="I964" s="8">
        <v>0.3</v>
      </c>
      <c r="J964" s="9">
        <v>3000</v>
      </c>
      <c r="K964" s="10">
        <f t="shared" si="6"/>
        <v>900</v>
      </c>
      <c r="L964" s="10">
        <f t="shared" si="7"/>
        <v>315</v>
      </c>
      <c r="M964" s="11">
        <v>0.35</v>
      </c>
      <c r="O964" s="16"/>
      <c r="P964" s="17"/>
      <c r="Q964" s="12"/>
      <c r="R964" s="13"/>
    </row>
    <row r="965" spans="1:18" ht="15.75" customHeight="1">
      <c r="A965" s="1"/>
      <c r="B965" s="6" t="s">
        <v>23</v>
      </c>
      <c r="C965" s="6">
        <v>1197831</v>
      </c>
      <c r="D965" s="7">
        <v>44290</v>
      </c>
      <c r="E965" s="6" t="s">
        <v>24</v>
      </c>
      <c r="F965" s="6" t="s">
        <v>53</v>
      </c>
      <c r="G965" s="6" t="s">
        <v>54</v>
      </c>
      <c r="H965" s="6" t="s">
        <v>22</v>
      </c>
      <c r="I965" s="8">
        <v>0.25000000000000006</v>
      </c>
      <c r="J965" s="9">
        <v>5750</v>
      </c>
      <c r="K965" s="10">
        <f t="shared" si="6"/>
        <v>1437.5000000000002</v>
      </c>
      <c r="L965" s="10">
        <f t="shared" si="7"/>
        <v>790.62500000000023</v>
      </c>
      <c r="M965" s="11">
        <v>0.55000000000000004</v>
      </c>
      <c r="O965" s="16"/>
      <c r="P965" s="17"/>
      <c r="Q965" s="12"/>
      <c r="R965" s="13"/>
    </row>
    <row r="966" spans="1:18" ht="15.75" customHeight="1">
      <c r="A966" s="1"/>
      <c r="B966" s="6" t="s">
        <v>23</v>
      </c>
      <c r="C966" s="6">
        <v>1197831</v>
      </c>
      <c r="D966" s="7">
        <v>44320</v>
      </c>
      <c r="E966" s="6" t="s">
        <v>24</v>
      </c>
      <c r="F966" s="6" t="s">
        <v>53</v>
      </c>
      <c r="G966" s="6" t="s">
        <v>54</v>
      </c>
      <c r="H966" s="6" t="s">
        <v>17</v>
      </c>
      <c r="I966" s="8">
        <v>0.14999999999999997</v>
      </c>
      <c r="J966" s="9">
        <v>7250</v>
      </c>
      <c r="K966" s="10">
        <f t="shared" si="6"/>
        <v>1087.4999999999998</v>
      </c>
      <c r="L966" s="10">
        <f t="shared" si="7"/>
        <v>434.99999999999989</v>
      </c>
      <c r="M966" s="11">
        <v>0.39999999999999997</v>
      </c>
      <c r="O966" s="16"/>
      <c r="P966" s="17"/>
      <c r="Q966" s="12"/>
      <c r="R966" s="13"/>
    </row>
    <row r="967" spans="1:18" ht="15.75" customHeight="1">
      <c r="A967" s="1"/>
      <c r="B967" s="6" t="s">
        <v>23</v>
      </c>
      <c r="C967" s="6">
        <v>1197831</v>
      </c>
      <c r="D967" s="7">
        <v>44320</v>
      </c>
      <c r="E967" s="6" t="s">
        <v>24</v>
      </c>
      <c r="F967" s="6" t="s">
        <v>53</v>
      </c>
      <c r="G967" s="6" t="s">
        <v>54</v>
      </c>
      <c r="H967" s="6" t="s">
        <v>18</v>
      </c>
      <c r="I967" s="8">
        <v>0.25000000000000006</v>
      </c>
      <c r="J967" s="9">
        <v>7500</v>
      </c>
      <c r="K967" s="10">
        <f t="shared" si="6"/>
        <v>1875.0000000000005</v>
      </c>
      <c r="L967" s="10">
        <f t="shared" si="7"/>
        <v>750.00000000000011</v>
      </c>
      <c r="M967" s="11">
        <v>0.39999999999999997</v>
      </c>
      <c r="O967" s="16"/>
      <c r="P967" s="17"/>
      <c r="Q967" s="12"/>
      <c r="R967" s="13"/>
    </row>
    <row r="968" spans="1:18" ht="15.75" customHeight="1">
      <c r="A968" s="1"/>
      <c r="B968" s="6" t="s">
        <v>23</v>
      </c>
      <c r="C968" s="6">
        <v>1197831</v>
      </c>
      <c r="D968" s="7">
        <v>44320</v>
      </c>
      <c r="E968" s="6" t="s">
        <v>24</v>
      </c>
      <c r="F968" s="6" t="s">
        <v>53</v>
      </c>
      <c r="G968" s="6" t="s">
        <v>54</v>
      </c>
      <c r="H968" s="6" t="s">
        <v>19</v>
      </c>
      <c r="I968" s="8">
        <v>0.19999999999999996</v>
      </c>
      <c r="J968" s="9">
        <v>6000</v>
      </c>
      <c r="K968" s="10">
        <f t="shared" si="6"/>
        <v>1199.9999999999998</v>
      </c>
      <c r="L968" s="10">
        <f t="shared" si="7"/>
        <v>479.99999999999989</v>
      </c>
      <c r="M968" s="11">
        <v>0.39999999999999997</v>
      </c>
      <c r="O968" s="16"/>
      <c r="P968" s="17"/>
      <c r="Q968" s="12"/>
      <c r="R968" s="13"/>
    </row>
    <row r="969" spans="1:18" ht="15.75" customHeight="1">
      <c r="A969" s="1"/>
      <c r="B969" s="6" t="s">
        <v>23</v>
      </c>
      <c r="C969" s="6">
        <v>1197831</v>
      </c>
      <c r="D969" s="7">
        <v>44320</v>
      </c>
      <c r="E969" s="6" t="s">
        <v>24</v>
      </c>
      <c r="F969" s="6" t="s">
        <v>53</v>
      </c>
      <c r="G969" s="6" t="s">
        <v>54</v>
      </c>
      <c r="H969" s="6" t="s">
        <v>20</v>
      </c>
      <c r="I969" s="8">
        <v>0.30000000000000004</v>
      </c>
      <c r="J969" s="9">
        <v>5250</v>
      </c>
      <c r="K969" s="10">
        <f t="shared" si="6"/>
        <v>1575.0000000000002</v>
      </c>
      <c r="L969" s="10">
        <f t="shared" si="7"/>
        <v>787.50000000000011</v>
      </c>
      <c r="M969" s="11">
        <v>0.5</v>
      </c>
      <c r="O969" s="16"/>
      <c r="P969" s="17"/>
      <c r="Q969" s="12"/>
      <c r="R969" s="13"/>
    </row>
    <row r="970" spans="1:18" ht="15.75" customHeight="1">
      <c r="A970" s="1"/>
      <c r="B970" s="6" t="s">
        <v>23</v>
      </c>
      <c r="C970" s="6">
        <v>1197831</v>
      </c>
      <c r="D970" s="7">
        <v>44320</v>
      </c>
      <c r="E970" s="6" t="s">
        <v>24</v>
      </c>
      <c r="F970" s="6" t="s">
        <v>53</v>
      </c>
      <c r="G970" s="6" t="s">
        <v>54</v>
      </c>
      <c r="H970" s="6" t="s">
        <v>21</v>
      </c>
      <c r="I970" s="8">
        <v>0.45</v>
      </c>
      <c r="J970" s="9">
        <v>4250</v>
      </c>
      <c r="K970" s="10">
        <f t="shared" si="6"/>
        <v>1912.5</v>
      </c>
      <c r="L970" s="10">
        <f t="shared" si="7"/>
        <v>669.375</v>
      </c>
      <c r="M970" s="11">
        <v>0.35</v>
      </c>
      <c r="O970" s="16"/>
      <c r="P970" s="17"/>
      <c r="Q970" s="12"/>
      <c r="R970" s="13"/>
    </row>
    <row r="971" spans="1:18" ht="15.75" customHeight="1">
      <c r="A971" s="1"/>
      <c r="B971" s="6" t="s">
        <v>23</v>
      </c>
      <c r="C971" s="6">
        <v>1197831</v>
      </c>
      <c r="D971" s="7">
        <v>44320</v>
      </c>
      <c r="E971" s="6" t="s">
        <v>24</v>
      </c>
      <c r="F971" s="6" t="s">
        <v>53</v>
      </c>
      <c r="G971" s="6" t="s">
        <v>54</v>
      </c>
      <c r="H971" s="6" t="s">
        <v>22</v>
      </c>
      <c r="I971" s="8">
        <v>0.4</v>
      </c>
      <c r="J971" s="9">
        <v>7750</v>
      </c>
      <c r="K971" s="10">
        <f t="shared" si="6"/>
        <v>3100</v>
      </c>
      <c r="L971" s="10">
        <f t="shared" si="7"/>
        <v>1705.0000000000002</v>
      </c>
      <c r="M971" s="11">
        <v>0.55000000000000004</v>
      </c>
      <c r="O971" s="16"/>
      <c r="P971" s="17"/>
      <c r="Q971" s="12"/>
      <c r="R971" s="13"/>
    </row>
    <row r="972" spans="1:18" ht="15.75" customHeight="1">
      <c r="A972" s="1"/>
      <c r="B972" s="6" t="s">
        <v>23</v>
      </c>
      <c r="C972" s="6">
        <v>1197831</v>
      </c>
      <c r="D972" s="7">
        <v>44350</v>
      </c>
      <c r="E972" s="6" t="s">
        <v>24</v>
      </c>
      <c r="F972" s="6" t="s">
        <v>53</v>
      </c>
      <c r="G972" s="6" t="s">
        <v>54</v>
      </c>
      <c r="H972" s="6" t="s">
        <v>17</v>
      </c>
      <c r="I972" s="8">
        <v>0.4</v>
      </c>
      <c r="J972" s="9">
        <v>7750</v>
      </c>
      <c r="K972" s="10">
        <f t="shared" si="6"/>
        <v>3100</v>
      </c>
      <c r="L972" s="10">
        <f t="shared" si="7"/>
        <v>1240</v>
      </c>
      <c r="M972" s="11">
        <v>0.39999999999999997</v>
      </c>
      <c r="O972" s="16"/>
      <c r="P972" s="17"/>
      <c r="Q972" s="12"/>
      <c r="R972" s="13"/>
    </row>
    <row r="973" spans="1:18" ht="15.75" customHeight="1">
      <c r="A973" s="1"/>
      <c r="B973" s="6" t="s">
        <v>23</v>
      </c>
      <c r="C973" s="6">
        <v>1197831</v>
      </c>
      <c r="D973" s="7">
        <v>44350</v>
      </c>
      <c r="E973" s="6" t="s">
        <v>24</v>
      </c>
      <c r="F973" s="6" t="s">
        <v>53</v>
      </c>
      <c r="G973" s="6" t="s">
        <v>54</v>
      </c>
      <c r="H973" s="6" t="s">
        <v>18</v>
      </c>
      <c r="I973" s="8">
        <v>0.45</v>
      </c>
      <c r="J973" s="9">
        <v>7750</v>
      </c>
      <c r="K973" s="10">
        <f t="shared" si="6"/>
        <v>3487.5</v>
      </c>
      <c r="L973" s="10">
        <f t="shared" si="7"/>
        <v>1394.9999999999998</v>
      </c>
      <c r="M973" s="11">
        <v>0.39999999999999997</v>
      </c>
      <c r="O973" s="16"/>
      <c r="P973" s="17"/>
      <c r="Q973" s="12"/>
      <c r="R973" s="13"/>
    </row>
    <row r="974" spans="1:18" ht="15.75" customHeight="1">
      <c r="A974" s="1"/>
      <c r="B974" s="6" t="s">
        <v>23</v>
      </c>
      <c r="C974" s="6">
        <v>1197831</v>
      </c>
      <c r="D974" s="7">
        <v>44350</v>
      </c>
      <c r="E974" s="6" t="s">
        <v>24</v>
      </c>
      <c r="F974" s="6" t="s">
        <v>53</v>
      </c>
      <c r="G974" s="6" t="s">
        <v>54</v>
      </c>
      <c r="H974" s="6" t="s">
        <v>19</v>
      </c>
      <c r="I974" s="8">
        <v>0.4</v>
      </c>
      <c r="J974" s="9">
        <v>6500</v>
      </c>
      <c r="K974" s="10">
        <f t="shared" si="6"/>
        <v>2600</v>
      </c>
      <c r="L974" s="10">
        <f t="shared" si="7"/>
        <v>1040</v>
      </c>
      <c r="M974" s="11">
        <v>0.39999999999999997</v>
      </c>
      <c r="O974" s="16"/>
      <c r="P974" s="17"/>
      <c r="Q974" s="12"/>
      <c r="R974" s="13"/>
    </row>
    <row r="975" spans="1:18" ht="15.75" customHeight="1">
      <c r="A975" s="1"/>
      <c r="B975" s="6" t="s">
        <v>23</v>
      </c>
      <c r="C975" s="6">
        <v>1197831</v>
      </c>
      <c r="D975" s="7">
        <v>44350</v>
      </c>
      <c r="E975" s="6" t="s">
        <v>24</v>
      </c>
      <c r="F975" s="6" t="s">
        <v>53</v>
      </c>
      <c r="G975" s="6" t="s">
        <v>54</v>
      </c>
      <c r="H975" s="6" t="s">
        <v>20</v>
      </c>
      <c r="I975" s="8">
        <v>0.4</v>
      </c>
      <c r="J975" s="9">
        <v>6000</v>
      </c>
      <c r="K975" s="10">
        <f t="shared" si="6"/>
        <v>2400</v>
      </c>
      <c r="L975" s="10">
        <f t="shared" si="7"/>
        <v>1200</v>
      </c>
      <c r="M975" s="11">
        <v>0.5</v>
      </c>
      <c r="O975" s="16"/>
      <c r="P975" s="17"/>
      <c r="Q975" s="12"/>
      <c r="R975" s="13"/>
    </row>
    <row r="976" spans="1:18" ht="15.75" customHeight="1">
      <c r="A976" s="1"/>
      <c r="B976" s="6" t="s">
        <v>23</v>
      </c>
      <c r="C976" s="6">
        <v>1197831</v>
      </c>
      <c r="D976" s="7">
        <v>44350</v>
      </c>
      <c r="E976" s="6" t="s">
        <v>24</v>
      </c>
      <c r="F976" s="6" t="s">
        <v>53</v>
      </c>
      <c r="G976" s="6" t="s">
        <v>54</v>
      </c>
      <c r="H976" s="6" t="s">
        <v>21</v>
      </c>
      <c r="I976" s="8">
        <v>0.45</v>
      </c>
      <c r="J976" s="9">
        <v>5000</v>
      </c>
      <c r="K976" s="10">
        <f t="shared" si="6"/>
        <v>2250</v>
      </c>
      <c r="L976" s="10">
        <f t="shared" si="7"/>
        <v>787.5</v>
      </c>
      <c r="M976" s="11">
        <v>0.35</v>
      </c>
      <c r="O976" s="16"/>
      <c r="P976" s="17"/>
      <c r="Q976" s="12"/>
      <c r="R976" s="13"/>
    </row>
    <row r="977" spans="1:18" ht="15.75" customHeight="1">
      <c r="A977" s="1"/>
      <c r="B977" s="6" t="s">
        <v>23</v>
      </c>
      <c r="C977" s="6">
        <v>1197831</v>
      </c>
      <c r="D977" s="7">
        <v>44350</v>
      </c>
      <c r="E977" s="6" t="s">
        <v>24</v>
      </c>
      <c r="F977" s="6" t="s">
        <v>53</v>
      </c>
      <c r="G977" s="6" t="s">
        <v>54</v>
      </c>
      <c r="H977" s="6" t="s">
        <v>22</v>
      </c>
      <c r="I977" s="8">
        <v>0.5</v>
      </c>
      <c r="J977" s="9">
        <v>8750</v>
      </c>
      <c r="K977" s="10">
        <f t="shared" si="6"/>
        <v>4375</v>
      </c>
      <c r="L977" s="10">
        <f t="shared" si="7"/>
        <v>2406.25</v>
      </c>
      <c r="M977" s="11">
        <v>0.55000000000000004</v>
      </c>
      <c r="O977" s="16"/>
      <c r="P977" s="17"/>
      <c r="Q977" s="12"/>
      <c r="R977" s="13"/>
    </row>
    <row r="978" spans="1:18" ht="15.75" customHeight="1">
      <c r="A978" s="1"/>
      <c r="B978" s="6" t="s">
        <v>23</v>
      </c>
      <c r="C978" s="6">
        <v>1197831</v>
      </c>
      <c r="D978" s="7">
        <v>44382</v>
      </c>
      <c r="E978" s="6" t="s">
        <v>24</v>
      </c>
      <c r="F978" s="6" t="s">
        <v>53</v>
      </c>
      <c r="G978" s="6" t="s">
        <v>54</v>
      </c>
      <c r="H978" s="6" t="s">
        <v>17</v>
      </c>
      <c r="I978" s="8">
        <v>0.4</v>
      </c>
      <c r="J978" s="9">
        <v>8250</v>
      </c>
      <c r="K978" s="10">
        <f t="shared" si="6"/>
        <v>3300</v>
      </c>
      <c r="L978" s="10">
        <f t="shared" si="7"/>
        <v>1484.9999999999998</v>
      </c>
      <c r="M978" s="11">
        <v>0.44999999999999996</v>
      </c>
      <c r="O978" s="16"/>
      <c r="P978" s="17"/>
      <c r="Q978" s="12"/>
      <c r="R978" s="13"/>
    </row>
    <row r="979" spans="1:18" ht="15.75" customHeight="1">
      <c r="A979" s="1"/>
      <c r="B979" s="6" t="s">
        <v>23</v>
      </c>
      <c r="C979" s="6">
        <v>1197831</v>
      </c>
      <c r="D979" s="7">
        <v>44382</v>
      </c>
      <c r="E979" s="6" t="s">
        <v>24</v>
      </c>
      <c r="F979" s="6" t="s">
        <v>53</v>
      </c>
      <c r="G979" s="6" t="s">
        <v>54</v>
      </c>
      <c r="H979" s="6" t="s">
        <v>18</v>
      </c>
      <c r="I979" s="8">
        <v>0.45</v>
      </c>
      <c r="J979" s="9">
        <v>8250</v>
      </c>
      <c r="K979" s="10">
        <f t="shared" si="6"/>
        <v>3712.5</v>
      </c>
      <c r="L979" s="10">
        <f t="shared" si="7"/>
        <v>1670.6249999999998</v>
      </c>
      <c r="M979" s="11">
        <v>0.44999999999999996</v>
      </c>
      <c r="O979" s="16"/>
      <c r="P979" s="17"/>
      <c r="Q979" s="12"/>
      <c r="R979" s="13"/>
    </row>
    <row r="980" spans="1:18" ht="15.75" customHeight="1">
      <c r="A980" s="1"/>
      <c r="B980" s="6" t="s">
        <v>23</v>
      </c>
      <c r="C980" s="6">
        <v>1197831</v>
      </c>
      <c r="D980" s="7">
        <v>44382</v>
      </c>
      <c r="E980" s="6" t="s">
        <v>24</v>
      </c>
      <c r="F980" s="6" t="s">
        <v>53</v>
      </c>
      <c r="G980" s="6" t="s">
        <v>54</v>
      </c>
      <c r="H980" s="6" t="s">
        <v>19</v>
      </c>
      <c r="I980" s="8">
        <v>0.4</v>
      </c>
      <c r="J980" s="9">
        <v>9750</v>
      </c>
      <c r="K980" s="10">
        <f t="shared" si="6"/>
        <v>3900</v>
      </c>
      <c r="L980" s="10">
        <f t="shared" si="7"/>
        <v>1754.9999999999998</v>
      </c>
      <c r="M980" s="11">
        <v>0.44999999999999996</v>
      </c>
      <c r="O980" s="16"/>
      <c r="P980" s="17"/>
      <c r="Q980" s="12"/>
      <c r="R980" s="13"/>
    </row>
    <row r="981" spans="1:18" ht="15.75" customHeight="1">
      <c r="A981" s="1"/>
      <c r="B981" s="6" t="s">
        <v>23</v>
      </c>
      <c r="C981" s="6">
        <v>1197831</v>
      </c>
      <c r="D981" s="7">
        <v>44382</v>
      </c>
      <c r="E981" s="6" t="s">
        <v>24</v>
      </c>
      <c r="F981" s="6" t="s">
        <v>53</v>
      </c>
      <c r="G981" s="6" t="s">
        <v>54</v>
      </c>
      <c r="H981" s="6" t="s">
        <v>20</v>
      </c>
      <c r="I981" s="8">
        <v>0.4</v>
      </c>
      <c r="J981" s="9">
        <v>5750</v>
      </c>
      <c r="K981" s="10">
        <f t="shared" si="6"/>
        <v>2300</v>
      </c>
      <c r="L981" s="10">
        <f t="shared" si="7"/>
        <v>1265</v>
      </c>
      <c r="M981" s="11">
        <v>0.55000000000000004</v>
      </c>
      <c r="O981" s="16"/>
      <c r="P981" s="17"/>
      <c r="Q981" s="12"/>
      <c r="R981" s="13"/>
    </row>
    <row r="982" spans="1:18" ht="15.75" customHeight="1">
      <c r="A982" s="1"/>
      <c r="B982" s="6" t="s">
        <v>23</v>
      </c>
      <c r="C982" s="6">
        <v>1197831</v>
      </c>
      <c r="D982" s="7">
        <v>44382</v>
      </c>
      <c r="E982" s="6" t="s">
        <v>24</v>
      </c>
      <c r="F982" s="6" t="s">
        <v>53</v>
      </c>
      <c r="G982" s="6" t="s">
        <v>54</v>
      </c>
      <c r="H982" s="6" t="s">
        <v>21</v>
      </c>
      <c r="I982" s="8">
        <v>0.45</v>
      </c>
      <c r="J982" s="9">
        <v>5500</v>
      </c>
      <c r="K982" s="10">
        <f t="shared" si="6"/>
        <v>2475</v>
      </c>
      <c r="L982" s="10">
        <f t="shared" si="7"/>
        <v>989.99999999999989</v>
      </c>
      <c r="M982" s="11">
        <v>0.39999999999999997</v>
      </c>
      <c r="O982" s="16"/>
      <c r="P982" s="17"/>
      <c r="Q982" s="12"/>
      <c r="R982" s="13"/>
    </row>
    <row r="983" spans="1:18" ht="15.75" customHeight="1">
      <c r="A983" s="1"/>
      <c r="B983" s="6" t="s">
        <v>23</v>
      </c>
      <c r="C983" s="6">
        <v>1197831</v>
      </c>
      <c r="D983" s="7">
        <v>44382</v>
      </c>
      <c r="E983" s="6" t="s">
        <v>24</v>
      </c>
      <c r="F983" s="6" t="s">
        <v>53</v>
      </c>
      <c r="G983" s="6" t="s">
        <v>54</v>
      </c>
      <c r="H983" s="6" t="s">
        <v>22</v>
      </c>
      <c r="I983" s="8">
        <v>0.54999999999999993</v>
      </c>
      <c r="J983" s="9">
        <v>8250</v>
      </c>
      <c r="K983" s="10">
        <f t="shared" si="6"/>
        <v>4537.4999999999991</v>
      </c>
      <c r="L983" s="10">
        <f t="shared" si="7"/>
        <v>2722.5</v>
      </c>
      <c r="M983" s="11">
        <v>0.60000000000000009</v>
      </c>
      <c r="O983" s="16"/>
      <c r="P983" s="17"/>
      <c r="Q983" s="12"/>
      <c r="R983" s="13"/>
    </row>
    <row r="984" spans="1:18" ht="15.75" customHeight="1">
      <c r="A984" s="1"/>
      <c r="B984" s="6" t="s">
        <v>23</v>
      </c>
      <c r="C984" s="6">
        <v>1197831</v>
      </c>
      <c r="D984" s="7">
        <v>44415</v>
      </c>
      <c r="E984" s="6" t="s">
        <v>24</v>
      </c>
      <c r="F984" s="6" t="s">
        <v>53</v>
      </c>
      <c r="G984" s="6" t="s">
        <v>54</v>
      </c>
      <c r="H984" s="6" t="s">
        <v>17</v>
      </c>
      <c r="I984" s="8">
        <v>0.45</v>
      </c>
      <c r="J984" s="9">
        <v>7750</v>
      </c>
      <c r="K984" s="10">
        <f t="shared" si="6"/>
        <v>3487.5</v>
      </c>
      <c r="L984" s="10">
        <f t="shared" si="7"/>
        <v>1569.3749999999998</v>
      </c>
      <c r="M984" s="11">
        <v>0.44999999999999996</v>
      </c>
      <c r="O984" s="16"/>
      <c r="P984" s="17"/>
      <c r="Q984" s="12"/>
      <c r="R984" s="13"/>
    </row>
    <row r="985" spans="1:18" ht="15.75" customHeight="1">
      <c r="A985" s="1"/>
      <c r="B985" s="6" t="s">
        <v>23</v>
      </c>
      <c r="C985" s="6">
        <v>1197831</v>
      </c>
      <c r="D985" s="7">
        <v>44415</v>
      </c>
      <c r="E985" s="6" t="s">
        <v>24</v>
      </c>
      <c r="F985" s="6" t="s">
        <v>53</v>
      </c>
      <c r="G985" s="6" t="s">
        <v>54</v>
      </c>
      <c r="H985" s="6" t="s">
        <v>18</v>
      </c>
      <c r="I985" s="8">
        <v>0.55000000000000004</v>
      </c>
      <c r="J985" s="9">
        <v>7750</v>
      </c>
      <c r="K985" s="10">
        <f t="shared" si="6"/>
        <v>4262.5</v>
      </c>
      <c r="L985" s="10">
        <f t="shared" si="7"/>
        <v>1918.1249999999998</v>
      </c>
      <c r="M985" s="11">
        <v>0.44999999999999996</v>
      </c>
      <c r="O985" s="16"/>
      <c r="P985" s="17"/>
      <c r="Q985" s="12"/>
      <c r="R985" s="13"/>
    </row>
    <row r="986" spans="1:18" ht="15.75" customHeight="1">
      <c r="A986" s="1"/>
      <c r="B986" s="6" t="s">
        <v>23</v>
      </c>
      <c r="C986" s="6">
        <v>1197831</v>
      </c>
      <c r="D986" s="7">
        <v>44415</v>
      </c>
      <c r="E986" s="6" t="s">
        <v>24</v>
      </c>
      <c r="F986" s="6" t="s">
        <v>53</v>
      </c>
      <c r="G986" s="6" t="s">
        <v>54</v>
      </c>
      <c r="H986" s="6" t="s">
        <v>19</v>
      </c>
      <c r="I986" s="8">
        <v>0.5</v>
      </c>
      <c r="J986" s="9">
        <v>9500</v>
      </c>
      <c r="K986" s="10">
        <f t="shared" si="6"/>
        <v>4750</v>
      </c>
      <c r="L986" s="10">
        <f t="shared" si="7"/>
        <v>2137.5</v>
      </c>
      <c r="M986" s="11">
        <v>0.44999999999999996</v>
      </c>
      <c r="O986" s="16"/>
      <c r="P986" s="17"/>
      <c r="Q986" s="12"/>
      <c r="R986" s="13"/>
    </row>
    <row r="987" spans="1:18" ht="15.75" customHeight="1">
      <c r="A987" s="1"/>
      <c r="B987" s="6" t="s">
        <v>23</v>
      </c>
      <c r="C987" s="6">
        <v>1197831</v>
      </c>
      <c r="D987" s="7">
        <v>44415</v>
      </c>
      <c r="E987" s="6" t="s">
        <v>24</v>
      </c>
      <c r="F987" s="6" t="s">
        <v>53</v>
      </c>
      <c r="G987" s="6" t="s">
        <v>54</v>
      </c>
      <c r="H987" s="6" t="s">
        <v>20</v>
      </c>
      <c r="I987" s="8">
        <v>0.45</v>
      </c>
      <c r="J987" s="9">
        <v>4750</v>
      </c>
      <c r="K987" s="10">
        <f t="shared" si="6"/>
        <v>2137.5</v>
      </c>
      <c r="L987" s="10">
        <f t="shared" si="7"/>
        <v>1175.625</v>
      </c>
      <c r="M987" s="11">
        <v>0.55000000000000004</v>
      </c>
      <c r="O987" s="16"/>
      <c r="P987" s="17"/>
      <c r="Q987" s="12"/>
      <c r="R987" s="13"/>
    </row>
    <row r="988" spans="1:18" ht="15.75" customHeight="1">
      <c r="A988" s="1"/>
      <c r="B988" s="6" t="s">
        <v>23</v>
      </c>
      <c r="C988" s="6">
        <v>1197831</v>
      </c>
      <c r="D988" s="7">
        <v>44415</v>
      </c>
      <c r="E988" s="6" t="s">
        <v>24</v>
      </c>
      <c r="F988" s="6" t="s">
        <v>53</v>
      </c>
      <c r="G988" s="6" t="s">
        <v>54</v>
      </c>
      <c r="H988" s="6" t="s">
        <v>21</v>
      </c>
      <c r="I988" s="8">
        <v>0.5</v>
      </c>
      <c r="J988" s="9">
        <v>4750</v>
      </c>
      <c r="K988" s="10">
        <f t="shared" si="6"/>
        <v>2375</v>
      </c>
      <c r="L988" s="10">
        <f t="shared" si="7"/>
        <v>949.99999999999989</v>
      </c>
      <c r="M988" s="11">
        <v>0.39999999999999997</v>
      </c>
      <c r="O988" s="16"/>
      <c r="P988" s="17"/>
      <c r="Q988" s="12"/>
      <c r="R988" s="13"/>
    </row>
    <row r="989" spans="1:18" ht="15.75" customHeight="1">
      <c r="A989" s="1"/>
      <c r="B989" s="6" t="s">
        <v>23</v>
      </c>
      <c r="C989" s="6">
        <v>1197831</v>
      </c>
      <c r="D989" s="7">
        <v>44415</v>
      </c>
      <c r="E989" s="6" t="s">
        <v>24</v>
      </c>
      <c r="F989" s="6" t="s">
        <v>53</v>
      </c>
      <c r="G989" s="6" t="s">
        <v>54</v>
      </c>
      <c r="H989" s="6" t="s">
        <v>22</v>
      </c>
      <c r="I989" s="8">
        <v>0.54999999999999993</v>
      </c>
      <c r="J989" s="9">
        <v>7250</v>
      </c>
      <c r="K989" s="10">
        <f t="shared" si="6"/>
        <v>3987.4999999999995</v>
      </c>
      <c r="L989" s="10">
        <f t="shared" si="7"/>
        <v>2392.5</v>
      </c>
      <c r="M989" s="11">
        <v>0.60000000000000009</v>
      </c>
      <c r="O989" s="16"/>
      <c r="P989" s="17"/>
      <c r="Q989" s="12"/>
      <c r="R989" s="13"/>
    </row>
    <row r="990" spans="1:18" ht="15.75" customHeight="1">
      <c r="A990" s="1"/>
      <c r="B990" s="6" t="s">
        <v>23</v>
      </c>
      <c r="C990" s="6">
        <v>1197831</v>
      </c>
      <c r="D990" s="7">
        <v>44443</v>
      </c>
      <c r="E990" s="6" t="s">
        <v>24</v>
      </c>
      <c r="F990" s="6" t="s">
        <v>53</v>
      </c>
      <c r="G990" s="6" t="s">
        <v>54</v>
      </c>
      <c r="H990" s="6" t="s">
        <v>17</v>
      </c>
      <c r="I990" s="8">
        <v>0.5</v>
      </c>
      <c r="J990" s="9">
        <v>6750</v>
      </c>
      <c r="K990" s="10">
        <f t="shared" si="6"/>
        <v>3375</v>
      </c>
      <c r="L990" s="10">
        <f t="shared" si="7"/>
        <v>1518.7499999999998</v>
      </c>
      <c r="M990" s="11">
        <v>0.44999999999999996</v>
      </c>
      <c r="O990" s="16"/>
      <c r="P990" s="17"/>
      <c r="Q990" s="12"/>
      <c r="R990" s="13"/>
    </row>
    <row r="991" spans="1:18" ht="15.75" customHeight="1">
      <c r="A991" s="1"/>
      <c r="B991" s="6" t="s">
        <v>23</v>
      </c>
      <c r="C991" s="6">
        <v>1197831</v>
      </c>
      <c r="D991" s="7">
        <v>44443</v>
      </c>
      <c r="E991" s="6" t="s">
        <v>24</v>
      </c>
      <c r="F991" s="6" t="s">
        <v>53</v>
      </c>
      <c r="G991" s="6" t="s">
        <v>54</v>
      </c>
      <c r="H991" s="6" t="s">
        <v>18</v>
      </c>
      <c r="I991" s="8">
        <v>0.5</v>
      </c>
      <c r="J991" s="9">
        <v>6250</v>
      </c>
      <c r="K991" s="10">
        <f t="shared" si="6"/>
        <v>3125</v>
      </c>
      <c r="L991" s="10">
        <f t="shared" si="7"/>
        <v>1406.2499999999998</v>
      </c>
      <c r="M991" s="11">
        <v>0.44999999999999996</v>
      </c>
      <c r="O991" s="16"/>
      <c r="P991" s="17"/>
      <c r="Q991" s="12"/>
      <c r="R991" s="13"/>
    </row>
    <row r="992" spans="1:18" ht="15.75" customHeight="1">
      <c r="A992" s="1"/>
      <c r="B992" s="6" t="s">
        <v>23</v>
      </c>
      <c r="C992" s="6">
        <v>1197831</v>
      </c>
      <c r="D992" s="7">
        <v>44443</v>
      </c>
      <c r="E992" s="6" t="s">
        <v>24</v>
      </c>
      <c r="F992" s="6" t="s">
        <v>53</v>
      </c>
      <c r="G992" s="6" t="s">
        <v>54</v>
      </c>
      <c r="H992" s="6" t="s">
        <v>19</v>
      </c>
      <c r="I992" s="8">
        <v>0.54999999999999993</v>
      </c>
      <c r="J992" s="9">
        <v>6750</v>
      </c>
      <c r="K992" s="10">
        <f t="shared" si="6"/>
        <v>3712.4999999999995</v>
      </c>
      <c r="L992" s="10">
        <f t="shared" si="7"/>
        <v>1670.6249999999995</v>
      </c>
      <c r="M992" s="11">
        <v>0.44999999999999996</v>
      </c>
      <c r="O992" s="16"/>
      <c r="P992" s="17"/>
      <c r="Q992" s="12"/>
      <c r="R992" s="13"/>
    </row>
    <row r="993" spans="1:18" ht="15.75" customHeight="1">
      <c r="A993" s="1"/>
      <c r="B993" s="6" t="s">
        <v>23</v>
      </c>
      <c r="C993" s="6">
        <v>1197831</v>
      </c>
      <c r="D993" s="7">
        <v>44443</v>
      </c>
      <c r="E993" s="6" t="s">
        <v>24</v>
      </c>
      <c r="F993" s="6" t="s">
        <v>53</v>
      </c>
      <c r="G993" s="6" t="s">
        <v>54</v>
      </c>
      <c r="H993" s="6" t="s">
        <v>20</v>
      </c>
      <c r="I993" s="8">
        <v>0.54999999999999993</v>
      </c>
      <c r="J993" s="9">
        <v>4000</v>
      </c>
      <c r="K993" s="10">
        <f t="shared" si="6"/>
        <v>2199.9999999999995</v>
      </c>
      <c r="L993" s="10">
        <f t="shared" si="7"/>
        <v>1209.9999999999998</v>
      </c>
      <c r="M993" s="11">
        <v>0.55000000000000004</v>
      </c>
      <c r="O993" s="16"/>
      <c r="P993" s="17"/>
      <c r="Q993" s="12"/>
      <c r="R993" s="13"/>
    </row>
    <row r="994" spans="1:18" ht="15.75" customHeight="1">
      <c r="A994" s="1"/>
      <c r="B994" s="6" t="s">
        <v>23</v>
      </c>
      <c r="C994" s="6">
        <v>1197831</v>
      </c>
      <c r="D994" s="7">
        <v>44443</v>
      </c>
      <c r="E994" s="6" t="s">
        <v>24</v>
      </c>
      <c r="F994" s="6" t="s">
        <v>53</v>
      </c>
      <c r="G994" s="6" t="s">
        <v>54</v>
      </c>
      <c r="H994" s="6" t="s">
        <v>21</v>
      </c>
      <c r="I994" s="8">
        <v>0.5</v>
      </c>
      <c r="J994" s="9">
        <v>4000</v>
      </c>
      <c r="K994" s="10">
        <f t="shared" si="6"/>
        <v>2000</v>
      </c>
      <c r="L994" s="10">
        <f t="shared" si="7"/>
        <v>799.99999999999989</v>
      </c>
      <c r="M994" s="11">
        <v>0.39999999999999997</v>
      </c>
      <c r="O994" s="16"/>
      <c r="P994" s="17"/>
      <c r="Q994" s="12"/>
      <c r="R994" s="13"/>
    </row>
    <row r="995" spans="1:18" ht="15.75" customHeight="1">
      <c r="A995" s="1"/>
      <c r="B995" s="6" t="s">
        <v>23</v>
      </c>
      <c r="C995" s="6">
        <v>1197831</v>
      </c>
      <c r="D995" s="7">
        <v>44443</v>
      </c>
      <c r="E995" s="6" t="s">
        <v>24</v>
      </c>
      <c r="F995" s="6" t="s">
        <v>53</v>
      </c>
      <c r="G995" s="6" t="s">
        <v>54</v>
      </c>
      <c r="H995" s="6" t="s">
        <v>22</v>
      </c>
      <c r="I995" s="8">
        <v>0.45</v>
      </c>
      <c r="J995" s="9">
        <v>6250</v>
      </c>
      <c r="K995" s="10">
        <f t="shared" si="6"/>
        <v>2812.5</v>
      </c>
      <c r="L995" s="10">
        <f t="shared" si="7"/>
        <v>1687.5000000000002</v>
      </c>
      <c r="M995" s="11">
        <v>0.60000000000000009</v>
      </c>
      <c r="O995" s="16"/>
      <c r="P995" s="17"/>
      <c r="Q995" s="12"/>
      <c r="R995" s="13"/>
    </row>
    <row r="996" spans="1:18" ht="15.75" customHeight="1">
      <c r="A996" s="1"/>
      <c r="B996" s="6" t="s">
        <v>23</v>
      </c>
      <c r="C996" s="6">
        <v>1197831</v>
      </c>
      <c r="D996" s="7">
        <v>44472</v>
      </c>
      <c r="E996" s="6" t="s">
        <v>24</v>
      </c>
      <c r="F996" s="6" t="s">
        <v>53</v>
      </c>
      <c r="G996" s="6" t="s">
        <v>54</v>
      </c>
      <c r="H996" s="6" t="s">
        <v>17</v>
      </c>
      <c r="I996" s="8">
        <v>0.35000000000000003</v>
      </c>
      <c r="J996" s="9">
        <v>5750</v>
      </c>
      <c r="K996" s="10">
        <f t="shared" si="6"/>
        <v>2012.5000000000002</v>
      </c>
      <c r="L996" s="10">
        <f t="shared" si="7"/>
        <v>905.625</v>
      </c>
      <c r="M996" s="11">
        <v>0.44999999999999996</v>
      </c>
      <c r="O996" s="16"/>
      <c r="P996" s="17"/>
      <c r="Q996" s="12"/>
      <c r="R996" s="13"/>
    </row>
    <row r="997" spans="1:18" ht="15.75" customHeight="1">
      <c r="A997" s="1"/>
      <c r="B997" s="6" t="s">
        <v>23</v>
      </c>
      <c r="C997" s="6">
        <v>1197831</v>
      </c>
      <c r="D997" s="7">
        <v>44472</v>
      </c>
      <c r="E997" s="6" t="s">
        <v>24</v>
      </c>
      <c r="F997" s="6" t="s">
        <v>53</v>
      </c>
      <c r="G997" s="6" t="s">
        <v>54</v>
      </c>
      <c r="H997" s="6" t="s">
        <v>18</v>
      </c>
      <c r="I997" s="8">
        <v>0.35000000000000003</v>
      </c>
      <c r="J997" s="9">
        <v>5750</v>
      </c>
      <c r="K997" s="10">
        <f t="shared" si="6"/>
        <v>2012.5000000000002</v>
      </c>
      <c r="L997" s="10">
        <f t="shared" si="7"/>
        <v>905.625</v>
      </c>
      <c r="M997" s="11">
        <v>0.44999999999999996</v>
      </c>
      <c r="O997" s="16"/>
      <c r="P997" s="17"/>
      <c r="Q997" s="12"/>
      <c r="R997" s="13"/>
    </row>
    <row r="998" spans="1:18" ht="15.75" customHeight="1">
      <c r="A998" s="1"/>
      <c r="B998" s="6" t="s">
        <v>23</v>
      </c>
      <c r="C998" s="6">
        <v>1197831</v>
      </c>
      <c r="D998" s="7">
        <v>44472</v>
      </c>
      <c r="E998" s="6" t="s">
        <v>24</v>
      </c>
      <c r="F998" s="6" t="s">
        <v>53</v>
      </c>
      <c r="G998" s="6" t="s">
        <v>54</v>
      </c>
      <c r="H998" s="6" t="s">
        <v>19</v>
      </c>
      <c r="I998" s="8">
        <v>0.4</v>
      </c>
      <c r="J998" s="9">
        <v>5250</v>
      </c>
      <c r="K998" s="10">
        <f t="shared" si="6"/>
        <v>2100</v>
      </c>
      <c r="L998" s="10">
        <f t="shared" si="7"/>
        <v>944.99999999999989</v>
      </c>
      <c r="M998" s="11">
        <v>0.44999999999999996</v>
      </c>
      <c r="O998" s="16"/>
      <c r="P998" s="17"/>
      <c r="Q998" s="12"/>
      <c r="R998" s="13"/>
    </row>
    <row r="999" spans="1:18" ht="15.75" customHeight="1">
      <c r="A999" s="1"/>
      <c r="B999" s="6" t="s">
        <v>23</v>
      </c>
      <c r="C999" s="6">
        <v>1197831</v>
      </c>
      <c r="D999" s="7">
        <v>44472</v>
      </c>
      <c r="E999" s="6" t="s">
        <v>24</v>
      </c>
      <c r="F999" s="6" t="s">
        <v>53</v>
      </c>
      <c r="G999" s="6" t="s">
        <v>54</v>
      </c>
      <c r="H999" s="6" t="s">
        <v>20</v>
      </c>
      <c r="I999" s="8">
        <v>0.4</v>
      </c>
      <c r="J999" s="9">
        <v>3750</v>
      </c>
      <c r="K999" s="10">
        <f t="shared" si="6"/>
        <v>1500</v>
      </c>
      <c r="L999" s="10">
        <f t="shared" si="7"/>
        <v>825.00000000000011</v>
      </c>
      <c r="M999" s="11">
        <v>0.55000000000000004</v>
      </c>
      <c r="O999" s="16"/>
      <c r="P999" s="17"/>
      <c r="Q999" s="12"/>
      <c r="R999" s="13"/>
    </row>
    <row r="1000" spans="1:18" ht="15.75" customHeight="1">
      <c r="A1000" s="1"/>
      <c r="B1000" s="6" t="s">
        <v>23</v>
      </c>
      <c r="C1000" s="6">
        <v>1197831</v>
      </c>
      <c r="D1000" s="7">
        <v>44472</v>
      </c>
      <c r="E1000" s="6" t="s">
        <v>24</v>
      </c>
      <c r="F1000" s="6" t="s">
        <v>53</v>
      </c>
      <c r="G1000" s="6" t="s">
        <v>54</v>
      </c>
      <c r="H1000" s="6" t="s">
        <v>21</v>
      </c>
      <c r="I1000" s="8">
        <v>0.35000000000000003</v>
      </c>
      <c r="J1000" s="9">
        <v>3500</v>
      </c>
      <c r="K1000" s="10">
        <f t="shared" si="6"/>
        <v>1225.0000000000002</v>
      </c>
      <c r="L1000" s="10">
        <f t="shared" si="7"/>
        <v>490.00000000000006</v>
      </c>
      <c r="M1000" s="11">
        <v>0.39999999999999997</v>
      </c>
      <c r="O1000" s="16"/>
      <c r="P1000" s="17"/>
      <c r="Q1000" s="12"/>
      <c r="R1000" s="13"/>
    </row>
    <row r="1001" spans="1:18" ht="15.75" customHeight="1">
      <c r="A1001" s="1"/>
      <c r="B1001" s="6" t="s">
        <v>23</v>
      </c>
      <c r="C1001" s="6">
        <v>1197831</v>
      </c>
      <c r="D1001" s="7">
        <v>44472</v>
      </c>
      <c r="E1001" s="6" t="s">
        <v>24</v>
      </c>
      <c r="F1001" s="6" t="s">
        <v>53</v>
      </c>
      <c r="G1001" s="6" t="s">
        <v>54</v>
      </c>
      <c r="H1001" s="6" t="s">
        <v>22</v>
      </c>
      <c r="I1001" s="8">
        <v>0.45</v>
      </c>
      <c r="J1001" s="9">
        <v>5250</v>
      </c>
      <c r="K1001" s="10">
        <f t="shared" si="6"/>
        <v>2362.5</v>
      </c>
      <c r="L1001" s="10">
        <f t="shared" si="7"/>
        <v>1417.5000000000002</v>
      </c>
      <c r="M1001" s="11">
        <v>0.60000000000000009</v>
      </c>
      <c r="O1001" s="16"/>
      <c r="P1001" s="17"/>
      <c r="Q1001" s="12"/>
      <c r="R1001" s="13"/>
    </row>
    <row r="1002" spans="1:18" ht="15.75" customHeight="1">
      <c r="A1002" s="1"/>
      <c r="B1002" s="6" t="s">
        <v>23</v>
      </c>
      <c r="C1002" s="6">
        <v>1197831</v>
      </c>
      <c r="D1002" s="7">
        <v>44504</v>
      </c>
      <c r="E1002" s="6" t="s">
        <v>24</v>
      </c>
      <c r="F1002" s="6" t="s">
        <v>53</v>
      </c>
      <c r="G1002" s="6" t="s">
        <v>54</v>
      </c>
      <c r="H1002" s="6" t="s">
        <v>17</v>
      </c>
      <c r="I1002" s="8">
        <v>0.30000000000000004</v>
      </c>
      <c r="J1002" s="9">
        <v>6750</v>
      </c>
      <c r="K1002" s="10">
        <f t="shared" si="6"/>
        <v>2025.0000000000002</v>
      </c>
      <c r="L1002" s="10">
        <f t="shared" si="7"/>
        <v>911.25</v>
      </c>
      <c r="M1002" s="11">
        <v>0.44999999999999996</v>
      </c>
      <c r="O1002" s="16"/>
      <c r="P1002" s="17"/>
      <c r="Q1002" s="12"/>
      <c r="R1002" s="13"/>
    </row>
    <row r="1003" spans="1:18" ht="15.75" customHeight="1">
      <c r="A1003" s="1"/>
      <c r="B1003" s="6" t="s">
        <v>23</v>
      </c>
      <c r="C1003" s="6">
        <v>1197831</v>
      </c>
      <c r="D1003" s="7">
        <v>44504</v>
      </c>
      <c r="E1003" s="6" t="s">
        <v>24</v>
      </c>
      <c r="F1003" s="6" t="s">
        <v>53</v>
      </c>
      <c r="G1003" s="6" t="s">
        <v>54</v>
      </c>
      <c r="H1003" s="6" t="s">
        <v>18</v>
      </c>
      <c r="I1003" s="8">
        <v>0.30000000000000004</v>
      </c>
      <c r="J1003" s="9">
        <v>6750</v>
      </c>
      <c r="K1003" s="10">
        <f t="shared" si="6"/>
        <v>2025.0000000000002</v>
      </c>
      <c r="L1003" s="10">
        <f t="shared" si="7"/>
        <v>911.25</v>
      </c>
      <c r="M1003" s="11">
        <v>0.44999999999999996</v>
      </c>
      <c r="O1003" s="16"/>
      <c r="P1003" s="17"/>
      <c r="Q1003" s="12"/>
      <c r="R1003" s="13"/>
    </row>
    <row r="1004" spans="1:18" ht="15.75" customHeight="1">
      <c r="A1004" s="1"/>
      <c r="B1004" s="6" t="s">
        <v>23</v>
      </c>
      <c r="C1004" s="6">
        <v>1197831</v>
      </c>
      <c r="D1004" s="7">
        <v>44504</v>
      </c>
      <c r="E1004" s="6" t="s">
        <v>24</v>
      </c>
      <c r="F1004" s="6" t="s">
        <v>53</v>
      </c>
      <c r="G1004" s="6" t="s">
        <v>54</v>
      </c>
      <c r="H1004" s="6" t="s">
        <v>19</v>
      </c>
      <c r="I1004" s="8">
        <v>0.55000000000000004</v>
      </c>
      <c r="J1004" s="9">
        <v>6000</v>
      </c>
      <c r="K1004" s="10">
        <f t="shared" si="6"/>
        <v>3300.0000000000005</v>
      </c>
      <c r="L1004" s="10">
        <f t="shared" si="7"/>
        <v>1485</v>
      </c>
      <c r="M1004" s="11">
        <v>0.44999999999999996</v>
      </c>
      <c r="O1004" s="16"/>
      <c r="P1004" s="17"/>
      <c r="Q1004" s="12"/>
      <c r="R1004" s="13"/>
    </row>
    <row r="1005" spans="1:18" ht="15.75" customHeight="1">
      <c r="A1005" s="1"/>
      <c r="B1005" s="6" t="s">
        <v>23</v>
      </c>
      <c r="C1005" s="6">
        <v>1197831</v>
      </c>
      <c r="D1005" s="7">
        <v>44504</v>
      </c>
      <c r="E1005" s="6" t="s">
        <v>24</v>
      </c>
      <c r="F1005" s="6" t="s">
        <v>53</v>
      </c>
      <c r="G1005" s="6" t="s">
        <v>54</v>
      </c>
      <c r="H1005" s="6" t="s">
        <v>20</v>
      </c>
      <c r="I1005" s="8">
        <v>0.55000000000000004</v>
      </c>
      <c r="J1005" s="9">
        <v>4750</v>
      </c>
      <c r="K1005" s="10">
        <f t="shared" si="6"/>
        <v>2612.5</v>
      </c>
      <c r="L1005" s="10">
        <f t="shared" si="7"/>
        <v>1436.8750000000002</v>
      </c>
      <c r="M1005" s="11">
        <v>0.55000000000000004</v>
      </c>
      <c r="O1005" s="16"/>
      <c r="P1005" s="17"/>
      <c r="Q1005" s="12"/>
      <c r="R1005" s="13"/>
    </row>
    <row r="1006" spans="1:18" ht="15.75" customHeight="1">
      <c r="A1006" s="1"/>
      <c r="B1006" s="6" t="s">
        <v>23</v>
      </c>
      <c r="C1006" s="6">
        <v>1197831</v>
      </c>
      <c r="D1006" s="7">
        <v>44504</v>
      </c>
      <c r="E1006" s="6" t="s">
        <v>24</v>
      </c>
      <c r="F1006" s="6" t="s">
        <v>53</v>
      </c>
      <c r="G1006" s="6" t="s">
        <v>54</v>
      </c>
      <c r="H1006" s="6" t="s">
        <v>21</v>
      </c>
      <c r="I1006" s="8">
        <v>0.54999999999999993</v>
      </c>
      <c r="J1006" s="9">
        <v>4500</v>
      </c>
      <c r="K1006" s="10">
        <f t="shared" si="6"/>
        <v>2474.9999999999995</v>
      </c>
      <c r="L1006" s="10">
        <f t="shared" si="7"/>
        <v>989.99999999999977</v>
      </c>
      <c r="M1006" s="11">
        <v>0.39999999999999997</v>
      </c>
      <c r="O1006" s="16"/>
      <c r="P1006" s="17"/>
      <c r="Q1006" s="12"/>
      <c r="R1006" s="13"/>
    </row>
    <row r="1007" spans="1:18" ht="15.75" customHeight="1">
      <c r="A1007" s="1"/>
      <c r="B1007" s="6" t="s">
        <v>23</v>
      </c>
      <c r="C1007" s="6">
        <v>1197831</v>
      </c>
      <c r="D1007" s="7">
        <v>44504</v>
      </c>
      <c r="E1007" s="6" t="s">
        <v>24</v>
      </c>
      <c r="F1007" s="6" t="s">
        <v>53</v>
      </c>
      <c r="G1007" s="6" t="s">
        <v>54</v>
      </c>
      <c r="H1007" s="6" t="s">
        <v>22</v>
      </c>
      <c r="I1007" s="8">
        <v>0.65</v>
      </c>
      <c r="J1007" s="9">
        <v>6500</v>
      </c>
      <c r="K1007" s="10">
        <f t="shared" si="6"/>
        <v>4225</v>
      </c>
      <c r="L1007" s="10">
        <f t="shared" si="7"/>
        <v>2535.0000000000005</v>
      </c>
      <c r="M1007" s="11">
        <v>0.60000000000000009</v>
      </c>
      <c r="O1007" s="16"/>
      <c r="P1007" s="17"/>
      <c r="Q1007" s="12"/>
      <c r="R1007" s="13"/>
    </row>
    <row r="1008" spans="1:18" ht="15.75" customHeight="1">
      <c r="A1008" s="1"/>
      <c r="B1008" s="6" t="s">
        <v>23</v>
      </c>
      <c r="C1008" s="6">
        <v>1197831</v>
      </c>
      <c r="D1008" s="7">
        <v>44533</v>
      </c>
      <c r="E1008" s="6" t="s">
        <v>24</v>
      </c>
      <c r="F1008" s="6" t="s">
        <v>53</v>
      </c>
      <c r="G1008" s="6" t="s">
        <v>54</v>
      </c>
      <c r="H1008" s="6" t="s">
        <v>17</v>
      </c>
      <c r="I1008" s="8">
        <v>0.54999999999999993</v>
      </c>
      <c r="J1008" s="9">
        <v>8000</v>
      </c>
      <c r="K1008" s="10">
        <f t="shared" si="6"/>
        <v>4399.9999999999991</v>
      </c>
      <c r="L1008" s="10">
        <f t="shared" si="7"/>
        <v>1979.9999999999993</v>
      </c>
      <c r="M1008" s="11">
        <v>0.44999999999999996</v>
      </c>
      <c r="O1008" s="16"/>
      <c r="P1008" s="17"/>
      <c r="Q1008" s="12"/>
      <c r="R1008" s="13"/>
    </row>
    <row r="1009" spans="1:18" ht="15.75" customHeight="1">
      <c r="A1009" s="1"/>
      <c r="B1009" s="6" t="s">
        <v>23</v>
      </c>
      <c r="C1009" s="6">
        <v>1197831</v>
      </c>
      <c r="D1009" s="7">
        <v>44533</v>
      </c>
      <c r="E1009" s="6" t="s">
        <v>24</v>
      </c>
      <c r="F1009" s="6" t="s">
        <v>53</v>
      </c>
      <c r="G1009" s="6" t="s">
        <v>54</v>
      </c>
      <c r="H1009" s="6" t="s">
        <v>18</v>
      </c>
      <c r="I1009" s="8">
        <v>0.54999999999999993</v>
      </c>
      <c r="J1009" s="9">
        <v>8000</v>
      </c>
      <c r="K1009" s="10">
        <f t="shared" si="6"/>
        <v>4399.9999999999991</v>
      </c>
      <c r="L1009" s="10">
        <f t="shared" si="7"/>
        <v>1979.9999999999993</v>
      </c>
      <c r="M1009" s="11">
        <v>0.44999999999999996</v>
      </c>
      <c r="O1009" s="16"/>
      <c r="P1009" s="17"/>
      <c r="Q1009" s="12"/>
      <c r="R1009" s="13"/>
    </row>
    <row r="1010" spans="1:18" ht="15.75" customHeight="1">
      <c r="A1010" s="1"/>
      <c r="B1010" s="6" t="s">
        <v>23</v>
      </c>
      <c r="C1010" s="6">
        <v>1197831</v>
      </c>
      <c r="D1010" s="7">
        <v>44533</v>
      </c>
      <c r="E1010" s="6" t="s">
        <v>24</v>
      </c>
      <c r="F1010" s="6" t="s">
        <v>53</v>
      </c>
      <c r="G1010" s="6" t="s">
        <v>54</v>
      </c>
      <c r="H1010" s="6" t="s">
        <v>19</v>
      </c>
      <c r="I1010" s="8">
        <v>0.6</v>
      </c>
      <c r="J1010" s="9">
        <v>7000</v>
      </c>
      <c r="K1010" s="10">
        <f t="shared" si="6"/>
        <v>4200</v>
      </c>
      <c r="L1010" s="10">
        <f t="shared" si="7"/>
        <v>1889.9999999999998</v>
      </c>
      <c r="M1010" s="11">
        <v>0.44999999999999996</v>
      </c>
      <c r="O1010" s="16"/>
      <c r="P1010" s="17"/>
      <c r="Q1010" s="12"/>
      <c r="R1010" s="13"/>
    </row>
    <row r="1011" spans="1:18" ht="15.75" customHeight="1">
      <c r="A1011" s="1"/>
      <c r="B1011" s="6" t="s">
        <v>23</v>
      </c>
      <c r="C1011" s="6">
        <v>1197831</v>
      </c>
      <c r="D1011" s="7">
        <v>44533</v>
      </c>
      <c r="E1011" s="6" t="s">
        <v>24</v>
      </c>
      <c r="F1011" s="6" t="s">
        <v>53</v>
      </c>
      <c r="G1011" s="6" t="s">
        <v>54</v>
      </c>
      <c r="H1011" s="6" t="s">
        <v>20</v>
      </c>
      <c r="I1011" s="8">
        <v>0.6</v>
      </c>
      <c r="J1011" s="9">
        <v>5500</v>
      </c>
      <c r="K1011" s="10">
        <f t="shared" si="6"/>
        <v>3300</v>
      </c>
      <c r="L1011" s="10">
        <f t="shared" si="7"/>
        <v>1815.0000000000002</v>
      </c>
      <c r="M1011" s="11">
        <v>0.55000000000000004</v>
      </c>
      <c r="O1011" s="16"/>
      <c r="P1011" s="17"/>
      <c r="Q1011" s="12"/>
      <c r="R1011" s="13"/>
    </row>
    <row r="1012" spans="1:18" ht="15.75" customHeight="1">
      <c r="A1012" s="1"/>
      <c r="B1012" s="6" t="s">
        <v>23</v>
      </c>
      <c r="C1012" s="6">
        <v>1197831</v>
      </c>
      <c r="D1012" s="7">
        <v>44533</v>
      </c>
      <c r="E1012" s="6" t="s">
        <v>24</v>
      </c>
      <c r="F1012" s="6" t="s">
        <v>53</v>
      </c>
      <c r="G1012" s="6" t="s">
        <v>54</v>
      </c>
      <c r="H1012" s="6" t="s">
        <v>21</v>
      </c>
      <c r="I1012" s="8">
        <v>0.54999999999999993</v>
      </c>
      <c r="J1012" s="9">
        <v>5000</v>
      </c>
      <c r="K1012" s="10">
        <f t="shared" si="6"/>
        <v>2749.9999999999995</v>
      </c>
      <c r="L1012" s="10">
        <f t="shared" si="7"/>
        <v>1099.9999999999998</v>
      </c>
      <c r="M1012" s="11">
        <v>0.39999999999999997</v>
      </c>
      <c r="O1012" s="16"/>
      <c r="P1012" s="17"/>
      <c r="Q1012" s="12"/>
      <c r="R1012" s="13"/>
    </row>
    <row r="1013" spans="1:18" ht="15.75" customHeight="1">
      <c r="A1013" s="1"/>
      <c r="B1013" s="6" t="s">
        <v>23</v>
      </c>
      <c r="C1013" s="6">
        <v>1197831</v>
      </c>
      <c r="D1013" s="7">
        <v>44533</v>
      </c>
      <c r="E1013" s="6" t="s">
        <v>24</v>
      </c>
      <c r="F1013" s="6" t="s">
        <v>53</v>
      </c>
      <c r="G1013" s="6" t="s">
        <v>54</v>
      </c>
      <c r="H1013" s="6" t="s">
        <v>22</v>
      </c>
      <c r="I1013" s="8">
        <v>0.65</v>
      </c>
      <c r="J1013" s="9">
        <v>7500</v>
      </c>
      <c r="K1013" s="10">
        <f t="shared" si="6"/>
        <v>4875</v>
      </c>
      <c r="L1013" s="10">
        <f t="shared" si="7"/>
        <v>2925.0000000000005</v>
      </c>
      <c r="M1013" s="11">
        <v>0.60000000000000009</v>
      </c>
      <c r="O1013" s="16"/>
      <c r="P1013" s="17"/>
      <c r="Q1013" s="12"/>
      <c r="R1013" s="13"/>
    </row>
    <row r="1014" spans="1:18" ht="15.75" customHeight="1">
      <c r="A1014" s="1" t="s">
        <v>39</v>
      </c>
      <c r="B1014" s="6" t="s">
        <v>14</v>
      </c>
      <c r="C1014" s="6">
        <v>1185732</v>
      </c>
      <c r="D1014" s="7">
        <v>44207</v>
      </c>
      <c r="E1014" s="6" t="s">
        <v>33</v>
      </c>
      <c r="F1014" s="6" t="s">
        <v>55</v>
      </c>
      <c r="G1014" s="6" t="s">
        <v>56</v>
      </c>
      <c r="H1014" s="6" t="s">
        <v>17</v>
      </c>
      <c r="I1014" s="8">
        <v>0.35</v>
      </c>
      <c r="J1014" s="9">
        <v>4250</v>
      </c>
      <c r="K1014" s="10">
        <f t="shared" si="6"/>
        <v>1487.5</v>
      </c>
      <c r="L1014" s="10">
        <f t="shared" si="7"/>
        <v>595</v>
      </c>
      <c r="M1014" s="11">
        <v>0.4</v>
      </c>
      <c r="O1014" s="16"/>
      <c r="P1014" s="17"/>
      <c r="Q1014" s="12"/>
      <c r="R1014" s="13"/>
    </row>
    <row r="1015" spans="1:18" ht="15.75" customHeight="1">
      <c r="A1015" s="1"/>
      <c r="B1015" s="6" t="s">
        <v>14</v>
      </c>
      <c r="C1015" s="6">
        <v>1185732</v>
      </c>
      <c r="D1015" s="7">
        <v>44207</v>
      </c>
      <c r="E1015" s="6" t="s">
        <v>33</v>
      </c>
      <c r="F1015" s="6" t="s">
        <v>55</v>
      </c>
      <c r="G1015" s="6" t="s">
        <v>56</v>
      </c>
      <c r="H1015" s="6" t="s">
        <v>18</v>
      </c>
      <c r="I1015" s="8">
        <v>0.35</v>
      </c>
      <c r="J1015" s="9">
        <v>2250</v>
      </c>
      <c r="K1015" s="10">
        <f t="shared" si="6"/>
        <v>787.5</v>
      </c>
      <c r="L1015" s="10">
        <f t="shared" si="7"/>
        <v>275.625</v>
      </c>
      <c r="M1015" s="11">
        <v>0.35</v>
      </c>
      <c r="O1015" s="16"/>
      <c r="P1015" s="17"/>
      <c r="Q1015" s="12"/>
      <c r="R1015" s="13"/>
    </row>
    <row r="1016" spans="1:18" ht="15.75" customHeight="1">
      <c r="A1016" s="1"/>
      <c r="B1016" s="6" t="s">
        <v>14</v>
      </c>
      <c r="C1016" s="6">
        <v>1185732</v>
      </c>
      <c r="D1016" s="7">
        <v>44207</v>
      </c>
      <c r="E1016" s="6" t="s">
        <v>33</v>
      </c>
      <c r="F1016" s="6" t="s">
        <v>55</v>
      </c>
      <c r="G1016" s="6" t="s">
        <v>56</v>
      </c>
      <c r="H1016" s="6" t="s">
        <v>19</v>
      </c>
      <c r="I1016" s="8">
        <v>0.25</v>
      </c>
      <c r="J1016" s="9">
        <v>2250</v>
      </c>
      <c r="K1016" s="10">
        <f t="shared" si="6"/>
        <v>562.5</v>
      </c>
      <c r="L1016" s="10">
        <f t="shared" si="7"/>
        <v>196.875</v>
      </c>
      <c r="M1016" s="11">
        <v>0.35</v>
      </c>
      <c r="O1016" s="16"/>
      <c r="P1016" s="17"/>
      <c r="Q1016" s="12"/>
      <c r="R1016" s="13"/>
    </row>
    <row r="1017" spans="1:18" ht="15.75" customHeight="1">
      <c r="A1017" s="1"/>
      <c r="B1017" s="6" t="s">
        <v>14</v>
      </c>
      <c r="C1017" s="6">
        <v>1185732</v>
      </c>
      <c r="D1017" s="7">
        <v>44207</v>
      </c>
      <c r="E1017" s="6" t="s">
        <v>33</v>
      </c>
      <c r="F1017" s="6" t="s">
        <v>55</v>
      </c>
      <c r="G1017" s="6" t="s">
        <v>56</v>
      </c>
      <c r="H1017" s="6" t="s">
        <v>20</v>
      </c>
      <c r="I1017" s="8">
        <v>0.30000000000000004</v>
      </c>
      <c r="J1017" s="9">
        <v>750</v>
      </c>
      <c r="K1017" s="10">
        <f t="shared" si="6"/>
        <v>225.00000000000003</v>
      </c>
      <c r="L1017" s="10">
        <f t="shared" si="7"/>
        <v>90.000000000000014</v>
      </c>
      <c r="M1017" s="11">
        <v>0.4</v>
      </c>
      <c r="O1017" s="16"/>
      <c r="P1017" s="17"/>
      <c r="Q1017" s="12"/>
      <c r="R1017" s="13"/>
    </row>
    <row r="1018" spans="1:18" ht="15.75" customHeight="1">
      <c r="A1018" s="1"/>
      <c r="B1018" s="6" t="s">
        <v>14</v>
      </c>
      <c r="C1018" s="6">
        <v>1185732</v>
      </c>
      <c r="D1018" s="7">
        <v>44207</v>
      </c>
      <c r="E1018" s="6" t="s">
        <v>33</v>
      </c>
      <c r="F1018" s="6" t="s">
        <v>55</v>
      </c>
      <c r="G1018" s="6" t="s">
        <v>56</v>
      </c>
      <c r="H1018" s="6" t="s">
        <v>21</v>
      </c>
      <c r="I1018" s="8">
        <v>0.44999999999999996</v>
      </c>
      <c r="J1018" s="9">
        <v>1250</v>
      </c>
      <c r="K1018" s="10">
        <f t="shared" si="6"/>
        <v>562.5</v>
      </c>
      <c r="L1018" s="10">
        <f t="shared" si="7"/>
        <v>196.875</v>
      </c>
      <c r="M1018" s="11">
        <v>0.35</v>
      </c>
      <c r="O1018" s="16"/>
      <c r="P1018" s="17"/>
      <c r="Q1018" s="12"/>
      <c r="R1018" s="13"/>
    </row>
    <row r="1019" spans="1:18" ht="15.75" customHeight="1">
      <c r="A1019" s="1"/>
      <c r="B1019" s="6" t="s">
        <v>14</v>
      </c>
      <c r="C1019" s="6">
        <v>1185732</v>
      </c>
      <c r="D1019" s="7">
        <v>44207</v>
      </c>
      <c r="E1019" s="6" t="s">
        <v>33</v>
      </c>
      <c r="F1019" s="6" t="s">
        <v>55</v>
      </c>
      <c r="G1019" s="6" t="s">
        <v>56</v>
      </c>
      <c r="H1019" s="6" t="s">
        <v>22</v>
      </c>
      <c r="I1019" s="8">
        <v>0.35</v>
      </c>
      <c r="J1019" s="9">
        <v>2250</v>
      </c>
      <c r="K1019" s="10">
        <f t="shared" si="6"/>
        <v>787.5</v>
      </c>
      <c r="L1019" s="10">
        <f t="shared" si="7"/>
        <v>393.75</v>
      </c>
      <c r="M1019" s="11">
        <v>0.5</v>
      </c>
      <c r="O1019" s="16"/>
      <c r="P1019" s="17"/>
      <c r="Q1019" s="12"/>
      <c r="R1019" s="13"/>
    </row>
    <row r="1020" spans="1:18" ht="15.75" customHeight="1">
      <c r="A1020" s="1"/>
      <c r="B1020" s="6" t="s">
        <v>14</v>
      </c>
      <c r="C1020" s="6">
        <v>1185732</v>
      </c>
      <c r="D1020" s="7">
        <v>44238</v>
      </c>
      <c r="E1020" s="6" t="s">
        <v>33</v>
      </c>
      <c r="F1020" s="6" t="s">
        <v>55</v>
      </c>
      <c r="G1020" s="6" t="s">
        <v>56</v>
      </c>
      <c r="H1020" s="6" t="s">
        <v>17</v>
      </c>
      <c r="I1020" s="8">
        <v>0.35</v>
      </c>
      <c r="J1020" s="9">
        <v>4750</v>
      </c>
      <c r="K1020" s="10">
        <f t="shared" si="6"/>
        <v>1662.5</v>
      </c>
      <c r="L1020" s="10">
        <f t="shared" si="7"/>
        <v>665</v>
      </c>
      <c r="M1020" s="11">
        <v>0.4</v>
      </c>
      <c r="O1020" s="16"/>
      <c r="P1020" s="17"/>
      <c r="Q1020" s="12"/>
      <c r="R1020" s="13"/>
    </row>
    <row r="1021" spans="1:18" ht="15.75" customHeight="1">
      <c r="A1021" s="1"/>
      <c r="B1021" s="6" t="s">
        <v>14</v>
      </c>
      <c r="C1021" s="6">
        <v>1185732</v>
      </c>
      <c r="D1021" s="7">
        <v>44238</v>
      </c>
      <c r="E1021" s="6" t="s">
        <v>33</v>
      </c>
      <c r="F1021" s="6" t="s">
        <v>55</v>
      </c>
      <c r="G1021" s="6" t="s">
        <v>56</v>
      </c>
      <c r="H1021" s="6" t="s">
        <v>18</v>
      </c>
      <c r="I1021" s="8">
        <v>0.35</v>
      </c>
      <c r="J1021" s="9">
        <v>1250</v>
      </c>
      <c r="K1021" s="10">
        <f t="shared" si="6"/>
        <v>437.5</v>
      </c>
      <c r="L1021" s="10">
        <f t="shared" si="7"/>
        <v>153.125</v>
      </c>
      <c r="M1021" s="11">
        <v>0.35</v>
      </c>
      <c r="O1021" s="16"/>
      <c r="P1021" s="17"/>
      <c r="Q1021" s="12"/>
      <c r="R1021" s="13"/>
    </row>
    <row r="1022" spans="1:18" ht="15.75" customHeight="1">
      <c r="A1022" s="1"/>
      <c r="B1022" s="6" t="s">
        <v>14</v>
      </c>
      <c r="C1022" s="6">
        <v>1185732</v>
      </c>
      <c r="D1022" s="7">
        <v>44238</v>
      </c>
      <c r="E1022" s="6" t="s">
        <v>33</v>
      </c>
      <c r="F1022" s="6" t="s">
        <v>55</v>
      </c>
      <c r="G1022" s="6" t="s">
        <v>56</v>
      </c>
      <c r="H1022" s="6" t="s">
        <v>19</v>
      </c>
      <c r="I1022" s="8">
        <v>0.25</v>
      </c>
      <c r="J1022" s="9">
        <v>1750</v>
      </c>
      <c r="K1022" s="10">
        <f t="shared" si="6"/>
        <v>437.5</v>
      </c>
      <c r="L1022" s="10">
        <f t="shared" si="7"/>
        <v>153.125</v>
      </c>
      <c r="M1022" s="11">
        <v>0.35</v>
      </c>
      <c r="O1022" s="16"/>
      <c r="P1022" s="17"/>
      <c r="Q1022" s="12"/>
      <c r="R1022" s="13"/>
    </row>
    <row r="1023" spans="1:18" ht="15.75" customHeight="1">
      <c r="A1023" s="1"/>
      <c r="B1023" s="6" t="s">
        <v>14</v>
      </c>
      <c r="C1023" s="6">
        <v>1185732</v>
      </c>
      <c r="D1023" s="7">
        <v>44238</v>
      </c>
      <c r="E1023" s="6" t="s">
        <v>33</v>
      </c>
      <c r="F1023" s="6" t="s">
        <v>55</v>
      </c>
      <c r="G1023" s="6" t="s">
        <v>56</v>
      </c>
      <c r="H1023" s="6" t="s">
        <v>20</v>
      </c>
      <c r="I1023" s="8">
        <v>0.30000000000000004</v>
      </c>
      <c r="J1023" s="9">
        <v>500</v>
      </c>
      <c r="K1023" s="10">
        <f t="shared" si="6"/>
        <v>150.00000000000003</v>
      </c>
      <c r="L1023" s="10">
        <f t="shared" si="7"/>
        <v>60.000000000000014</v>
      </c>
      <c r="M1023" s="11">
        <v>0.4</v>
      </c>
      <c r="O1023" s="16"/>
      <c r="P1023" s="17"/>
      <c r="Q1023" s="12"/>
      <c r="R1023" s="13"/>
    </row>
    <row r="1024" spans="1:18" ht="15.75" customHeight="1">
      <c r="A1024" s="1"/>
      <c r="B1024" s="6" t="s">
        <v>14</v>
      </c>
      <c r="C1024" s="6">
        <v>1185732</v>
      </c>
      <c r="D1024" s="7">
        <v>44238</v>
      </c>
      <c r="E1024" s="6" t="s">
        <v>33</v>
      </c>
      <c r="F1024" s="6" t="s">
        <v>55</v>
      </c>
      <c r="G1024" s="6" t="s">
        <v>56</v>
      </c>
      <c r="H1024" s="6" t="s">
        <v>21</v>
      </c>
      <c r="I1024" s="8">
        <v>0.44999999999999996</v>
      </c>
      <c r="J1024" s="9">
        <v>1250</v>
      </c>
      <c r="K1024" s="10">
        <f t="shared" si="6"/>
        <v>562.5</v>
      </c>
      <c r="L1024" s="10">
        <f t="shared" si="7"/>
        <v>196.875</v>
      </c>
      <c r="M1024" s="11">
        <v>0.35</v>
      </c>
      <c r="O1024" s="16"/>
      <c r="P1024" s="17"/>
      <c r="Q1024" s="12"/>
      <c r="R1024" s="13"/>
    </row>
    <row r="1025" spans="1:18" ht="15.75" customHeight="1">
      <c r="A1025" s="1"/>
      <c r="B1025" s="6" t="s">
        <v>14</v>
      </c>
      <c r="C1025" s="6">
        <v>1185732</v>
      </c>
      <c r="D1025" s="7">
        <v>44238</v>
      </c>
      <c r="E1025" s="6" t="s">
        <v>33</v>
      </c>
      <c r="F1025" s="6" t="s">
        <v>55</v>
      </c>
      <c r="G1025" s="6" t="s">
        <v>56</v>
      </c>
      <c r="H1025" s="6" t="s">
        <v>22</v>
      </c>
      <c r="I1025" s="8">
        <v>0.35</v>
      </c>
      <c r="J1025" s="9">
        <v>2000</v>
      </c>
      <c r="K1025" s="10">
        <f t="shared" si="6"/>
        <v>700</v>
      </c>
      <c r="L1025" s="10">
        <f t="shared" si="7"/>
        <v>350</v>
      </c>
      <c r="M1025" s="11">
        <v>0.5</v>
      </c>
      <c r="O1025" s="16"/>
      <c r="P1025" s="17"/>
      <c r="Q1025" s="12"/>
      <c r="R1025" s="13"/>
    </row>
    <row r="1026" spans="1:18" ht="15.75" customHeight="1">
      <c r="A1026" s="1"/>
      <c r="B1026" s="6" t="s">
        <v>14</v>
      </c>
      <c r="C1026" s="6">
        <v>1185732</v>
      </c>
      <c r="D1026" s="7">
        <v>44265</v>
      </c>
      <c r="E1026" s="6" t="s">
        <v>33</v>
      </c>
      <c r="F1026" s="6" t="s">
        <v>55</v>
      </c>
      <c r="G1026" s="6" t="s">
        <v>56</v>
      </c>
      <c r="H1026" s="6" t="s">
        <v>17</v>
      </c>
      <c r="I1026" s="8">
        <v>0.4</v>
      </c>
      <c r="J1026" s="9">
        <v>4200</v>
      </c>
      <c r="K1026" s="10">
        <f t="shared" ref="K1026:K1280" si="8">I1026*J1026</f>
        <v>1680</v>
      </c>
      <c r="L1026" s="10">
        <f t="shared" ref="L1026:L1280" si="9">K1026*M1026</f>
        <v>672</v>
      </c>
      <c r="M1026" s="11">
        <v>0.4</v>
      </c>
      <c r="O1026" s="16"/>
      <c r="P1026" s="17"/>
      <c r="Q1026" s="12"/>
      <c r="R1026" s="13"/>
    </row>
    <row r="1027" spans="1:18" ht="15.75" customHeight="1">
      <c r="A1027" s="1"/>
      <c r="B1027" s="6" t="s">
        <v>14</v>
      </c>
      <c r="C1027" s="6">
        <v>1185732</v>
      </c>
      <c r="D1027" s="7">
        <v>44265</v>
      </c>
      <c r="E1027" s="6" t="s">
        <v>33</v>
      </c>
      <c r="F1027" s="6" t="s">
        <v>55</v>
      </c>
      <c r="G1027" s="6" t="s">
        <v>56</v>
      </c>
      <c r="H1027" s="6" t="s">
        <v>18</v>
      </c>
      <c r="I1027" s="8">
        <v>0.4</v>
      </c>
      <c r="J1027" s="9">
        <v>1000</v>
      </c>
      <c r="K1027" s="10">
        <f t="shared" si="8"/>
        <v>400</v>
      </c>
      <c r="L1027" s="10">
        <f t="shared" si="9"/>
        <v>140</v>
      </c>
      <c r="M1027" s="11">
        <v>0.35</v>
      </c>
      <c r="O1027" s="16"/>
      <c r="P1027" s="17"/>
      <c r="Q1027" s="12"/>
      <c r="R1027" s="13"/>
    </row>
    <row r="1028" spans="1:18" ht="15.75" customHeight="1">
      <c r="A1028" s="1"/>
      <c r="B1028" s="6" t="s">
        <v>14</v>
      </c>
      <c r="C1028" s="6">
        <v>1185732</v>
      </c>
      <c r="D1028" s="7">
        <v>44265</v>
      </c>
      <c r="E1028" s="6" t="s">
        <v>33</v>
      </c>
      <c r="F1028" s="6" t="s">
        <v>55</v>
      </c>
      <c r="G1028" s="6" t="s">
        <v>56</v>
      </c>
      <c r="H1028" s="6" t="s">
        <v>19</v>
      </c>
      <c r="I1028" s="8">
        <v>0.30000000000000004</v>
      </c>
      <c r="J1028" s="9">
        <v>1500</v>
      </c>
      <c r="K1028" s="10">
        <f t="shared" si="8"/>
        <v>450.00000000000006</v>
      </c>
      <c r="L1028" s="10">
        <f t="shared" si="9"/>
        <v>157.5</v>
      </c>
      <c r="M1028" s="11">
        <v>0.35</v>
      </c>
      <c r="O1028" s="16"/>
      <c r="P1028" s="17"/>
      <c r="Q1028" s="12"/>
      <c r="R1028" s="13"/>
    </row>
    <row r="1029" spans="1:18" ht="15.75" customHeight="1">
      <c r="A1029" s="1"/>
      <c r="B1029" s="6" t="s">
        <v>14</v>
      </c>
      <c r="C1029" s="6">
        <v>1185732</v>
      </c>
      <c r="D1029" s="7">
        <v>44265</v>
      </c>
      <c r="E1029" s="6" t="s">
        <v>33</v>
      </c>
      <c r="F1029" s="6" t="s">
        <v>55</v>
      </c>
      <c r="G1029" s="6" t="s">
        <v>56</v>
      </c>
      <c r="H1029" s="6" t="s">
        <v>20</v>
      </c>
      <c r="I1029" s="8">
        <v>0.35</v>
      </c>
      <c r="J1029" s="9">
        <v>0</v>
      </c>
      <c r="K1029" s="10">
        <f t="shared" si="8"/>
        <v>0</v>
      </c>
      <c r="L1029" s="10">
        <f t="shared" si="9"/>
        <v>0</v>
      </c>
      <c r="M1029" s="11">
        <v>0.4</v>
      </c>
      <c r="O1029" s="16"/>
      <c r="P1029" s="17"/>
      <c r="Q1029" s="12"/>
      <c r="R1029" s="13"/>
    </row>
    <row r="1030" spans="1:18" ht="15.75" customHeight="1">
      <c r="A1030" s="1"/>
      <c r="B1030" s="6" t="s">
        <v>14</v>
      </c>
      <c r="C1030" s="6">
        <v>1185732</v>
      </c>
      <c r="D1030" s="7">
        <v>44265</v>
      </c>
      <c r="E1030" s="6" t="s">
        <v>33</v>
      </c>
      <c r="F1030" s="6" t="s">
        <v>55</v>
      </c>
      <c r="G1030" s="6" t="s">
        <v>56</v>
      </c>
      <c r="H1030" s="6" t="s">
        <v>21</v>
      </c>
      <c r="I1030" s="8">
        <v>0.5</v>
      </c>
      <c r="J1030" s="9">
        <v>500</v>
      </c>
      <c r="K1030" s="10">
        <f t="shared" si="8"/>
        <v>250</v>
      </c>
      <c r="L1030" s="10">
        <f t="shared" si="9"/>
        <v>87.5</v>
      </c>
      <c r="M1030" s="11">
        <v>0.35</v>
      </c>
      <c r="O1030" s="16"/>
      <c r="P1030" s="17"/>
      <c r="Q1030" s="12"/>
      <c r="R1030" s="13"/>
    </row>
    <row r="1031" spans="1:18" ht="15.75" customHeight="1">
      <c r="A1031" s="1"/>
      <c r="B1031" s="6" t="s">
        <v>14</v>
      </c>
      <c r="C1031" s="6">
        <v>1185732</v>
      </c>
      <c r="D1031" s="7">
        <v>44265</v>
      </c>
      <c r="E1031" s="6" t="s">
        <v>33</v>
      </c>
      <c r="F1031" s="6" t="s">
        <v>55</v>
      </c>
      <c r="G1031" s="6" t="s">
        <v>56</v>
      </c>
      <c r="H1031" s="6" t="s">
        <v>22</v>
      </c>
      <c r="I1031" s="8">
        <v>0.4</v>
      </c>
      <c r="J1031" s="9">
        <v>1500</v>
      </c>
      <c r="K1031" s="10">
        <f t="shared" si="8"/>
        <v>600</v>
      </c>
      <c r="L1031" s="10">
        <f t="shared" si="9"/>
        <v>300</v>
      </c>
      <c r="M1031" s="11">
        <v>0.5</v>
      </c>
      <c r="O1031" s="16"/>
      <c r="P1031" s="17"/>
      <c r="Q1031" s="12"/>
      <c r="R1031" s="13"/>
    </row>
    <row r="1032" spans="1:18" ht="15.75" customHeight="1">
      <c r="A1032" s="1"/>
      <c r="B1032" s="6" t="s">
        <v>14</v>
      </c>
      <c r="C1032" s="6">
        <v>1185732</v>
      </c>
      <c r="D1032" s="7">
        <v>44297</v>
      </c>
      <c r="E1032" s="6" t="s">
        <v>33</v>
      </c>
      <c r="F1032" s="6" t="s">
        <v>55</v>
      </c>
      <c r="G1032" s="6" t="s">
        <v>56</v>
      </c>
      <c r="H1032" s="6" t="s">
        <v>17</v>
      </c>
      <c r="I1032" s="8">
        <v>0.4</v>
      </c>
      <c r="J1032" s="9">
        <v>3750</v>
      </c>
      <c r="K1032" s="10">
        <f t="shared" si="8"/>
        <v>1500</v>
      </c>
      <c r="L1032" s="10">
        <f t="shared" si="9"/>
        <v>600</v>
      </c>
      <c r="M1032" s="11">
        <v>0.4</v>
      </c>
      <c r="O1032" s="16"/>
      <c r="P1032" s="17"/>
      <c r="Q1032" s="12"/>
      <c r="R1032" s="13"/>
    </row>
    <row r="1033" spans="1:18" ht="15.75" customHeight="1">
      <c r="A1033" s="1"/>
      <c r="B1033" s="6" t="s">
        <v>14</v>
      </c>
      <c r="C1033" s="6">
        <v>1185732</v>
      </c>
      <c r="D1033" s="7">
        <v>44297</v>
      </c>
      <c r="E1033" s="6" t="s">
        <v>33</v>
      </c>
      <c r="F1033" s="6" t="s">
        <v>55</v>
      </c>
      <c r="G1033" s="6" t="s">
        <v>56</v>
      </c>
      <c r="H1033" s="6" t="s">
        <v>18</v>
      </c>
      <c r="I1033" s="8">
        <v>0.35000000000000003</v>
      </c>
      <c r="J1033" s="9">
        <v>750</v>
      </c>
      <c r="K1033" s="10">
        <f t="shared" si="8"/>
        <v>262.5</v>
      </c>
      <c r="L1033" s="10">
        <f t="shared" si="9"/>
        <v>91.875</v>
      </c>
      <c r="M1033" s="11">
        <v>0.35</v>
      </c>
      <c r="O1033" s="16"/>
      <c r="P1033" s="17"/>
      <c r="Q1033" s="12"/>
      <c r="R1033" s="13"/>
    </row>
    <row r="1034" spans="1:18" ht="15.75" customHeight="1">
      <c r="A1034" s="1"/>
      <c r="B1034" s="6" t="s">
        <v>14</v>
      </c>
      <c r="C1034" s="6">
        <v>1185732</v>
      </c>
      <c r="D1034" s="7">
        <v>44297</v>
      </c>
      <c r="E1034" s="6" t="s">
        <v>33</v>
      </c>
      <c r="F1034" s="6" t="s">
        <v>55</v>
      </c>
      <c r="G1034" s="6" t="s">
        <v>56</v>
      </c>
      <c r="H1034" s="6" t="s">
        <v>19</v>
      </c>
      <c r="I1034" s="8">
        <v>0.25000000000000006</v>
      </c>
      <c r="J1034" s="9">
        <v>750</v>
      </c>
      <c r="K1034" s="10">
        <f t="shared" si="8"/>
        <v>187.50000000000003</v>
      </c>
      <c r="L1034" s="10">
        <f t="shared" si="9"/>
        <v>65.625</v>
      </c>
      <c r="M1034" s="11">
        <v>0.35</v>
      </c>
      <c r="O1034" s="16"/>
      <c r="P1034" s="17"/>
      <c r="Q1034" s="12"/>
      <c r="R1034" s="13"/>
    </row>
    <row r="1035" spans="1:18" ht="15.75" customHeight="1">
      <c r="A1035" s="1"/>
      <c r="B1035" s="6" t="s">
        <v>14</v>
      </c>
      <c r="C1035" s="6">
        <v>1185732</v>
      </c>
      <c r="D1035" s="7">
        <v>44297</v>
      </c>
      <c r="E1035" s="6" t="s">
        <v>33</v>
      </c>
      <c r="F1035" s="6" t="s">
        <v>55</v>
      </c>
      <c r="G1035" s="6" t="s">
        <v>56</v>
      </c>
      <c r="H1035" s="6" t="s">
        <v>20</v>
      </c>
      <c r="I1035" s="8">
        <v>0.3</v>
      </c>
      <c r="J1035" s="9">
        <v>0</v>
      </c>
      <c r="K1035" s="10">
        <f t="shared" si="8"/>
        <v>0</v>
      </c>
      <c r="L1035" s="10">
        <f t="shared" si="9"/>
        <v>0</v>
      </c>
      <c r="M1035" s="11">
        <v>0.4</v>
      </c>
      <c r="O1035" s="16"/>
      <c r="P1035" s="17"/>
      <c r="Q1035" s="12"/>
      <c r="R1035" s="13"/>
    </row>
    <row r="1036" spans="1:18" ht="15.75" customHeight="1">
      <c r="A1036" s="1"/>
      <c r="B1036" s="6" t="s">
        <v>14</v>
      </c>
      <c r="C1036" s="6">
        <v>1185732</v>
      </c>
      <c r="D1036" s="7">
        <v>44297</v>
      </c>
      <c r="E1036" s="6" t="s">
        <v>33</v>
      </c>
      <c r="F1036" s="6" t="s">
        <v>55</v>
      </c>
      <c r="G1036" s="6" t="s">
        <v>56</v>
      </c>
      <c r="H1036" s="6" t="s">
        <v>21</v>
      </c>
      <c r="I1036" s="8">
        <v>0.45</v>
      </c>
      <c r="J1036" s="9">
        <v>250</v>
      </c>
      <c r="K1036" s="10">
        <f t="shared" si="8"/>
        <v>112.5</v>
      </c>
      <c r="L1036" s="10">
        <f t="shared" si="9"/>
        <v>39.375</v>
      </c>
      <c r="M1036" s="11">
        <v>0.35</v>
      </c>
      <c r="O1036" s="16"/>
      <c r="P1036" s="17"/>
      <c r="Q1036" s="12"/>
      <c r="R1036" s="13"/>
    </row>
    <row r="1037" spans="1:18" ht="15.75" customHeight="1">
      <c r="A1037" s="1"/>
      <c r="B1037" s="6" t="s">
        <v>14</v>
      </c>
      <c r="C1037" s="6">
        <v>1185732</v>
      </c>
      <c r="D1037" s="7">
        <v>44297</v>
      </c>
      <c r="E1037" s="6" t="s">
        <v>33</v>
      </c>
      <c r="F1037" s="6" t="s">
        <v>55</v>
      </c>
      <c r="G1037" s="6" t="s">
        <v>56</v>
      </c>
      <c r="H1037" s="6" t="s">
        <v>22</v>
      </c>
      <c r="I1037" s="8">
        <v>0.35000000000000003</v>
      </c>
      <c r="J1037" s="9">
        <v>1500</v>
      </c>
      <c r="K1037" s="10">
        <f t="shared" si="8"/>
        <v>525</v>
      </c>
      <c r="L1037" s="10">
        <f t="shared" si="9"/>
        <v>262.5</v>
      </c>
      <c r="M1037" s="11">
        <v>0.5</v>
      </c>
      <c r="O1037" s="16"/>
      <c r="P1037" s="17"/>
      <c r="Q1037" s="12"/>
      <c r="R1037" s="13"/>
    </row>
    <row r="1038" spans="1:18" ht="15.75" customHeight="1">
      <c r="A1038" s="1"/>
      <c r="B1038" s="6" t="s">
        <v>14</v>
      </c>
      <c r="C1038" s="6">
        <v>1185732</v>
      </c>
      <c r="D1038" s="7">
        <v>44328</v>
      </c>
      <c r="E1038" s="6" t="s">
        <v>33</v>
      </c>
      <c r="F1038" s="6" t="s">
        <v>55</v>
      </c>
      <c r="G1038" s="6" t="s">
        <v>56</v>
      </c>
      <c r="H1038" s="6" t="s">
        <v>17</v>
      </c>
      <c r="I1038" s="8">
        <v>0.45</v>
      </c>
      <c r="J1038" s="9">
        <v>4200</v>
      </c>
      <c r="K1038" s="10">
        <f t="shared" si="8"/>
        <v>1890</v>
      </c>
      <c r="L1038" s="10">
        <f t="shared" si="9"/>
        <v>756</v>
      </c>
      <c r="M1038" s="11">
        <v>0.4</v>
      </c>
      <c r="O1038" s="16"/>
      <c r="P1038" s="17"/>
      <c r="Q1038" s="12"/>
      <c r="R1038" s="13"/>
    </row>
    <row r="1039" spans="1:18" ht="15.75" customHeight="1">
      <c r="A1039" s="1"/>
      <c r="B1039" s="6" t="s">
        <v>14</v>
      </c>
      <c r="C1039" s="6">
        <v>1185732</v>
      </c>
      <c r="D1039" s="7">
        <v>44328</v>
      </c>
      <c r="E1039" s="6" t="s">
        <v>33</v>
      </c>
      <c r="F1039" s="6" t="s">
        <v>55</v>
      </c>
      <c r="G1039" s="6" t="s">
        <v>56</v>
      </c>
      <c r="H1039" s="6" t="s">
        <v>18</v>
      </c>
      <c r="I1039" s="8">
        <v>0.40000000000000008</v>
      </c>
      <c r="J1039" s="9">
        <v>1250</v>
      </c>
      <c r="K1039" s="10">
        <f t="shared" si="8"/>
        <v>500.00000000000011</v>
      </c>
      <c r="L1039" s="10">
        <f t="shared" si="9"/>
        <v>175.00000000000003</v>
      </c>
      <c r="M1039" s="11">
        <v>0.35</v>
      </c>
      <c r="O1039" s="16"/>
      <c r="P1039" s="17"/>
      <c r="Q1039" s="12"/>
      <c r="R1039" s="13"/>
    </row>
    <row r="1040" spans="1:18" ht="15.75" customHeight="1">
      <c r="A1040" s="1"/>
      <c r="B1040" s="6" t="s">
        <v>14</v>
      </c>
      <c r="C1040" s="6">
        <v>1185732</v>
      </c>
      <c r="D1040" s="7">
        <v>44328</v>
      </c>
      <c r="E1040" s="6" t="s">
        <v>33</v>
      </c>
      <c r="F1040" s="6" t="s">
        <v>55</v>
      </c>
      <c r="G1040" s="6" t="s">
        <v>56</v>
      </c>
      <c r="H1040" s="6" t="s">
        <v>19</v>
      </c>
      <c r="I1040" s="8">
        <v>0.35000000000000003</v>
      </c>
      <c r="J1040" s="9">
        <v>1000</v>
      </c>
      <c r="K1040" s="10">
        <f t="shared" si="8"/>
        <v>350.00000000000006</v>
      </c>
      <c r="L1040" s="10">
        <f t="shared" si="9"/>
        <v>122.50000000000001</v>
      </c>
      <c r="M1040" s="11">
        <v>0.35</v>
      </c>
      <c r="O1040" s="16"/>
      <c r="P1040" s="17"/>
      <c r="Q1040" s="12"/>
      <c r="R1040" s="13"/>
    </row>
    <row r="1041" spans="1:18" ht="15.75" customHeight="1">
      <c r="A1041" s="1"/>
      <c r="B1041" s="6" t="s">
        <v>14</v>
      </c>
      <c r="C1041" s="6">
        <v>1185732</v>
      </c>
      <c r="D1041" s="7">
        <v>44328</v>
      </c>
      <c r="E1041" s="6" t="s">
        <v>33</v>
      </c>
      <c r="F1041" s="6" t="s">
        <v>55</v>
      </c>
      <c r="G1041" s="6" t="s">
        <v>56</v>
      </c>
      <c r="H1041" s="6" t="s">
        <v>20</v>
      </c>
      <c r="I1041" s="8">
        <v>0.35000000000000003</v>
      </c>
      <c r="J1041" s="9">
        <v>250</v>
      </c>
      <c r="K1041" s="10">
        <f t="shared" si="8"/>
        <v>87.500000000000014</v>
      </c>
      <c r="L1041" s="10">
        <f t="shared" si="9"/>
        <v>35.000000000000007</v>
      </c>
      <c r="M1041" s="11">
        <v>0.4</v>
      </c>
      <c r="O1041" s="16"/>
      <c r="P1041" s="17"/>
      <c r="Q1041" s="12"/>
      <c r="R1041" s="13"/>
    </row>
    <row r="1042" spans="1:18" ht="15.75" customHeight="1">
      <c r="A1042" s="1"/>
      <c r="B1042" s="6" t="s">
        <v>14</v>
      </c>
      <c r="C1042" s="6">
        <v>1185732</v>
      </c>
      <c r="D1042" s="7">
        <v>44328</v>
      </c>
      <c r="E1042" s="6" t="s">
        <v>33</v>
      </c>
      <c r="F1042" s="6" t="s">
        <v>55</v>
      </c>
      <c r="G1042" s="6" t="s">
        <v>56</v>
      </c>
      <c r="H1042" s="6" t="s">
        <v>21</v>
      </c>
      <c r="I1042" s="8">
        <v>0.49999999999999994</v>
      </c>
      <c r="J1042" s="9">
        <v>500</v>
      </c>
      <c r="K1042" s="10">
        <f t="shared" si="8"/>
        <v>249.99999999999997</v>
      </c>
      <c r="L1042" s="10">
        <f t="shared" si="9"/>
        <v>87.499999999999986</v>
      </c>
      <c r="M1042" s="11">
        <v>0.35</v>
      </c>
      <c r="O1042" s="16"/>
      <c r="P1042" s="17"/>
      <c r="Q1042" s="12"/>
      <c r="R1042" s="13"/>
    </row>
    <row r="1043" spans="1:18" ht="15.75" customHeight="1">
      <c r="A1043" s="1"/>
      <c r="B1043" s="6" t="s">
        <v>14</v>
      </c>
      <c r="C1043" s="6">
        <v>1185732</v>
      </c>
      <c r="D1043" s="7">
        <v>44328</v>
      </c>
      <c r="E1043" s="6" t="s">
        <v>33</v>
      </c>
      <c r="F1043" s="6" t="s">
        <v>55</v>
      </c>
      <c r="G1043" s="6" t="s">
        <v>56</v>
      </c>
      <c r="H1043" s="6" t="s">
        <v>22</v>
      </c>
      <c r="I1043" s="8">
        <v>0.54999999999999993</v>
      </c>
      <c r="J1043" s="9">
        <v>1500</v>
      </c>
      <c r="K1043" s="10">
        <f t="shared" si="8"/>
        <v>824.99999999999989</v>
      </c>
      <c r="L1043" s="10">
        <f t="shared" si="9"/>
        <v>412.49999999999994</v>
      </c>
      <c r="M1043" s="11">
        <v>0.5</v>
      </c>
      <c r="O1043" s="16"/>
      <c r="P1043" s="17"/>
      <c r="Q1043" s="12"/>
      <c r="R1043" s="13"/>
    </row>
    <row r="1044" spans="1:18" ht="15.75" customHeight="1">
      <c r="A1044" s="1"/>
      <c r="B1044" s="6" t="s">
        <v>14</v>
      </c>
      <c r="C1044" s="6">
        <v>1185732</v>
      </c>
      <c r="D1044" s="7">
        <v>44358</v>
      </c>
      <c r="E1044" s="6" t="s">
        <v>33</v>
      </c>
      <c r="F1044" s="6" t="s">
        <v>55</v>
      </c>
      <c r="G1044" s="6" t="s">
        <v>56</v>
      </c>
      <c r="H1044" s="6" t="s">
        <v>17</v>
      </c>
      <c r="I1044" s="8">
        <v>0.4</v>
      </c>
      <c r="J1044" s="9">
        <v>4000</v>
      </c>
      <c r="K1044" s="10">
        <f t="shared" si="8"/>
        <v>1600</v>
      </c>
      <c r="L1044" s="10">
        <f t="shared" si="9"/>
        <v>640</v>
      </c>
      <c r="M1044" s="11">
        <v>0.4</v>
      </c>
      <c r="O1044" s="16"/>
      <c r="P1044" s="17"/>
      <c r="Q1044" s="12"/>
      <c r="R1044" s="13"/>
    </row>
    <row r="1045" spans="1:18" ht="15.75" customHeight="1">
      <c r="A1045" s="1"/>
      <c r="B1045" s="6" t="s">
        <v>14</v>
      </c>
      <c r="C1045" s="6">
        <v>1185732</v>
      </c>
      <c r="D1045" s="7">
        <v>44358</v>
      </c>
      <c r="E1045" s="6" t="s">
        <v>33</v>
      </c>
      <c r="F1045" s="6" t="s">
        <v>55</v>
      </c>
      <c r="G1045" s="6" t="s">
        <v>56</v>
      </c>
      <c r="H1045" s="6" t="s">
        <v>18</v>
      </c>
      <c r="I1045" s="8">
        <v>0.35000000000000009</v>
      </c>
      <c r="J1045" s="9">
        <v>1500</v>
      </c>
      <c r="K1045" s="10">
        <f t="shared" si="8"/>
        <v>525.00000000000011</v>
      </c>
      <c r="L1045" s="10">
        <f t="shared" si="9"/>
        <v>183.75000000000003</v>
      </c>
      <c r="M1045" s="11">
        <v>0.35</v>
      </c>
      <c r="O1045" s="16"/>
      <c r="P1045" s="17"/>
      <c r="Q1045" s="12"/>
      <c r="R1045" s="13"/>
    </row>
    <row r="1046" spans="1:18" ht="15.75" customHeight="1">
      <c r="A1046" s="1"/>
      <c r="B1046" s="6" t="s">
        <v>14</v>
      </c>
      <c r="C1046" s="6">
        <v>1185732</v>
      </c>
      <c r="D1046" s="7">
        <v>44358</v>
      </c>
      <c r="E1046" s="6" t="s">
        <v>33</v>
      </c>
      <c r="F1046" s="6" t="s">
        <v>55</v>
      </c>
      <c r="G1046" s="6" t="s">
        <v>56</v>
      </c>
      <c r="H1046" s="6" t="s">
        <v>19</v>
      </c>
      <c r="I1046" s="8">
        <v>0.30000000000000004</v>
      </c>
      <c r="J1046" s="9">
        <v>1750</v>
      </c>
      <c r="K1046" s="10">
        <f t="shared" si="8"/>
        <v>525.00000000000011</v>
      </c>
      <c r="L1046" s="10">
        <f t="shared" si="9"/>
        <v>183.75000000000003</v>
      </c>
      <c r="M1046" s="11">
        <v>0.35</v>
      </c>
      <c r="O1046" s="16"/>
      <c r="P1046" s="17"/>
      <c r="Q1046" s="12"/>
      <c r="R1046" s="13"/>
    </row>
    <row r="1047" spans="1:18" ht="15.75" customHeight="1">
      <c r="A1047" s="1"/>
      <c r="B1047" s="6" t="s">
        <v>14</v>
      </c>
      <c r="C1047" s="6">
        <v>1185732</v>
      </c>
      <c r="D1047" s="7">
        <v>44358</v>
      </c>
      <c r="E1047" s="6" t="s">
        <v>33</v>
      </c>
      <c r="F1047" s="6" t="s">
        <v>55</v>
      </c>
      <c r="G1047" s="6" t="s">
        <v>56</v>
      </c>
      <c r="H1047" s="6" t="s">
        <v>20</v>
      </c>
      <c r="I1047" s="8">
        <v>0.30000000000000004</v>
      </c>
      <c r="J1047" s="9">
        <v>1500</v>
      </c>
      <c r="K1047" s="10">
        <f t="shared" si="8"/>
        <v>450.00000000000006</v>
      </c>
      <c r="L1047" s="10">
        <f t="shared" si="9"/>
        <v>180.00000000000003</v>
      </c>
      <c r="M1047" s="11">
        <v>0.4</v>
      </c>
      <c r="O1047" s="16"/>
      <c r="P1047" s="17"/>
      <c r="Q1047" s="12"/>
      <c r="R1047" s="13"/>
    </row>
    <row r="1048" spans="1:18" ht="15.75" customHeight="1">
      <c r="A1048" s="1"/>
      <c r="B1048" s="6" t="s">
        <v>14</v>
      </c>
      <c r="C1048" s="6">
        <v>1185732</v>
      </c>
      <c r="D1048" s="7">
        <v>44358</v>
      </c>
      <c r="E1048" s="6" t="s">
        <v>33</v>
      </c>
      <c r="F1048" s="6" t="s">
        <v>55</v>
      </c>
      <c r="G1048" s="6" t="s">
        <v>56</v>
      </c>
      <c r="H1048" s="6" t="s">
        <v>21</v>
      </c>
      <c r="I1048" s="8">
        <v>0.45</v>
      </c>
      <c r="J1048" s="9">
        <v>1500</v>
      </c>
      <c r="K1048" s="10">
        <f t="shared" si="8"/>
        <v>675</v>
      </c>
      <c r="L1048" s="10">
        <f t="shared" si="9"/>
        <v>236.24999999999997</v>
      </c>
      <c r="M1048" s="11">
        <v>0.35</v>
      </c>
      <c r="O1048" s="16"/>
      <c r="P1048" s="17"/>
      <c r="Q1048" s="12"/>
      <c r="R1048" s="13"/>
    </row>
    <row r="1049" spans="1:18" ht="15.75" customHeight="1">
      <c r="A1049" s="1"/>
      <c r="B1049" s="6" t="s">
        <v>14</v>
      </c>
      <c r="C1049" s="6">
        <v>1185732</v>
      </c>
      <c r="D1049" s="7">
        <v>44358</v>
      </c>
      <c r="E1049" s="6" t="s">
        <v>33</v>
      </c>
      <c r="F1049" s="6" t="s">
        <v>55</v>
      </c>
      <c r="G1049" s="6" t="s">
        <v>56</v>
      </c>
      <c r="H1049" s="6" t="s">
        <v>22</v>
      </c>
      <c r="I1049" s="8">
        <v>0.5</v>
      </c>
      <c r="J1049" s="9">
        <v>3250</v>
      </c>
      <c r="K1049" s="10">
        <f t="shared" si="8"/>
        <v>1625</v>
      </c>
      <c r="L1049" s="10">
        <f t="shared" si="9"/>
        <v>812.5</v>
      </c>
      <c r="M1049" s="11">
        <v>0.5</v>
      </c>
      <c r="O1049" s="16"/>
      <c r="P1049" s="17"/>
      <c r="Q1049" s="12"/>
      <c r="R1049" s="13"/>
    </row>
    <row r="1050" spans="1:18" ht="15.75" customHeight="1">
      <c r="A1050" s="1"/>
      <c r="B1050" s="6" t="s">
        <v>14</v>
      </c>
      <c r="C1050" s="6">
        <v>1185732</v>
      </c>
      <c r="D1050" s="7">
        <v>44387</v>
      </c>
      <c r="E1050" s="6" t="s">
        <v>33</v>
      </c>
      <c r="F1050" s="6" t="s">
        <v>55</v>
      </c>
      <c r="G1050" s="6" t="s">
        <v>56</v>
      </c>
      <c r="H1050" s="6" t="s">
        <v>17</v>
      </c>
      <c r="I1050" s="8">
        <v>0.45</v>
      </c>
      <c r="J1050" s="9">
        <v>5500</v>
      </c>
      <c r="K1050" s="10">
        <f t="shared" si="8"/>
        <v>2475</v>
      </c>
      <c r="L1050" s="10">
        <f t="shared" si="9"/>
        <v>990</v>
      </c>
      <c r="M1050" s="11">
        <v>0.4</v>
      </c>
      <c r="O1050" s="16"/>
      <c r="P1050" s="17"/>
      <c r="Q1050" s="12"/>
      <c r="R1050" s="13"/>
    </row>
    <row r="1051" spans="1:18" ht="15.75" customHeight="1">
      <c r="A1051" s="1"/>
      <c r="B1051" s="6" t="s">
        <v>14</v>
      </c>
      <c r="C1051" s="6">
        <v>1185732</v>
      </c>
      <c r="D1051" s="7">
        <v>44387</v>
      </c>
      <c r="E1051" s="6" t="s">
        <v>33</v>
      </c>
      <c r="F1051" s="6" t="s">
        <v>55</v>
      </c>
      <c r="G1051" s="6" t="s">
        <v>56</v>
      </c>
      <c r="H1051" s="6" t="s">
        <v>18</v>
      </c>
      <c r="I1051" s="8">
        <v>0.40000000000000008</v>
      </c>
      <c r="J1051" s="9">
        <v>3000</v>
      </c>
      <c r="K1051" s="10">
        <f t="shared" si="8"/>
        <v>1200.0000000000002</v>
      </c>
      <c r="L1051" s="10">
        <f t="shared" si="9"/>
        <v>420.00000000000006</v>
      </c>
      <c r="M1051" s="11">
        <v>0.35</v>
      </c>
      <c r="O1051" s="16"/>
      <c r="P1051" s="17"/>
      <c r="Q1051" s="12"/>
      <c r="R1051" s="13"/>
    </row>
    <row r="1052" spans="1:18" ht="15.75" customHeight="1">
      <c r="A1052" s="1"/>
      <c r="B1052" s="6" t="s">
        <v>14</v>
      </c>
      <c r="C1052" s="6">
        <v>1185732</v>
      </c>
      <c r="D1052" s="7">
        <v>44387</v>
      </c>
      <c r="E1052" s="6" t="s">
        <v>33</v>
      </c>
      <c r="F1052" s="6" t="s">
        <v>55</v>
      </c>
      <c r="G1052" s="6" t="s">
        <v>56</v>
      </c>
      <c r="H1052" s="6" t="s">
        <v>19</v>
      </c>
      <c r="I1052" s="8">
        <v>0.35000000000000003</v>
      </c>
      <c r="J1052" s="9">
        <v>2250</v>
      </c>
      <c r="K1052" s="10">
        <f t="shared" si="8"/>
        <v>787.50000000000011</v>
      </c>
      <c r="L1052" s="10">
        <f t="shared" si="9"/>
        <v>275.625</v>
      </c>
      <c r="M1052" s="11">
        <v>0.35</v>
      </c>
      <c r="O1052" s="16"/>
      <c r="P1052" s="17"/>
      <c r="Q1052" s="12"/>
      <c r="R1052" s="13"/>
    </row>
    <row r="1053" spans="1:18" ht="15.75" customHeight="1">
      <c r="A1053" s="1"/>
      <c r="B1053" s="6" t="s">
        <v>14</v>
      </c>
      <c r="C1053" s="6">
        <v>1185732</v>
      </c>
      <c r="D1053" s="7">
        <v>44387</v>
      </c>
      <c r="E1053" s="6" t="s">
        <v>33</v>
      </c>
      <c r="F1053" s="6" t="s">
        <v>55</v>
      </c>
      <c r="G1053" s="6" t="s">
        <v>56</v>
      </c>
      <c r="H1053" s="6" t="s">
        <v>20</v>
      </c>
      <c r="I1053" s="8">
        <v>0.35000000000000003</v>
      </c>
      <c r="J1053" s="9">
        <v>1750</v>
      </c>
      <c r="K1053" s="10">
        <f t="shared" si="8"/>
        <v>612.50000000000011</v>
      </c>
      <c r="L1053" s="10">
        <f t="shared" si="9"/>
        <v>245.00000000000006</v>
      </c>
      <c r="M1053" s="11">
        <v>0.4</v>
      </c>
      <c r="O1053" s="16"/>
      <c r="P1053" s="17"/>
      <c r="Q1053" s="12"/>
      <c r="R1053" s="13"/>
    </row>
    <row r="1054" spans="1:18" ht="15.75" customHeight="1">
      <c r="A1054" s="1"/>
      <c r="B1054" s="6" t="s">
        <v>14</v>
      </c>
      <c r="C1054" s="6">
        <v>1185732</v>
      </c>
      <c r="D1054" s="7">
        <v>44387</v>
      </c>
      <c r="E1054" s="6" t="s">
        <v>33</v>
      </c>
      <c r="F1054" s="6" t="s">
        <v>55</v>
      </c>
      <c r="G1054" s="6" t="s">
        <v>56</v>
      </c>
      <c r="H1054" s="6" t="s">
        <v>21</v>
      </c>
      <c r="I1054" s="8">
        <v>0.45</v>
      </c>
      <c r="J1054" s="9">
        <v>1750</v>
      </c>
      <c r="K1054" s="10">
        <f t="shared" si="8"/>
        <v>787.5</v>
      </c>
      <c r="L1054" s="10">
        <f t="shared" si="9"/>
        <v>275.625</v>
      </c>
      <c r="M1054" s="11">
        <v>0.35</v>
      </c>
      <c r="O1054" s="16"/>
      <c r="P1054" s="17"/>
      <c r="Q1054" s="12"/>
      <c r="R1054" s="13"/>
    </row>
    <row r="1055" spans="1:18" ht="15.75" customHeight="1">
      <c r="A1055" s="1"/>
      <c r="B1055" s="6" t="s">
        <v>14</v>
      </c>
      <c r="C1055" s="6">
        <v>1185732</v>
      </c>
      <c r="D1055" s="7">
        <v>44387</v>
      </c>
      <c r="E1055" s="6" t="s">
        <v>33</v>
      </c>
      <c r="F1055" s="6" t="s">
        <v>55</v>
      </c>
      <c r="G1055" s="6" t="s">
        <v>56</v>
      </c>
      <c r="H1055" s="6" t="s">
        <v>22</v>
      </c>
      <c r="I1055" s="8">
        <v>0.5</v>
      </c>
      <c r="J1055" s="9">
        <v>3500</v>
      </c>
      <c r="K1055" s="10">
        <f t="shared" si="8"/>
        <v>1750</v>
      </c>
      <c r="L1055" s="10">
        <f t="shared" si="9"/>
        <v>875</v>
      </c>
      <c r="M1055" s="11">
        <v>0.5</v>
      </c>
      <c r="O1055" s="16"/>
      <c r="P1055" s="17"/>
      <c r="Q1055" s="12"/>
      <c r="R1055" s="13"/>
    </row>
    <row r="1056" spans="1:18" ht="15.75" customHeight="1">
      <c r="A1056" s="1"/>
      <c r="B1056" s="6" t="s">
        <v>14</v>
      </c>
      <c r="C1056" s="6">
        <v>1185732</v>
      </c>
      <c r="D1056" s="7">
        <v>44419</v>
      </c>
      <c r="E1056" s="6" t="s">
        <v>33</v>
      </c>
      <c r="F1056" s="6" t="s">
        <v>55</v>
      </c>
      <c r="G1056" s="6" t="s">
        <v>56</v>
      </c>
      <c r="H1056" s="6" t="s">
        <v>17</v>
      </c>
      <c r="I1056" s="8">
        <v>0.45</v>
      </c>
      <c r="J1056" s="9">
        <v>5000</v>
      </c>
      <c r="K1056" s="10">
        <f t="shared" si="8"/>
        <v>2250</v>
      </c>
      <c r="L1056" s="10">
        <f t="shared" si="9"/>
        <v>900</v>
      </c>
      <c r="M1056" s="11">
        <v>0.4</v>
      </c>
      <c r="O1056" s="16"/>
      <c r="P1056" s="17"/>
      <c r="Q1056" s="12"/>
      <c r="R1056" s="13"/>
    </row>
    <row r="1057" spans="1:18" ht="15.75" customHeight="1">
      <c r="A1057" s="1"/>
      <c r="B1057" s="6" t="s">
        <v>14</v>
      </c>
      <c r="C1057" s="6">
        <v>1185732</v>
      </c>
      <c r="D1057" s="7">
        <v>44419</v>
      </c>
      <c r="E1057" s="6" t="s">
        <v>33</v>
      </c>
      <c r="F1057" s="6" t="s">
        <v>55</v>
      </c>
      <c r="G1057" s="6" t="s">
        <v>56</v>
      </c>
      <c r="H1057" s="6" t="s">
        <v>18</v>
      </c>
      <c r="I1057" s="8">
        <v>0.45000000000000007</v>
      </c>
      <c r="J1057" s="9">
        <v>2750</v>
      </c>
      <c r="K1057" s="10">
        <f t="shared" si="8"/>
        <v>1237.5000000000002</v>
      </c>
      <c r="L1057" s="10">
        <f t="shared" si="9"/>
        <v>433.12500000000006</v>
      </c>
      <c r="M1057" s="11">
        <v>0.35</v>
      </c>
      <c r="O1057" s="16"/>
      <c r="P1057" s="17"/>
      <c r="Q1057" s="12"/>
      <c r="R1057" s="13"/>
    </row>
    <row r="1058" spans="1:18" ht="15.75" customHeight="1">
      <c r="A1058" s="1"/>
      <c r="B1058" s="6" t="s">
        <v>14</v>
      </c>
      <c r="C1058" s="6">
        <v>1185732</v>
      </c>
      <c r="D1058" s="7">
        <v>44419</v>
      </c>
      <c r="E1058" s="6" t="s">
        <v>33</v>
      </c>
      <c r="F1058" s="6" t="s">
        <v>55</v>
      </c>
      <c r="G1058" s="6" t="s">
        <v>56</v>
      </c>
      <c r="H1058" s="6" t="s">
        <v>19</v>
      </c>
      <c r="I1058" s="8">
        <v>0.4</v>
      </c>
      <c r="J1058" s="9">
        <v>2000</v>
      </c>
      <c r="K1058" s="10">
        <f t="shared" si="8"/>
        <v>800</v>
      </c>
      <c r="L1058" s="10">
        <f t="shared" si="9"/>
        <v>280</v>
      </c>
      <c r="M1058" s="11">
        <v>0.35</v>
      </c>
      <c r="O1058" s="16"/>
      <c r="P1058" s="17"/>
      <c r="Q1058" s="12"/>
      <c r="R1058" s="13"/>
    </row>
    <row r="1059" spans="1:18" ht="15.75" customHeight="1">
      <c r="A1059" s="1"/>
      <c r="B1059" s="6" t="s">
        <v>14</v>
      </c>
      <c r="C1059" s="6">
        <v>1185732</v>
      </c>
      <c r="D1059" s="7">
        <v>44419</v>
      </c>
      <c r="E1059" s="6" t="s">
        <v>33</v>
      </c>
      <c r="F1059" s="6" t="s">
        <v>55</v>
      </c>
      <c r="G1059" s="6" t="s">
        <v>56</v>
      </c>
      <c r="H1059" s="6" t="s">
        <v>20</v>
      </c>
      <c r="I1059" s="8">
        <v>0.30000000000000004</v>
      </c>
      <c r="J1059" s="9">
        <v>1250</v>
      </c>
      <c r="K1059" s="10">
        <f t="shared" si="8"/>
        <v>375.00000000000006</v>
      </c>
      <c r="L1059" s="10">
        <f t="shared" si="9"/>
        <v>150.00000000000003</v>
      </c>
      <c r="M1059" s="11">
        <v>0.4</v>
      </c>
      <c r="O1059" s="16"/>
      <c r="P1059" s="17"/>
      <c r="Q1059" s="12"/>
      <c r="R1059" s="13"/>
    </row>
    <row r="1060" spans="1:18" ht="15.75" customHeight="1">
      <c r="A1060" s="1"/>
      <c r="B1060" s="6" t="s">
        <v>14</v>
      </c>
      <c r="C1060" s="6">
        <v>1185732</v>
      </c>
      <c r="D1060" s="7">
        <v>44419</v>
      </c>
      <c r="E1060" s="6" t="s">
        <v>33</v>
      </c>
      <c r="F1060" s="6" t="s">
        <v>55</v>
      </c>
      <c r="G1060" s="6" t="s">
        <v>56</v>
      </c>
      <c r="H1060" s="6" t="s">
        <v>21</v>
      </c>
      <c r="I1060" s="8">
        <v>0.4</v>
      </c>
      <c r="J1060" s="9">
        <v>1000</v>
      </c>
      <c r="K1060" s="10">
        <f t="shared" si="8"/>
        <v>400</v>
      </c>
      <c r="L1060" s="10">
        <f t="shared" si="9"/>
        <v>140</v>
      </c>
      <c r="M1060" s="11">
        <v>0.35</v>
      </c>
      <c r="O1060" s="16"/>
      <c r="P1060" s="17"/>
      <c r="Q1060" s="12"/>
      <c r="R1060" s="13"/>
    </row>
    <row r="1061" spans="1:18" ht="15.75" customHeight="1">
      <c r="A1061" s="1"/>
      <c r="B1061" s="6" t="s">
        <v>14</v>
      </c>
      <c r="C1061" s="6">
        <v>1185732</v>
      </c>
      <c r="D1061" s="7">
        <v>44419</v>
      </c>
      <c r="E1061" s="6" t="s">
        <v>33</v>
      </c>
      <c r="F1061" s="6" t="s">
        <v>55</v>
      </c>
      <c r="G1061" s="6" t="s">
        <v>56</v>
      </c>
      <c r="H1061" s="6" t="s">
        <v>22</v>
      </c>
      <c r="I1061" s="8">
        <v>0.45</v>
      </c>
      <c r="J1061" s="9">
        <v>2750</v>
      </c>
      <c r="K1061" s="10">
        <f t="shared" si="8"/>
        <v>1237.5</v>
      </c>
      <c r="L1061" s="10">
        <f t="shared" si="9"/>
        <v>618.75</v>
      </c>
      <c r="M1061" s="11">
        <v>0.5</v>
      </c>
      <c r="O1061" s="16"/>
      <c r="P1061" s="17"/>
      <c r="Q1061" s="12"/>
      <c r="R1061" s="13"/>
    </row>
    <row r="1062" spans="1:18" ht="15.75" customHeight="1">
      <c r="A1062" s="1"/>
      <c r="B1062" s="6" t="s">
        <v>14</v>
      </c>
      <c r="C1062" s="6">
        <v>1185732</v>
      </c>
      <c r="D1062" s="7">
        <v>44451</v>
      </c>
      <c r="E1062" s="6" t="s">
        <v>33</v>
      </c>
      <c r="F1062" s="6" t="s">
        <v>55</v>
      </c>
      <c r="G1062" s="6" t="s">
        <v>56</v>
      </c>
      <c r="H1062" s="6" t="s">
        <v>17</v>
      </c>
      <c r="I1062" s="8">
        <v>0.4</v>
      </c>
      <c r="J1062" s="9">
        <v>4000</v>
      </c>
      <c r="K1062" s="10">
        <f t="shared" si="8"/>
        <v>1600</v>
      </c>
      <c r="L1062" s="10">
        <f t="shared" si="9"/>
        <v>640</v>
      </c>
      <c r="M1062" s="11">
        <v>0.4</v>
      </c>
      <c r="O1062" s="16"/>
      <c r="P1062" s="17"/>
      <c r="Q1062" s="12"/>
      <c r="R1062" s="13"/>
    </row>
    <row r="1063" spans="1:18" ht="15.75" customHeight="1">
      <c r="A1063" s="1"/>
      <c r="B1063" s="6" t="s">
        <v>14</v>
      </c>
      <c r="C1063" s="6">
        <v>1185732</v>
      </c>
      <c r="D1063" s="7">
        <v>44451</v>
      </c>
      <c r="E1063" s="6" t="s">
        <v>33</v>
      </c>
      <c r="F1063" s="6" t="s">
        <v>55</v>
      </c>
      <c r="G1063" s="6" t="s">
        <v>56</v>
      </c>
      <c r="H1063" s="6" t="s">
        <v>18</v>
      </c>
      <c r="I1063" s="8">
        <v>0.35000000000000009</v>
      </c>
      <c r="J1063" s="9">
        <v>2000</v>
      </c>
      <c r="K1063" s="10">
        <f t="shared" si="8"/>
        <v>700.00000000000023</v>
      </c>
      <c r="L1063" s="10">
        <f t="shared" si="9"/>
        <v>245.00000000000006</v>
      </c>
      <c r="M1063" s="11">
        <v>0.35</v>
      </c>
      <c r="O1063" s="16"/>
      <c r="P1063" s="17"/>
      <c r="Q1063" s="12"/>
      <c r="R1063" s="13"/>
    </row>
    <row r="1064" spans="1:18" ht="15.75" customHeight="1">
      <c r="A1064" s="1"/>
      <c r="B1064" s="6" t="s">
        <v>14</v>
      </c>
      <c r="C1064" s="6">
        <v>1185732</v>
      </c>
      <c r="D1064" s="7">
        <v>44451</v>
      </c>
      <c r="E1064" s="6" t="s">
        <v>33</v>
      </c>
      <c r="F1064" s="6" t="s">
        <v>55</v>
      </c>
      <c r="G1064" s="6" t="s">
        <v>56</v>
      </c>
      <c r="H1064" s="6" t="s">
        <v>19</v>
      </c>
      <c r="I1064" s="8">
        <v>0.2</v>
      </c>
      <c r="J1064" s="9">
        <v>1000</v>
      </c>
      <c r="K1064" s="10">
        <f t="shared" si="8"/>
        <v>200</v>
      </c>
      <c r="L1064" s="10">
        <f t="shared" si="9"/>
        <v>70</v>
      </c>
      <c r="M1064" s="11">
        <v>0.35</v>
      </c>
      <c r="O1064" s="16"/>
      <c r="P1064" s="17"/>
      <c r="Q1064" s="12"/>
      <c r="R1064" s="13"/>
    </row>
    <row r="1065" spans="1:18" ht="15.75" customHeight="1">
      <c r="A1065" s="1"/>
      <c r="B1065" s="6" t="s">
        <v>14</v>
      </c>
      <c r="C1065" s="6">
        <v>1185732</v>
      </c>
      <c r="D1065" s="7">
        <v>44451</v>
      </c>
      <c r="E1065" s="6" t="s">
        <v>33</v>
      </c>
      <c r="F1065" s="6" t="s">
        <v>55</v>
      </c>
      <c r="G1065" s="6" t="s">
        <v>56</v>
      </c>
      <c r="H1065" s="6" t="s">
        <v>20</v>
      </c>
      <c r="I1065" s="8">
        <v>0.2</v>
      </c>
      <c r="J1065" s="9">
        <v>750</v>
      </c>
      <c r="K1065" s="10">
        <f t="shared" si="8"/>
        <v>150</v>
      </c>
      <c r="L1065" s="10">
        <f t="shared" si="9"/>
        <v>60</v>
      </c>
      <c r="M1065" s="11">
        <v>0.4</v>
      </c>
      <c r="O1065" s="16"/>
      <c r="P1065" s="17"/>
      <c r="Q1065" s="12"/>
      <c r="R1065" s="13"/>
    </row>
    <row r="1066" spans="1:18" ht="15.75" customHeight="1">
      <c r="A1066" s="1"/>
      <c r="B1066" s="6" t="s">
        <v>14</v>
      </c>
      <c r="C1066" s="6">
        <v>1185732</v>
      </c>
      <c r="D1066" s="7">
        <v>44451</v>
      </c>
      <c r="E1066" s="6" t="s">
        <v>33</v>
      </c>
      <c r="F1066" s="6" t="s">
        <v>55</v>
      </c>
      <c r="G1066" s="6" t="s">
        <v>56</v>
      </c>
      <c r="H1066" s="6" t="s">
        <v>21</v>
      </c>
      <c r="I1066" s="8">
        <v>0.3</v>
      </c>
      <c r="J1066" s="9">
        <v>750</v>
      </c>
      <c r="K1066" s="10">
        <f t="shared" si="8"/>
        <v>225</v>
      </c>
      <c r="L1066" s="10">
        <f t="shared" si="9"/>
        <v>78.75</v>
      </c>
      <c r="M1066" s="11">
        <v>0.35</v>
      </c>
      <c r="O1066" s="16"/>
      <c r="P1066" s="17"/>
      <c r="Q1066" s="12"/>
      <c r="R1066" s="13"/>
    </row>
    <row r="1067" spans="1:18" ht="15.75" customHeight="1">
      <c r="A1067" s="1"/>
      <c r="B1067" s="6" t="s">
        <v>14</v>
      </c>
      <c r="C1067" s="6">
        <v>1185732</v>
      </c>
      <c r="D1067" s="7">
        <v>44451</v>
      </c>
      <c r="E1067" s="6" t="s">
        <v>33</v>
      </c>
      <c r="F1067" s="6" t="s">
        <v>55</v>
      </c>
      <c r="G1067" s="6" t="s">
        <v>56</v>
      </c>
      <c r="H1067" s="6" t="s">
        <v>22</v>
      </c>
      <c r="I1067" s="8">
        <v>0.35000000000000003</v>
      </c>
      <c r="J1067" s="9">
        <v>1500</v>
      </c>
      <c r="K1067" s="10">
        <f t="shared" si="8"/>
        <v>525</v>
      </c>
      <c r="L1067" s="10">
        <f t="shared" si="9"/>
        <v>262.5</v>
      </c>
      <c r="M1067" s="11">
        <v>0.5</v>
      </c>
      <c r="O1067" s="16"/>
      <c r="P1067" s="17"/>
      <c r="Q1067" s="12"/>
      <c r="R1067" s="13"/>
    </row>
    <row r="1068" spans="1:18" ht="15.75" customHeight="1">
      <c r="A1068" s="1"/>
      <c r="B1068" s="6" t="s">
        <v>14</v>
      </c>
      <c r="C1068" s="6">
        <v>1185732</v>
      </c>
      <c r="D1068" s="7">
        <v>44480</v>
      </c>
      <c r="E1068" s="6" t="s">
        <v>33</v>
      </c>
      <c r="F1068" s="6" t="s">
        <v>55</v>
      </c>
      <c r="G1068" s="6" t="s">
        <v>56</v>
      </c>
      <c r="H1068" s="6" t="s">
        <v>17</v>
      </c>
      <c r="I1068" s="8">
        <v>0.39999999999999997</v>
      </c>
      <c r="J1068" s="9">
        <v>3250</v>
      </c>
      <c r="K1068" s="10">
        <f t="shared" si="8"/>
        <v>1300</v>
      </c>
      <c r="L1068" s="10">
        <f t="shared" si="9"/>
        <v>520</v>
      </c>
      <c r="M1068" s="11">
        <v>0.4</v>
      </c>
      <c r="O1068" s="16"/>
      <c r="P1068" s="17"/>
      <c r="Q1068" s="12"/>
      <c r="R1068" s="13"/>
    </row>
    <row r="1069" spans="1:18" ht="15.75" customHeight="1">
      <c r="A1069" s="1"/>
      <c r="B1069" s="6" t="s">
        <v>14</v>
      </c>
      <c r="C1069" s="6">
        <v>1185732</v>
      </c>
      <c r="D1069" s="7">
        <v>44480</v>
      </c>
      <c r="E1069" s="6" t="s">
        <v>33</v>
      </c>
      <c r="F1069" s="6" t="s">
        <v>55</v>
      </c>
      <c r="G1069" s="6" t="s">
        <v>56</v>
      </c>
      <c r="H1069" s="6" t="s">
        <v>18</v>
      </c>
      <c r="I1069" s="8">
        <v>0.3</v>
      </c>
      <c r="J1069" s="9">
        <v>1500</v>
      </c>
      <c r="K1069" s="10">
        <f t="shared" si="8"/>
        <v>450</v>
      </c>
      <c r="L1069" s="10">
        <f t="shared" si="9"/>
        <v>157.5</v>
      </c>
      <c r="M1069" s="11">
        <v>0.35</v>
      </c>
      <c r="O1069" s="16"/>
      <c r="P1069" s="17"/>
      <c r="Q1069" s="12"/>
      <c r="R1069" s="13"/>
    </row>
    <row r="1070" spans="1:18" ht="15.75" customHeight="1">
      <c r="A1070" s="1"/>
      <c r="B1070" s="6" t="s">
        <v>14</v>
      </c>
      <c r="C1070" s="6">
        <v>1185732</v>
      </c>
      <c r="D1070" s="7">
        <v>44480</v>
      </c>
      <c r="E1070" s="6" t="s">
        <v>33</v>
      </c>
      <c r="F1070" s="6" t="s">
        <v>55</v>
      </c>
      <c r="G1070" s="6" t="s">
        <v>56</v>
      </c>
      <c r="H1070" s="6" t="s">
        <v>19</v>
      </c>
      <c r="I1070" s="8">
        <v>0.3</v>
      </c>
      <c r="J1070" s="9">
        <v>500</v>
      </c>
      <c r="K1070" s="10">
        <f t="shared" si="8"/>
        <v>150</v>
      </c>
      <c r="L1070" s="10">
        <f t="shared" si="9"/>
        <v>52.5</v>
      </c>
      <c r="M1070" s="11">
        <v>0.35</v>
      </c>
      <c r="O1070" s="16"/>
      <c r="P1070" s="17"/>
      <c r="Q1070" s="12"/>
      <c r="R1070" s="13"/>
    </row>
    <row r="1071" spans="1:18" ht="15.75" customHeight="1">
      <c r="A1071" s="1"/>
      <c r="B1071" s="6" t="s">
        <v>14</v>
      </c>
      <c r="C1071" s="6">
        <v>1185732</v>
      </c>
      <c r="D1071" s="7">
        <v>44480</v>
      </c>
      <c r="E1071" s="6" t="s">
        <v>33</v>
      </c>
      <c r="F1071" s="6" t="s">
        <v>55</v>
      </c>
      <c r="G1071" s="6" t="s">
        <v>56</v>
      </c>
      <c r="H1071" s="6" t="s">
        <v>20</v>
      </c>
      <c r="I1071" s="8">
        <v>0.3</v>
      </c>
      <c r="J1071" s="9">
        <v>250</v>
      </c>
      <c r="K1071" s="10">
        <f t="shared" si="8"/>
        <v>75</v>
      </c>
      <c r="L1071" s="10">
        <f t="shared" si="9"/>
        <v>30</v>
      </c>
      <c r="M1071" s="11">
        <v>0.4</v>
      </c>
      <c r="O1071" s="16"/>
      <c r="P1071" s="17"/>
      <c r="Q1071" s="12"/>
      <c r="R1071" s="13"/>
    </row>
    <row r="1072" spans="1:18" ht="15.75" customHeight="1">
      <c r="A1072" s="1"/>
      <c r="B1072" s="6" t="s">
        <v>14</v>
      </c>
      <c r="C1072" s="6">
        <v>1185732</v>
      </c>
      <c r="D1072" s="7">
        <v>44480</v>
      </c>
      <c r="E1072" s="6" t="s">
        <v>33</v>
      </c>
      <c r="F1072" s="6" t="s">
        <v>55</v>
      </c>
      <c r="G1072" s="6" t="s">
        <v>56</v>
      </c>
      <c r="H1072" s="6" t="s">
        <v>21</v>
      </c>
      <c r="I1072" s="8">
        <v>0.39999999999999997</v>
      </c>
      <c r="J1072" s="9">
        <v>250</v>
      </c>
      <c r="K1072" s="10">
        <f t="shared" si="8"/>
        <v>99.999999999999986</v>
      </c>
      <c r="L1072" s="10">
        <f t="shared" si="9"/>
        <v>34.999999999999993</v>
      </c>
      <c r="M1072" s="11">
        <v>0.35</v>
      </c>
      <c r="O1072" s="16"/>
      <c r="P1072" s="17"/>
      <c r="Q1072" s="12"/>
      <c r="R1072" s="13"/>
    </row>
    <row r="1073" spans="1:18" ht="15.75" customHeight="1">
      <c r="A1073" s="1"/>
      <c r="B1073" s="6" t="s">
        <v>14</v>
      </c>
      <c r="C1073" s="6">
        <v>1185732</v>
      </c>
      <c r="D1073" s="7">
        <v>44480</v>
      </c>
      <c r="E1073" s="6" t="s">
        <v>33</v>
      </c>
      <c r="F1073" s="6" t="s">
        <v>55</v>
      </c>
      <c r="G1073" s="6" t="s">
        <v>56</v>
      </c>
      <c r="H1073" s="6" t="s">
        <v>22</v>
      </c>
      <c r="I1073" s="8">
        <v>0.4499999999999999</v>
      </c>
      <c r="J1073" s="9">
        <v>1500</v>
      </c>
      <c r="K1073" s="10">
        <f t="shared" si="8"/>
        <v>674.99999999999989</v>
      </c>
      <c r="L1073" s="10">
        <f t="shared" si="9"/>
        <v>337.49999999999994</v>
      </c>
      <c r="M1073" s="11">
        <v>0.5</v>
      </c>
      <c r="O1073" s="16"/>
      <c r="P1073" s="17"/>
      <c r="Q1073" s="12"/>
      <c r="R1073" s="13"/>
    </row>
    <row r="1074" spans="1:18" ht="15.75" customHeight="1">
      <c r="A1074" s="1"/>
      <c r="B1074" s="6" t="s">
        <v>14</v>
      </c>
      <c r="C1074" s="6">
        <v>1185732</v>
      </c>
      <c r="D1074" s="7">
        <v>44511</v>
      </c>
      <c r="E1074" s="6" t="s">
        <v>33</v>
      </c>
      <c r="F1074" s="6" t="s">
        <v>55</v>
      </c>
      <c r="G1074" s="6" t="s">
        <v>56</v>
      </c>
      <c r="H1074" s="6" t="s">
        <v>17</v>
      </c>
      <c r="I1074" s="8">
        <v>0.4</v>
      </c>
      <c r="J1074" s="9">
        <v>3000</v>
      </c>
      <c r="K1074" s="10">
        <f t="shared" si="8"/>
        <v>1200</v>
      </c>
      <c r="L1074" s="10">
        <f t="shared" si="9"/>
        <v>480</v>
      </c>
      <c r="M1074" s="11">
        <v>0.4</v>
      </c>
      <c r="O1074" s="16"/>
      <c r="P1074" s="17"/>
      <c r="Q1074" s="12"/>
      <c r="R1074" s="13"/>
    </row>
    <row r="1075" spans="1:18" ht="15.75" customHeight="1">
      <c r="A1075" s="1"/>
      <c r="B1075" s="6" t="s">
        <v>14</v>
      </c>
      <c r="C1075" s="6">
        <v>1185732</v>
      </c>
      <c r="D1075" s="7">
        <v>44511</v>
      </c>
      <c r="E1075" s="6" t="s">
        <v>33</v>
      </c>
      <c r="F1075" s="6" t="s">
        <v>55</v>
      </c>
      <c r="G1075" s="6" t="s">
        <v>56</v>
      </c>
      <c r="H1075" s="6" t="s">
        <v>18</v>
      </c>
      <c r="I1075" s="8">
        <v>0.30000000000000004</v>
      </c>
      <c r="J1075" s="9">
        <v>1500</v>
      </c>
      <c r="K1075" s="10">
        <f t="shared" si="8"/>
        <v>450.00000000000006</v>
      </c>
      <c r="L1075" s="10">
        <f t="shared" si="9"/>
        <v>157.5</v>
      </c>
      <c r="M1075" s="11">
        <v>0.35</v>
      </c>
      <c r="O1075" s="16"/>
      <c r="P1075" s="17"/>
      <c r="Q1075" s="12"/>
      <c r="R1075" s="13"/>
    </row>
    <row r="1076" spans="1:18" ht="15.75" customHeight="1">
      <c r="A1076" s="1"/>
      <c r="B1076" s="6" t="s">
        <v>14</v>
      </c>
      <c r="C1076" s="6">
        <v>1185732</v>
      </c>
      <c r="D1076" s="7">
        <v>44511</v>
      </c>
      <c r="E1076" s="6" t="s">
        <v>33</v>
      </c>
      <c r="F1076" s="6" t="s">
        <v>55</v>
      </c>
      <c r="G1076" s="6" t="s">
        <v>56</v>
      </c>
      <c r="H1076" s="6" t="s">
        <v>19</v>
      </c>
      <c r="I1076" s="8">
        <v>0.30000000000000004</v>
      </c>
      <c r="J1076" s="9">
        <v>950</v>
      </c>
      <c r="K1076" s="10">
        <f t="shared" si="8"/>
        <v>285.00000000000006</v>
      </c>
      <c r="L1076" s="10">
        <f t="shared" si="9"/>
        <v>99.750000000000014</v>
      </c>
      <c r="M1076" s="11">
        <v>0.35</v>
      </c>
      <c r="O1076" s="16"/>
      <c r="P1076" s="17"/>
      <c r="Q1076" s="12"/>
      <c r="R1076" s="13"/>
    </row>
    <row r="1077" spans="1:18" ht="15.75" customHeight="1">
      <c r="A1077" s="1"/>
      <c r="B1077" s="6" t="s">
        <v>14</v>
      </c>
      <c r="C1077" s="6">
        <v>1185732</v>
      </c>
      <c r="D1077" s="7">
        <v>44511</v>
      </c>
      <c r="E1077" s="6" t="s">
        <v>33</v>
      </c>
      <c r="F1077" s="6" t="s">
        <v>55</v>
      </c>
      <c r="G1077" s="6" t="s">
        <v>56</v>
      </c>
      <c r="H1077" s="6" t="s">
        <v>20</v>
      </c>
      <c r="I1077" s="8">
        <v>0.30000000000000004</v>
      </c>
      <c r="J1077" s="9">
        <v>1250</v>
      </c>
      <c r="K1077" s="10">
        <f t="shared" si="8"/>
        <v>375.00000000000006</v>
      </c>
      <c r="L1077" s="10">
        <f t="shared" si="9"/>
        <v>150.00000000000003</v>
      </c>
      <c r="M1077" s="11">
        <v>0.4</v>
      </c>
      <c r="O1077" s="16"/>
      <c r="P1077" s="17"/>
      <c r="Q1077" s="12"/>
      <c r="R1077" s="13"/>
    </row>
    <row r="1078" spans="1:18" ht="15.75" customHeight="1">
      <c r="A1078" s="1"/>
      <c r="B1078" s="6" t="s">
        <v>14</v>
      </c>
      <c r="C1078" s="6">
        <v>1185732</v>
      </c>
      <c r="D1078" s="7">
        <v>44511</v>
      </c>
      <c r="E1078" s="6" t="s">
        <v>33</v>
      </c>
      <c r="F1078" s="6" t="s">
        <v>55</v>
      </c>
      <c r="G1078" s="6" t="s">
        <v>56</v>
      </c>
      <c r="H1078" s="6" t="s">
        <v>21</v>
      </c>
      <c r="I1078" s="8">
        <v>0.49999999999999994</v>
      </c>
      <c r="J1078" s="9">
        <v>1000</v>
      </c>
      <c r="K1078" s="10">
        <f t="shared" si="8"/>
        <v>499.99999999999994</v>
      </c>
      <c r="L1078" s="10">
        <f t="shared" si="9"/>
        <v>174.99999999999997</v>
      </c>
      <c r="M1078" s="11">
        <v>0.35</v>
      </c>
      <c r="O1078" s="16"/>
      <c r="P1078" s="17"/>
      <c r="Q1078" s="12"/>
      <c r="R1078" s="13"/>
    </row>
    <row r="1079" spans="1:18" ht="15.75" customHeight="1">
      <c r="A1079" s="1"/>
      <c r="B1079" s="6" t="s">
        <v>14</v>
      </c>
      <c r="C1079" s="6">
        <v>1185732</v>
      </c>
      <c r="D1079" s="7">
        <v>44511</v>
      </c>
      <c r="E1079" s="6" t="s">
        <v>33</v>
      </c>
      <c r="F1079" s="6" t="s">
        <v>55</v>
      </c>
      <c r="G1079" s="6" t="s">
        <v>56</v>
      </c>
      <c r="H1079" s="6" t="s">
        <v>22</v>
      </c>
      <c r="I1079" s="8">
        <v>0.54999999999999982</v>
      </c>
      <c r="J1079" s="9">
        <v>2000</v>
      </c>
      <c r="K1079" s="10">
        <f t="shared" si="8"/>
        <v>1099.9999999999995</v>
      </c>
      <c r="L1079" s="10">
        <f t="shared" si="9"/>
        <v>549.99999999999977</v>
      </c>
      <c r="M1079" s="11">
        <v>0.5</v>
      </c>
      <c r="O1079" s="16"/>
      <c r="P1079" s="17"/>
      <c r="Q1079" s="12"/>
      <c r="R1079" s="13"/>
    </row>
    <row r="1080" spans="1:18" ht="15.75" customHeight="1">
      <c r="A1080" s="1"/>
      <c r="B1080" s="6" t="s">
        <v>14</v>
      </c>
      <c r="C1080" s="6">
        <v>1185732</v>
      </c>
      <c r="D1080" s="7">
        <v>44540</v>
      </c>
      <c r="E1080" s="6" t="s">
        <v>33</v>
      </c>
      <c r="F1080" s="6" t="s">
        <v>55</v>
      </c>
      <c r="G1080" s="6" t="s">
        <v>56</v>
      </c>
      <c r="H1080" s="6" t="s">
        <v>17</v>
      </c>
      <c r="I1080" s="8">
        <v>0.49999999999999994</v>
      </c>
      <c r="J1080" s="9">
        <v>4500</v>
      </c>
      <c r="K1080" s="10">
        <f t="shared" si="8"/>
        <v>2249.9999999999995</v>
      </c>
      <c r="L1080" s="10">
        <f t="shared" si="9"/>
        <v>899.99999999999989</v>
      </c>
      <c r="M1080" s="11">
        <v>0.4</v>
      </c>
      <c r="O1080" s="16"/>
      <c r="P1080" s="17"/>
      <c r="Q1080" s="12"/>
      <c r="R1080" s="13"/>
    </row>
    <row r="1081" spans="1:18" ht="15.75" customHeight="1">
      <c r="A1081" s="1"/>
      <c r="B1081" s="6" t="s">
        <v>14</v>
      </c>
      <c r="C1081" s="6">
        <v>1185732</v>
      </c>
      <c r="D1081" s="7">
        <v>44540</v>
      </c>
      <c r="E1081" s="6" t="s">
        <v>33</v>
      </c>
      <c r="F1081" s="6" t="s">
        <v>55</v>
      </c>
      <c r="G1081" s="6" t="s">
        <v>56</v>
      </c>
      <c r="H1081" s="6" t="s">
        <v>18</v>
      </c>
      <c r="I1081" s="8">
        <v>0.4</v>
      </c>
      <c r="J1081" s="9">
        <v>2500</v>
      </c>
      <c r="K1081" s="10">
        <f t="shared" si="8"/>
        <v>1000</v>
      </c>
      <c r="L1081" s="10">
        <f t="shared" si="9"/>
        <v>350</v>
      </c>
      <c r="M1081" s="11">
        <v>0.35</v>
      </c>
      <c r="O1081" s="16"/>
      <c r="P1081" s="17"/>
      <c r="Q1081" s="12"/>
      <c r="R1081" s="13"/>
    </row>
    <row r="1082" spans="1:18" ht="15.75" customHeight="1">
      <c r="A1082" s="1"/>
      <c r="B1082" s="6" t="s">
        <v>14</v>
      </c>
      <c r="C1082" s="6">
        <v>1185732</v>
      </c>
      <c r="D1082" s="7">
        <v>44540</v>
      </c>
      <c r="E1082" s="6" t="s">
        <v>33</v>
      </c>
      <c r="F1082" s="6" t="s">
        <v>55</v>
      </c>
      <c r="G1082" s="6" t="s">
        <v>56</v>
      </c>
      <c r="H1082" s="6" t="s">
        <v>19</v>
      </c>
      <c r="I1082" s="8">
        <v>0.4</v>
      </c>
      <c r="J1082" s="9">
        <v>2000</v>
      </c>
      <c r="K1082" s="10">
        <f t="shared" si="8"/>
        <v>800</v>
      </c>
      <c r="L1082" s="10">
        <f t="shared" si="9"/>
        <v>280</v>
      </c>
      <c r="M1082" s="11">
        <v>0.35</v>
      </c>
      <c r="O1082" s="16"/>
      <c r="P1082" s="17"/>
      <c r="Q1082" s="12"/>
      <c r="R1082" s="13"/>
    </row>
    <row r="1083" spans="1:18" ht="15.75" customHeight="1">
      <c r="A1083" s="1"/>
      <c r="B1083" s="6" t="s">
        <v>14</v>
      </c>
      <c r="C1083" s="6">
        <v>1185732</v>
      </c>
      <c r="D1083" s="7">
        <v>44540</v>
      </c>
      <c r="E1083" s="6" t="s">
        <v>33</v>
      </c>
      <c r="F1083" s="6" t="s">
        <v>55</v>
      </c>
      <c r="G1083" s="6" t="s">
        <v>56</v>
      </c>
      <c r="H1083" s="6" t="s">
        <v>20</v>
      </c>
      <c r="I1083" s="8">
        <v>0.4</v>
      </c>
      <c r="J1083" s="9">
        <v>1500</v>
      </c>
      <c r="K1083" s="10">
        <f t="shared" si="8"/>
        <v>600</v>
      </c>
      <c r="L1083" s="10">
        <f t="shared" si="9"/>
        <v>240</v>
      </c>
      <c r="M1083" s="11">
        <v>0.4</v>
      </c>
      <c r="O1083" s="16"/>
      <c r="P1083" s="17"/>
      <c r="Q1083" s="12"/>
      <c r="R1083" s="13"/>
    </row>
    <row r="1084" spans="1:18" ht="15.75" customHeight="1">
      <c r="A1084" s="1"/>
      <c r="B1084" s="6" t="s">
        <v>14</v>
      </c>
      <c r="C1084" s="6">
        <v>1185732</v>
      </c>
      <c r="D1084" s="7">
        <v>44540</v>
      </c>
      <c r="E1084" s="6" t="s">
        <v>33</v>
      </c>
      <c r="F1084" s="6" t="s">
        <v>55</v>
      </c>
      <c r="G1084" s="6" t="s">
        <v>56</v>
      </c>
      <c r="H1084" s="6" t="s">
        <v>21</v>
      </c>
      <c r="I1084" s="8">
        <v>0.49999999999999994</v>
      </c>
      <c r="J1084" s="9">
        <v>1500</v>
      </c>
      <c r="K1084" s="10">
        <f t="shared" si="8"/>
        <v>749.99999999999989</v>
      </c>
      <c r="L1084" s="10">
        <f t="shared" si="9"/>
        <v>262.49999999999994</v>
      </c>
      <c r="M1084" s="11">
        <v>0.35</v>
      </c>
      <c r="O1084" s="16"/>
      <c r="P1084" s="17"/>
      <c r="Q1084" s="12"/>
      <c r="R1084" s="13"/>
    </row>
    <row r="1085" spans="1:18" ht="15.75" customHeight="1">
      <c r="A1085" s="1"/>
      <c r="B1085" s="6" t="s">
        <v>14</v>
      </c>
      <c r="C1085" s="6">
        <v>1185732</v>
      </c>
      <c r="D1085" s="7">
        <v>44540</v>
      </c>
      <c r="E1085" s="6" t="s">
        <v>33</v>
      </c>
      <c r="F1085" s="6" t="s">
        <v>55</v>
      </c>
      <c r="G1085" s="6" t="s">
        <v>56</v>
      </c>
      <c r="H1085" s="6" t="s">
        <v>22</v>
      </c>
      <c r="I1085" s="8">
        <v>0.54999999999999982</v>
      </c>
      <c r="J1085" s="9">
        <v>2500</v>
      </c>
      <c r="K1085" s="10">
        <f t="shared" si="8"/>
        <v>1374.9999999999995</v>
      </c>
      <c r="L1085" s="10">
        <f t="shared" si="9"/>
        <v>687.49999999999977</v>
      </c>
      <c r="M1085" s="11">
        <v>0.5</v>
      </c>
      <c r="O1085" s="16"/>
      <c r="P1085" s="17"/>
      <c r="Q1085" s="12"/>
      <c r="R1085" s="13"/>
    </row>
    <row r="1086" spans="1:18" ht="15.75" customHeight="1">
      <c r="A1086" s="1" t="s">
        <v>39</v>
      </c>
      <c r="B1086" s="6" t="s">
        <v>23</v>
      </c>
      <c r="C1086" s="6">
        <v>1197831</v>
      </c>
      <c r="D1086" s="7">
        <v>44198</v>
      </c>
      <c r="E1086" s="6" t="s">
        <v>24</v>
      </c>
      <c r="F1086" s="6" t="s">
        <v>57</v>
      </c>
      <c r="G1086" s="6" t="s">
        <v>58</v>
      </c>
      <c r="H1086" s="6" t="s">
        <v>17</v>
      </c>
      <c r="I1086" s="8">
        <v>0.2</v>
      </c>
      <c r="J1086" s="9">
        <v>6750</v>
      </c>
      <c r="K1086" s="10">
        <f t="shared" si="8"/>
        <v>1350</v>
      </c>
      <c r="L1086" s="10">
        <f t="shared" si="9"/>
        <v>540</v>
      </c>
      <c r="M1086" s="11">
        <v>0.39999999999999997</v>
      </c>
      <c r="O1086" s="16"/>
      <c r="P1086" s="17"/>
      <c r="Q1086" s="12"/>
      <c r="R1086" s="13"/>
    </row>
    <row r="1087" spans="1:18" ht="15.75" customHeight="1">
      <c r="A1087" s="1"/>
      <c r="B1087" s="6" t="s">
        <v>23</v>
      </c>
      <c r="C1087" s="6">
        <v>1197831</v>
      </c>
      <c r="D1087" s="7">
        <v>44198</v>
      </c>
      <c r="E1087" s="6" t="s">
        <v>24</v>
      </c>
      <c r="F1087" s="6" t="s">
        <v>57</v>
      </c>
      <c r="G1087" s="6" t="s">
        <v>58</v>
      </c>
      <c r="H1087" s="6" t="s">
        <v>18</v>
      </c>
      <c r="I1087" s="8">
        <v>0.3</v>
      </c>
      <c r="J1087" s="9">
        <v>6750</v>
      </c>
      <c r="K1087" s="10">
        <f t="shared" si="8"/>
        <v>2025</v>
      </c>
      <c r="L1087" s="10">
        <f t="shared" si="9"/>
        <v>809.99999999999989</v>
      </c>
      <c r="M1087" s="11">
        <v>0.39999999999999997</v>
      </c>
      <c r="O1087" s="16"/>
      <c r="P1087" s="17"/>
      <c r="Q1087" s="12"/>
      <c r="R1087" s="13"/>
    </row>
    <row r="1088" spans="1:18" ht="15.75" customHeight="1">
      <c r="A1088" s="1"/>
      <c r="B1088" s="6" t="s">
        <v>23</v>
      </c>
      <c r="C1088" s="6">
        <v>1197831</v>
      </c>
      <c r="D1088" s="7">
        <v>44198</v>
      </c>
      <c r="E1088" s="6" t="s">
        <v>24</v>
      </c>
      <c r="F1088" s="6" t="s">
        <v>57</v>
      </c>
      <c r="G1088" s="6" t="s">
        <v>58</v>
      </c>
      <c r="H1088" s="6" t="s">
        <v>19</v>
      </c>
      <c r="I1088" s="8">
        <v>0.3</v>
      </c>
      <c r="J1088" s="9">
        <v>4750</v>
      </c>
      <c r="K1088" s="10">
        <f t="shared" si="8"/>
        <v>1425</v>
      </c>
      <c r="L1088" s="10">
        <f t="shared" si="9"/>
        <v>570</v>
      </c>
      <c r="M1088" s="11">
        <v>0.39999999999999997</v>
      </c>
      <c r="O1088" s="16"/>
      <c r="P1088" s="17"/>
      <c r="Q1088" s="12"/>
      <c r="R1088" s="13"/>
    </row>
    <row r="1089" spans="1:18" ht="15.75" customHeight="1">
      <c r="A1089" s="1"/>
      <c r="B1089" s="6" t="s">
        <v>23</v>
      </c>
      <c r="C1089" s="6">
        <v>1197831</v>
      </c>
      <c r="D1089" s="7">
        <v>44198</v>
      </c>
      <c r="E1089" s="6" t="s">
        <v>24</v>
      </c>
      <c r="F1089" s="6" t="s">
        <v>57</v>
      </c>
      <c r="G1089" s="6" t="s">
        <v>58</v>
      </c>
      <c r="H1089" s="6" t="s">
        <v>20</v>
      </c>
      <c r="I1089" s="8">
        <v>0.35</v>
      </c>
      <c r="J1089" s="9">
        <v>4750</v>
      </c>
      <c r="K1089" s="10">
        <f t="shared" si="8"/>
        <v>1662.5</v>
      </c>
      <c r="L1089" s="10">
        <f t="shared" si="9"/>
        <v>831.25</v>
      </c>
      <c r="M1089" s="11">
        <v>0.5</v>
      </c>
      <c r="O1089" s="16"/>
      <c r="P1089" s="17"/>
      <c r="Q1089" s="12"/>
      <c r="R1089" s="13"/>
    </row>
    <row r="1090" spans="1:18" ht="15.75" customHeight="1">
      <c r="A1090" s="1"/>
      <c r="B1090" s="6" t="s">
        <v>23</v>
      </c>
      <c r="C1090" s="6">
        <v>1197831</v>
      </c>
      <c r="D1090" s="7">
        <v>44198</v>
      </c>
      <c r="E1090" s="6" t="s">
        <v>24</v>
      </c>
      <c r="F1090" s="6" t="s">
        <v>57</v>
      </c>
      <c r="G1090" s="6" t="s">
        <v>58</v>
      </c>
      <c r="H1090" s="6" t="s">
        <v>21</v>
      </c>
      <c r="I1090" s="8">
        <v>0.4</v>
      </c>
      <c r="J1090" s="9">
        <v>3250</v>
      </c>
      <c r="K1090" s="10">
        <f t="shared" si="8"/>
        <v>1300</v>
      </c>
      <c r="L1090" s="10">
        <f t="shared" si="9"/>
        <v>454.99999999999994</v>
      </c>
      <c r="M1090" s="11">
        <v>0.35</v>
      </c>
      <c r="O1090" s="16"/>
      <c r="P1090" s="17"/>
      <c r="Q1090" s="12"/>
      <c r="R1090" s="13"/>
    </row>
    <row r="1091" spans="1:18" ht="15.75" customHeight="1">
      <c r="A1091" s="1"/>
      <c r="B1091" s="6" t="s">
        <v>23</v>
      </c>
      <c r="C1091" s="6">
        <v>1197831</v>
      </c>
      <c r="D1091" s="7">
        <v>44198</v>
      </c>
      <c r="E1091" s="6" t="s">
        <v>24</v>
      </c>
      <c r="F1091" s="6" t="s">
        <v>57</v>
      </c>
      <c r="G1091" s="6" t="s">
        <v>58</v>
      </c>
      <c r="H1091" s="6" t="s">
        <v>22</v>
      </c>
      <c r="I1091" s="8">
        <v>0.35</v>
      </c>
      <c r="J1091" s="9">
        <v>4750</v>
      </c>
      <c r="K1091" s="10">
        <f t="shared" si="8"/>
        <v>1662.5</v>
      </c>
      <c r="L1091" s="10">
        <f t="shared" si="9"/>
        <v>914.37500000000011</v>
      </c>
      <c r="M1091" s="11">
        <v>0.55000000000000004</v>
      </c>
      <c r="O1091" s="16"/>
      <c r="P1091" s="17"/>
      <c r="Q1091" s="12"/>
      <c r="R1091" s="13"/>
    </row>
    <row r="1092" spans="1:18" ht="15.75" customHeight="1">
      <c r="A1092" s="1"/>
      <c r="B1092" s="6" t="s">
        <v>23</v>
      </c>
      <c r="C1092" s="6">
        <v>1197831</v>
      </c>
      <c r="D1092" s="7">
        <v>44228</v>
      </c>
      <c r="E1092" s="6" t="s">
        <v>24</v>
      </c>
      <c r="F1092" s="6" t="s">
        <v>57</v>
      </c>
      <c r="G1092" s="6" t="s">
        <v>58</v>
      </c>
      <c r="H1092" s="6" t="s">
        <v>17</v>
      </c>
      <c r="I1092" s="8">
        <v>0.25</v>
      </c>
      <c r="J1092" s="9">
        <v>6250</v>
      </c>
      <c r="K1092" s="10">
        <f t="shared" si="8"/>
        <v>1562.5</v>
      </c>
      <c r="L1092" s="10">
        <f t="shared" si="9"/>
        <v>625</v>
      </c>
      <c r="M1092" s="11">
        <v>0.39999999999999997</v>
      </c>
      <c r="O1092" s="16"/>
      <c r="P1092" s="17"/>
      <c r="Q1092" s="12"/>
      <c r="R1092" s="13"/>
    </row>
    <row r="1093" spans="1:18" ht="15.75" customHeight="1">
      <c r="A1093" s="1"/>
      <c r="B1093" s="6" t="s">
        <v>23</v>
      </c>
      <c r="C1093" s="6">
        <v>1197831</v>
      </c>
      <c r="D1093" s="7">
        <v>44228</v>
      </c>
      <c r="E1093" s="6" t="s">
        <v>24</v>
      </c>
      <c r="F1093" s="6" t="s">
        <v>57</v>
      </c>
      <c r="G1093" s="6" t="s">
        <v>58</v>
      </c>
      <c r="H1093" s="6" t="s">
        <v>18</v>
      </c>
      <c r="I1093" s="8">
        <v>0.35</v>
      </c>
      <c r="J1093" s="9">
        <v>6000</v>
      </c>
      <c r="K1093" s="10">
        <f t="shared" si="8"/>
        <v>2100</v>
      </c>
      <c r="L1093" s="10">
        <f t="shared" si="9"/>
        <v>839.99999999999989</v>
      </c>
      <c r="M1093" s="11">
        <v>0.39999999999999997</v>
      </c>
      <c r="O1093" s="16"/>
      <c r="P1093" s="17"/>
      <c r="Q1093" s="12"/>
      <c r="R1093" s="13"/>
    </row>
    <row r="1094" spans="1:18" ht="15.75" customHeight="1">
      <c r="A1094" s="1"/>
      <c r="B1094" s="6" t="s">
        <v>23</v>
      </c>
      <c r="C1094" s="6">
        <v>1197831</v>
      </c>
      <c r="D1094" s="7">
        <v>44228</v>
      </c>
      <c r="E1094" s="6" t="s">
        <v>24</v>
      </c>
      <c r="F1094" s="6" t="s">
        <v>57</v>
      </c>
      <c r="G1094" s="6" t="s">
        <v>58</v>
      </c>
      <c r="H1094" s="6" t="s">
        <v>19</v>
      </c>
      <c r="I1094" s="8">
        <v>0.35</v>
      </c>
      <c r="J1094" s="9">
        <v>4250</v>
      </c>
      <c r="K1094" s="10">
        <f t="shared" si="8"/>
        <v>1487.5</v>
      </c>
      <c r="L1094" s="10">
        <f t="shared" si="9"/>
        <v>595</v>
      </c>
      <c r="M1094" s="11">
        <v>0.39999999999999997</v>
      </c>
      <c r="O1094" s="16"/>
      <c r="P1094" s="17"/>
      <c r="Q1094" s="12"/>
      <c r="R1094" s="13"/>
    </row>
    <row r="1095" spans="1:18" ht="15.75" customHeight="1">
      <c r="A1095" s="1"/>
      <c r="B1095" s="6" t="s">
        <v>23</v>
      </c>
      <c r="C1095" s="6">
        <v>1197831</v>
      </c>
      <c r="D1095" s="7">
        <v>44228</v>
      </c>
      <c r="E1095" s="6" t="s">
        <v>24</v>
      </c>
      <c r="F1095" s="6" t="s">
        <v>57</v>
      </c>
      <c r="G1095" s="6" t="s">
        <v>58</v>
      </c>
      <c r="H1095" s="6" t="s">
        <v>20</v>
      </c>
      <c r="I1095" s="8">
        <v>0.35</v>
      </c>
      <c r="J1095" s="9">
        <v>3750</v>
      </c>
      <c r="K1095" s="10">
        <f t="shared" si="8"/>
        <v>1312.5</v>
      </c>
      <c r="L1095" s="10">
        <f t="shared" si="9"/>
        <v>656.25</v>
      </c>
      <c r="M1095" s="11">
        <v>0.5</v>
      </c>
      <c r="O1095" s="16"/>
      <c r="P1095" s="17"/>
      <c r="Q1095" s="12"/>
      <c r="R1095" s="13"/>
    </row>
    <row r="1096" spans="1:18" ht="15.75" customHeight="1">
      <c r="A1096" s="1"/>
      <c r="B1096" s="6" t="s">
        <v>23</v>
      </c>
      <c r="C1096" s="6">
        <v>1197831</v>
      </c>
      <c r="D1096" s="7">
        <v>44228</v>
      </c>
      <c r="E1096" s="6" t="s">
        <v>24</v>
      </c>
      <c r="F1096" s="6" t="s">
        <v>57</v>
      </c>
      <c r="G1096" s="6" t="s">
        <v>58</v>
      </c>
      <c r="H1096" s="6" t="s">
        <v>21</v>
      </c>
      <c r="I1096" s="8">
        <v>0.4</v>
      </c>
      <c r="J1096" s="9">
        <v>2500</v>
      </c>
      <c r="K1096" s="10">
        <f t="shared" si="8"/>
        <v>1000</v>
      </c>
      <c r="L1096" s="10">
        <f t="shared" si="9"/>
        <v>350</v>
      </c>
      <c r="M1096" s="11">
        <v>0.35</v>
      </c>
      <c r="O1096" s="16"/>
      <c r="P1096" s="17"/>
      <c r="Q1096" s="12"/>
      <c r="R1096" s="13"/>
    </row>
    <row r="1097" spans="1:18" ht="15.75" customHeight="1">
      <c r="A1097" s="1"/>
      <c r="B1097" s="6" t="s">
        <v>23</v>
      </c>
      <c r="C1097" s="6">
        <v>1197831</v>
      </c>
      <c r="D1097" s="7">
        <v>44228</v>
      </c>
      <c r="E1097" s="6" t="s">
        <v>24</v>
      </c>
      <c r="F1097" s="6" t="s">
        <v>57</v>
      </c>
      <c r="G1097" s="6" t="s">
        <v>58</v>
      </c>
      <c r="H1097" s="6" t="s">
        <v>22</v>
      </c>
      <c r="I1097" s="8">
        <v>0.35</v>
      </c>
      <c r="J1097" s="9">
        <v>4500</v>
      </c>
      <c r="K1097" s="10">
        <f t="shared" si="8"/>
        <v>1575</v>
      </c>
      <c r="L1097" s="10">
        <f t="shared" si="9"/>
        <v>866.25000000000011</v>
      </c>
      <c r="M1097" s="11">
        <v>0.55000000000000004</v>
      </c>
      <c r="O1097" s="16"/>
      <c r="P1097" s="17"/>
      <c r="Q1097" s="12"/>
      <c r="R1097" s="13"/>
    </row>
    <row r="1098" spans="1:18" ht="15.75" customHeight="1">
      <c r="A1098" s="1"/>
      <c r="B1098" s="6" t="s">
        <v>23</v>
      </c>
      <c r="C1098" s="6">
        <v>1197831</v>
      </c>
      <c r="D1098" s="7">
        <v>44258</v>
      </c>
      <c r="E1098" s="6" t="s">
        <v>24</v>
      </c>
      <c r="F1098" s="6" t="s">
        <v>57</v>
      </c>
      <c r="G1098" s="6" t="s">
        <v>58</v>
      </c>
      <c r="H1098" s="6" t="s">
        <v>17</v>
      </c>
      <c r="I1098" s="8">
        <v>0.3</v>
      </c>
      <c r="J1098" s="9">
        <v>6250</v>
      </c>
      <c r="K1098" s="10">
        <f t="shared" si="8"/>
        <v>1875</v>
      </c>
      <c r="L1098" s="10">
        <f t="shared" si="9"/>
        <v>843.74999999999989</v>
      </c>
      <c r="M1098" s="11">
        <v>0.44999999999999996</v>
      </c>
      <c r="O1098" s="16"/>
      <c r="P1098" s="17"/>
      <c r="Q1098" s="12"/>
      <c r="R1098" s="13"/>
    </row>
    <row r="1099" spans="1:18" ht="15.75" customHeight="1">
      <c r="A1099" s="1"/>
      <c r="B1099" s="6" t="s">
        <v>23</v>
      </c>
      <c r="C1099" s="6">
        <v>1197831</v>
      </c>
      <c r="D1099" s="7">
        <v>44258</v>
      </c>
      <c r="E1099" s="6" t="s">
        <v>24</v>
      </c>
      <c r="F1099" s="6" t="s">
        <v>57</v>
      </c>
      <c r="G1099" s="6" t="s">
        <v>58</v>
      </c>
      <c r="H1099" s="6" t="s">
        <v>18</v>
      </c>
      <c r="I1099" s="8">
        <v>0.4</v>
      </c>
      <c r="J1099" s="9">
        <v>6250</v>
      </c>
      <c r="K1099" s="10">
        <f t="shared" si="8"/>
        <v>2500</v>
      </c>
      <c r="L1099" s="10">
        <f t="shared" si="9"/>
        <v>1125</v>
      </c>
      <c r="M1099" s="11">
        <v>0.44999999999999996</v>
      </c>
      <c r="O1099" s="16"/>
      <c r="P1099" s="17"/>
      <c r="Q1099" s="12"/>
      <c r="R1099" s="13"/>
    </row>
    <row r="1100" spans="1:18" ht="15.75" customHeight="1">
      <c r="A1100" s="1"/>
      <c r="B1100" s="6" t="s">
        <v>23</v>
      </c>
      <c r="C1100" s="6">
        <v>1197831</v>
      </c>
      <c r="D1100" s="7">
        <v>44258</v>
      </c>
      <c r="E1100" s="6" t="s">
        <v>24</v>
      </c>
      <c r="F1100" s="6" t="s">
        <v>57</v>
      </c>
      <c r="G1100" s="6" t="s">
        <v>58</v>
      </c>
      <c r="H1100" s="6" t="s">
        <v>19</v>
      </c>
      <c r="I1100" s="8">
        <v>0.3</v>
      </c>
      <c r="J1100" s="9">
        <v>4500</v>
      </c>
      <c r="K1100" s="10">
        <f t="shared" si="8"/>
        <v>1350</v>
      </c>
      <c r="L1100" s="10">
        <f t="shared" si="9"/>
        <v>607.49999999999989</v>
      </c>
      <c r="M1100" s="11">
        <v>0.44999999999999996</v>
      </c>
      <c r="O1100" s="16"/>
      <c r="P1100" s="17"/>
      <c r="Q1100" s="12"/>
      <c r="R1100" s="13"/>
    </row>
    <row r="1101" spans="1:18" ht="15.75" customHeight="1">
      <c r="A1101" s="1"/>
      <c r="B1101" s="6" t="s">
        <v>23</v>
      </c>
      <c r="C1101" s="6">
        <v>1197831</v>
      </c>
      <c r="D1101" s="7">
        <v>44258</v>
      </c>
      <c r="E1101" s="6" t="s">
        <v>24</v>
      </c>
      <c r="F1101" s="6" t="s">
        <v>57</v>
      </c>
      <c r="G1101" s="6" t="s">
        <v>58</v>
      </c>
      <c r="H1101" s="6" t="s">
        <v>20</v>
      </c>
      <c r="I1101" s="8">
        <v>0.35000000000000003</v>
      </c>
      <c r="J1101" s="9">
        <v>3500</v>
      </c>
      <c r="K1101" s="10">
        <f t="shared" si="8"/>
        <v>1225.0000000000002</v>
      </c>
      <c r="L1101" s="10">
        <f t="shared" si="9"/>
        <v>673.75000000000023</v>
      </c>
      <c r="M1101" s="11">
        <v>0.55000000000000004</v>
      </c>
      <c r="O1101" s="16"/>
      <c r="P1101" s="17"/>
      <c r="Q1101" s="12"/>
      <c r="R1101" s="13"/>
    </row>
    <row r="1102" spans="1:18" ht="15.75" customHeight="1">
      <c r="A1102" s="1"/>
      <c r="B1102" s="6" t="s">
        <v>23</v>
      </c>
      <c r="C1102" s="6">
        <v>1197831</v>
      </c>
      <c r="D1102" s="7">
        <v>44258</v>
      </c>
      <c r="E1102" s="6" t="s">
        <v>24</v>
      </c>
      <c r="F1102" s="6" t="s">
        <v>57</v>
      </c>
      <c r="G1102" s="6" t="s">
        <v>58</v>
      </c>
      <c r="H1102" s="6" t="s">
        <v>21</v>
      </c>
      <c r="I1102" s="8">
        <v>0.4</v>
      </c>
      <c r="J1102" s="9">
        <v>2500</v>
      </c>
      <c r="K1102" s="10">
        <f t="shared" si="8"/>
        <v>1000</v>
      </c>
      <c r="L1102" s="10">
        <f t="shared" si="9"/>
        <v>399.99999999999994</v>
      </c>
      <c r="M1102" s="11">
        <v>0.39999999999999997</v>
      </c>
      <c r="O1102" s="16"/>
      <c r="P1102" s="17"/>
      <c r="Q1102" s="12"/>
      <c r="R1102" s="13"/>
    </row>
    <row r="1103" spans="1:18" ht="15.75" customHeight="1">
      <c r="A1103" s="1"/>
      <c r="B1103" s="6" t="s">
        <v>23</v>
      </c>
      <c r="C1103" s="6">
        <v>1197831</v>
      </c>
      <c r="D1103" s="7">
        <v>44258</v>
      </c>
      <c r="E1103" s="6" t="s">
        <v>24</v>
      </c>
      <c r="F1103" s="6" t="s">
        <v>57</v>
      </c>
      <c r="G1103" s="6" t="s">
        <v>58</v>
      </c>
      <c r="H1103" s="6" t="s">
        <v>22</v>
      </c>
      <c r="I1103" s="8">
        <v>0.35000000000000003</v>
      </c>
      <c r="J1103" s="9">
        <v>4000</v>
      </c>
      <c r="K1103" s="10">
        <f t="shared" si="8"/>
        <v>1400.0000000000002</v>
      </c>
      <c r="L1103" s="10">
        <f t="shared" si="9"/>
        <v>840.00000000000023</v>
      </c>
      <c r="M1103" s="11">
        <v>0.60000000000000009</v>
      </c>
      <c r="O1103" s="16"/>
      <c r="P1103" s="17"/>
      <c r="Q1103" s="12"/>
      <c r="R1103" s="13"/>
    </row>
    <row r="1104" spans="1:18" ht="15.75" customHeight="1">
      <c r="A1104" s="1"/>
      <c r="B1104" s="6" t="s">
        <v>23</v>
      </c>
      <c r="C1104" s="6">
        <v>1197831</v>
      </c>
      <c r="D1104" s="7">
        <v>44288</v>
      </c>
      <c r="E1104" s="6" t="s">
        <v>24</v>
      </c>
      <c r="F1104" s="6" t="s">
        <v>57</v>
      </c>
      <c r="G1104" s="6" t="s">
        <v>58</v>
      </c>
      <c r="H1104" s="6" t="s">
        <v>17</v>
      </c>
      <c r="I1104" s="8">
        <v>0.19999999999999998</v>
      </c>
      <c r="J1104" s="9">
        <v>6500</v>
      </c>
      <c r="K1104" s="10">
        <f t="shared" si="8"/>
        <v>1300</v>
      </c>
      <c r="L1104" s="10">
        <f t="shared" si="9"/>
        <v>584.99999999999989</v>
      </c>
      <c r="M1104" s="11">
        <v>0.44999999999999996</v>
      </c>
      <c r="O1104" s="16"/>
      <c r="P1104" s="17"/>
      <c r="Q1104" s="12"/>
      <c r="R1104" s="13"/>
    </row>
    <row r="1105" spans="1:18" ht="15.75" customHeight="1">
      <c r="A1105" s="1"/>
      <c r="B1105" s="6" t="s">
        <v>23</v>
      </c>
      <c r="C1105" s="6">
        <v>1197831</v>
      </c>
      <c r="D1105" s="7">
        <v>44288</v>
      </c>
      <c r="E1105" s="6" t="s">
        <v>24</v>
      </c>
      <c r="F1105" s="6" t="s">
        <v>57</v>
      </c>
      <c r="G1105" s="6" t="s">
        <v>58</v>
      </c>
      <c r="H1105" s="6" t="s">
        <v>18</v>
      </c>
      <c r="I1105" s="8">
        <v>0.20000000000000007</v>
      </c>
      <c r="J1105" s="9">
        <v>6500</v>
      </c>
      <c r="K1105" s="10">
        <f t="shared" si="8"/>
        <v>1300.0000000000005</v>
      </c>
      <c r="L1105" s="10">
        <f t="shared" si="9"/>
        <v>585.00000000000011</v>
      </c>
      <c r="M1105" s="11">
        <v>0.44999999999999996</v>
      </c>
      <c r="O1105" s="16"/>
      <c r="P1105" s="17"/>
      <c r="Q1105" s="12"/>
      <c r="R1105" s="13"/>
    </row>
    <row r="1106" spans="1:18" ht="15.75" customHeight="1">
      <c r="A1106" s="1"/>
      <c r="B1106" s="6" t="s">
        <v>23</v>
      </c>
      <c r="C1106" s="6">
        <v>1197831</v>
      </c>
      <c r="D1106" s="7">
        <v>44288</v>
      </c>
      <c r="E1106" s="6" t="s">
        <v>24</v>
      </c>
      <c r="F1106" s="6" t="s">
        <v>57</v>
      </c>
      <c r="G1106" s="6" t="s">
        <v>58</v>
      </c>
      <c r="H1106" s="6" t="s">
        <v>19</v>
      </c>
      <c r="I1106" s="8">
        <v>0.14999999999999997</v>
      </c>
      <c r="J1106" s="9">
        <v>4750</v>
      </c>
      <c r="K1106" s="10">
        <f t="shared" si="8"/>
        <v>712.49999999999989</v>
      </c>
      <c r="L1106" s="10">
        <f t="shared" si="9"/>
        <v>320.62499999999994</v>
      </c>
      <c r="M1106" s="11">
        <v>0.44999999999999996</v>
      </c>
      <c r="O1106" s="16"/>
      <c r="P1106" s="17"/>
      <c r="Q1106" s="12"/>
      <c r="R1106" s="13"/>
    </row>
    <row r="1107" spans="1:18" ht="15.75" customHeight="1">
      <c r="A1107" s="1"/>
      <c r="B1107" s="6" t="s">
        <v>23</v>
      </c>
      <c r="C1107" s="6">
        <v>1197831</v>
      </c>
      <c r="D1107" s="7">
        <v>44288</v>
      </c>
      <c r="E1107" s="6" t="s">
        <v>24</v>
      </c>
      <c r="F1107" s="6" t="s">
        <v>57</v>
      </c>
      <c r="G1107" s="6" t="s">
        <v>58</v>
      </c>
      <c r="H1107" s="6" t="s">
        <v>20</v>
      </c>
      <c r="I1107" s="8">
        <v>0.20000000000000007</v>
      </c>
      <c r="J1107" s="9">
        <v>3750</v>
      </c>
      <c r="K1107" s="10">
        <f t="shared" si="8"/>
        <v>750.00000000000023</v>
      </c>
      <c r="L1107" s="10">
        <f t="shared" si="9"/>
        <v>412.50000000000017</v>
      </c>
      <c r="M1107" s="11">
        <v>0.55000000000000004</v>
      </c>
      <c r="O1107" s="16"/>
      <c r="P1107" s="17"/>
      <c r="Q1107" s="12"/>
      <c r="R1107" s="13"/>
    </row>
    <row r="1108" spans="1:18" ht="15.75" customHeight="1">
      <c r="A1108" s="1"/>
      <c r="B1108" s="6" t="s">
        <v>23</v>
      </c>
      <c r="C1108" s="6">
        <v>1197831</v>
      </c>
      <c r="D1108" s="7">
        <v>44288</v>
      </c>
      <c r="E1108" s="6" t="s">
        <v>24</v>
      </c>
      <c r="F1108" s="6" t="s">
        <v>57</v>
      </c>
      <c r="G1108" s="6" t="s">
        <v>58</v>
      </c>
      <c r="H1108" s="6" t="s">
        <v>21</v>
      </c>
      <c r="I1108" s="8">
        <v>0.25</v>
      </c>
      <c r="J1108" s="9">
        <v>2750</v>
      </c>
      <c r="K1108" s="10">
        <f t="shared" si="8"/>
        <v>687.5</v>
      </c>
      <c r="L1108" s="10">
        <f t="shared" si="9"/>
        <v>275</v>
      </c>
      <c r="M1108" s="11">
        <v>0.39999999999999997</v>
      </c>
      <c r="O1108" s="16"/>
      <c r="P1108" s="17"/>
      <c r="Q1108" s="12"/>
      <c r="R1108" s="13"/>
    </row>
    <row r="1109" spans="1:18" ht="15.75" customHeight="1">
      <c r="A1109" s="1"/>
      <c r="B1109" s="6" t="s">
        <v>23</v>
      </c>
      <c r="C1109" s="6">
        <v>1197831</v>
      </c>
      <c r="D1109" s="7">
        <v>44288</v>
      </c>
      <c r="E1109" s="6" t="s">
        <v>24</v>
      </c>
      <c r="F1109" s="6" t="s">
        <v>57</v>
      </c>
      <c r="G1109" s="6" t="s">
        <v>58</v>
      </c>
      <c r="H1109" s="6" t="s">
        <v>22</v>
      </c>
      <c r="I1109" s="8">
        <v>0.20000000000000007</v>
      </c>
      <c r="J1109" s="9">
        <v>5500</v>
      </c>
      <c r="K1109" s="10">
        <f t="shared" si="8"/>
        <v>1100.0000000000005</v>
      </c>
      <c r="L1109" s="10">
        <f t="shared" si="9"/>
        <v>660.00000000000034</v>
      </c>
      <c r="M1109" s="11">
        <v>0.60000000000000009</v>
      </c>
      <c r="O1109" s="16"/>
      <c r="P1109" s="17"/>
      <c r="Q1109" s="12"/>
      <c r="R1109" s="13"/>
    </row>
    <row r="1110" spans="1:18" ht="15.75" customHeight="1">
      <c r="A1110" s="1"/>
      <c r="B1110" s="6" t="s">
        <v>23</v>
      </c>
      <c r="C1110" s="6">
        <v>1197831</v>
      </c>
      <c r="D1110" s="7">
        <v>44318</v>
      </c>
      <c r="E1110" s="6" t="s">
        <v>24</v>
      </c>
      <c r="F1110" s="6" t="s">
        <v>57</v>
      </c>
      <c r="G1110" s="6" t="s">
        <v>58</v>
      </c>
      <c r="H1110" s="6" t="s">
        <v>17</v>
      </c>
      <c r="I1110" s="8">
        <v>9.9999999999999964E-2</v>
      </c>
      <c r="J1110" s="9">
        <v>7000</v>
      </c>
      <c r="K1110" s="10">
        <f t="shared" si="8"/>
        <v>699.99999999999977</v>
      </c>
      <c r="L1110" s="10">
        <f t="shared" si="9"/>
        <v>314.99999999999989</v>
      </c>
      <c r="M1110" s="11">
        <v>0.44999999999999996</v>
      </c>
      <c r="O1110" s="16"/>
      <c r="P1110" s="17"/>
      <c r="Q1110" s="12"/>
      <c r="R1110" s="13"/>
    </row>
    <row r="1111" spans="1:18" ht="15.75" customHeight="1">
      <c r="A1111" s="1"/>
      <c r="B1111" s="6" t="s">
        <v>23</v>
      </c>
      <c r="C1111" s="6">
        <v>1197831</v>
      </c>
      <c r="D1111" s="7">
        <v>44318</v>
      </c>
      <c r="E1111" s="6" t="s">
        <v>24</v>
      </c>
      <c r="F1111" s="6" t="s">
        <v>57</v>
      </c>
      <c r="G1111" s="6" t="s">
        <v>58</v>
      </c>
      <c r="H1111" s="6" t="s">
        <v>18</v>
      </c>
      <c r="I1111" s="8">
        <v>0.20000000000000007</v>
      </c>
      <c r="J1111" s="9">
        <v>7250</v>
      </c>
      <c r="K1111" s="10">
        <f t="shared" si="8"/>
        <v>1450.0000000000005</v>
      </c>
      <c r="L1111" s="10">
        <f t="shared" si="9"/>
        <v>652.50000000000011</v>
      </c>
      <c r="M1111" s="11">
        <v>0.44999999999999996</v>
      </c>
      <c r="O1111" s="16"/>
      <c r="P1111" s="17"/>
      <c r="Q1111" s="12"/>
      <c r="R1111" s="13"/>
    </row>
    <row r="1112" spans="1:18" ht="15.75" customHeight="1">
      <c r="A1112" s="1"/>
      <c r="B1112" s="6" t="s">
        <v>23</v>
      </c>
      <c r="C1112" s="6">
        <v>1197831</v>
      </c>
      <c r="D1112" s="7">
        <v>44318</v>
      </c>
      <c r="E1112" s="6" t="s">
        <v>24</v>
      </c>
      <c r="F1112" s="6" t="s">
        <v>57</v>
      </c>
      <c r="G1112" s="6" t="s">
        <v>58</v>
      </c>
      <c r="H1112" s="6" t="s">
        <v>19</v>
      </c>
      <c r="I1112" s="8">
        <v>0.14999999999999997</v>
      </c>
      <c r="J1112" s="9">
        <v>5750</v>
      </c>
      <c r="K1112" s="10">
        <f t="shared" si="8"/>
        <v>862.49999999999977</v>
      </c>
      <c r="L1112" s="10">
        <f t="shared" si="9"/>
        <v>388.12499999999989</v>
      </c>
      <c r="M1112" s="11">
        <v>0.44999999999999996</v>
      </c>
      <c r="O1112" s="16"/>
      <c r="P1112" s="17"/>
      <c r="Q1112" s="12"/>
      <c r="R1112" s="13"/>
    </row>
    <row r="1113" spans="1:18" ht="15.75" customHeight="1">
      <c r="A1113" s="1"/>
      <c r="B1113" s="6" t="s">
        <v>23</v>
      </c>
      <c r="C1113" s="6">
        <v>1197831</v>
      </c>
      <c r="D1113" s="7">
        <v>44318</v>
      </c>
      <c r="E1113" s="6" t="s">
        <v>24</v>
      </c>
      <c r="F1113" s="6" t="s">
        <v>57</v>
      </c>
      <c r="G1113" s="6" t="s">
        <v>58</v>
      </c>
      <c r="H1113" s="6" t="s">
        <v>20</v>
      </c>
      <c r="I1113" s="8">
        <v>0.35000000000000003</v>
      </c>
      <c r="J1113" s="9">
        <v>5000</v>
      </c>
      <c r="K1113" s="10">
        <f t="shared" si="8"/>
        <v>1750.0000000000002</v>
      </c>
      <c r="L1113" s="10">
        <f t="shared" si="9"/>
        <v>962.50000000000023</v>
      </c>
      <c r="M1113" s="11">
        <v>0.55000000000000004</v>
      </c>
      <c r="O1113" s="16"/>
      <c r="P1113" s="17"/>
      <c r="Q1113" s="12"/>
      <c r="R1113" s="13"/>
    </row>
    <row r="1114" spans="1:18" ht="15.75" customHeight="1">
      <c r="A1114" s="1"/>
      <c r="B1114" s="6" t="s">
        <v>23</v>
      </c>
      <c r="C1114" s="6">
        <v>1197831</v>
      </c>
      <c r="D1114" s="7">
        <v>44318</v>
      </c>
      <c r="E1114" s="6" t="s">
        <v>24</v>
      </c>
      <c r="F1114" s="6" t="s">
        <v>57</v>
      </c>
      <c r="G1114" s="6" t="s">
        <v>58</v>
      </c>
      <c r="H1114" s="6" t="s">
        <v>21</v>
      </c>
      <c r="I1114" s="8">
        <v>0.5</v>
      </c>
      <c r="J1114" s="9">
        <v>4000</v>
      </c>
      <c r="K1114" s="10">
        <f t="shared" si="8"/>
        <v>2000</v>
      </c>
      <c r="L1114" s="10">
        <f t="shared" si="9"/>
        <v>799.99999999999989</v>
      </c>
      <c r="M1114" s="11">
        <v>0.39999999999999997</v>
      </c>
      <c r="O1114" s="16"/>
      <c r="P1114" s="17"/>
      <c r="Q1114" s="12"/>
      <c r="R1114" s="13"/>
    </row>
    <row r="1115" spans="1:18" ht="15.75" customHeight="1">
      <c r="A1115" s="1"/>
      <c r="B1115" s="6" t="s">
        <v>23</v>
      </c>
      <c r="C1115" s="6">
        <v>1197831</v>
      </c>
      <c r="D1115" s="7">
        <v>44318</v>
      </c>
      <c r="E1115" s="6" t="s">
        <v>24</v>
      </c>
      <c r="F1115" s="6" t="s">
        <v>57</v>
      </c>
      <c r="G1115" s="6" t="s">
        <v>58</v>
      </c>
      <c r="H1115" s="6" t="s">
        <v>22</v>
      </c>
      <c r="I1115" s="8">
        <v>0.45</v>
      </c>
      <c r="J1115" s="9">
        <v>7500</v>
      </c>
      <c r="K1115" s="10">
        <f t="shared" si="8"/>
        <v>3375</v>
      </c>
      <c r="L1115" s="10">
        <f t="shared" si="9"/>
        <v>2025.0000000000002</v>
      </c>
      <c r="M1115" s="11">
        <v>0.60000000000000009</v>
      </c>
      <c r="O1115" s="16"/>
      <c r="P1115" s="17"/>
      <c r="Q1115" s="12"/>
      <c r="R1115" s="13"/>
    </row>
    <row r="1116" spans="1:18" ht="15.75" customHeight="1">
      <c r="A1116" s="1"/>
      <c r="B1116" s="6" t="s">
        <v>23</v>
      </c>
      <c r="C1116" s="6">
        <v>1197831</v>
      </c>
      <c r="D1116" s="7">
        <v>44348</v>
      </c>
      <c r="E1116" s="6" t="s">
        <v>24</v>
      </c>
      <c r="F1116" s="6" t="s">
        <v>57</v>
      </c>
      <c r="G1116" s="6" t="s">
        <v>58</v>
      </c>
      <c r="H1116" s="6" t="s">
        <v>17</v>
      </c>
      <c r="I1116" s="8">
        <v>0.45</v>
      </c>
      <c r="J1116" s="9">
        <v>7500</v>
      </c>
      <c r="K1116" s="10">
        <f t="shared" si="8"/>
        <v>3375</v>
      </c>
      <c r="L1116" s="10">
        <f t="shared" si="9"/>
        <v>1518.7499999999998</v>
      </c>
      <c r="M1116" s="11">
        <v>0.44999999999999996</v>
      </c>
      <c r="O1116" s="16"/>
      <c r="P1116" s="17"/>
      <c r="Q1116" s="12"/>
      <c r="R1116" s="13"/>
    </row>
    <row r="1117" spans="1:18" ht="15.75" customHeight="1">
      <c r="A1117" s="1"/>
      <c r="B1117" s="6" t="s">
        <v>23</v>
      </c>
      <c r="C1117" s="6">
        <v>1197831</v>
      </c>
      <c r="D1117" s="7">
        <v>44348</v>
      </c>
      <c r="E1117" s="6" t="s">
        <v>24</v>
      </c>
      <c r="F1117" s="6" t="s">
        <v>57</v>
      </c>
      <c r="G1117" s="6" t="s">
        <v>58</v>
      </c>
      <c r="H1117" s="6" t="s">
        <v>18</v>
      </c>
      <c r="I1117" s="8">
        <v>0.5</v>
      </c>
      <c r="J1117" s="9">
        <v>7500</v>
      </c>
      <c r="K1117" s="10">
        <f t="shared" si="8"/>
        <v>3750</v>
      </c>
      <c r="L1117" s="10">
        <f t="shared" si="9"/>
        <v>1687.4999999999998</v>
      </c>
      <c r="M1117" s="11">
        <v>0.44999999999999996</v>
      </c>
      <c r="O1117" s="16"/>
      <c r="P1117" s="17"/>
      <c r="Q1117" s="12"/>
      <c r="R1117" s="13"/>
    </row>
    <row r="1118" spans="1:18" ht="15.75" customHeight="1">
      <c r="A1118" s="1"/>
      <c r="B1118" s="6" t="s">
        <v>23</v>
      </c>
      <c r="C1118" s="6">
        <v>1197831</v>
      </c>
      <c r="D1118" s="7">
        <v>44348</v>
      </c>
      <c r="E1118" s="6" t="s">
        <v>24</v>
      </c>
      <c r="F1118" s="6" t="s">
        <v>57</v>
      </c>
      <c r="G1118" s="6" t="s">
        <v>58</v>
      </c>
      <c r="H1118" s="6" t="s">
        <v>19</v>
      </c>
      <c r="I1118" s="8">
        <v>0.45</v>
      </c>
      <c r="J1118" s="9">
        <v>6500</v>
      </c>
      <c r="K1118" s="10">
        <f t="shared" si="8"/>
        <v>2925</v>
      </c>
      <c r="L1118" s="10">
        <f t="shared" si="9"/>
        <v>1316.2499999999998</v>
      </c>
      <c r="M1118" s="11">
        <v>0.44999999999999996</v>
      </c>
      <c r="O1118" s="16"/>
      <c r="P1118" s="17"/>
      <c r="Q1118" s="12"/>
      <c r="R1118" s="13"/>
    </row>
    <row r="1119" spans="1:18" ht="15.75" customHeight="1">
      <c r="A1119" s="1"/>
      <c r="B1119" s="6" t="s">
        <v>23</v>
      </c>
      <c r="C1119" s="6">
        <v>1197831</v>
      </c>
      <c r="D1119" s="7">
        <v>44348</v>
      </c>
      <c r="E1119" s="6" t="s">
        <v>24</v>
      </c>
      <c r="F1119" s="6" t="s">
        <v>57</v>
      </c>
      <c r="G1119" s="6" t="s">
        <v>58</v>
      </c>
      <c r="H1119" s="6" t="s">
        <v>20</v>
      </c>
      <c r="I1119" s="8">
        <v>0.45</v>
      </c>
      <c r="J1119" s="9">
        <v>6000</v>
      </c>
      <c r="K1119" s="10">
        <f t="shared" si="8"/>
        <v>2700</v>
      </c>
      <c r="L1119" s="10">
        <f t="shared" si="9"/>
        <v>1485.0000000000002</v>
      </c>
      <c r="M1119" s="11">
        <v>0.55000000000000004</v>
      </c>
      <c r="O1119" s="16"/>
      <c r="P1119" s="17"/>
      <c r="Q1119" s="12"/>
      <c r="R1119" s="13"/>
    </row>
    <row r="1120" spans="1:18" ht="15.75" customHeight="1">
      <c r="A1120" s="1"/>
      <c r="B1120" s="6" t="s">
        <v>23</v>
      </c>
      <c r="C1120" s="6">
        <v>1197831</v>
      </c>
      <c r="D1120" s="7">
        <v>44348</v>
      </c>
      <c r="E1120" s="6" t="s">
        <v>24</v>
      </c>
      <c r="F1120" s="6" t="s">
        <v>57</v>
      </c>
      <c r="G1120" s="6" t="s">
        <v>58</v>
      </c>
      <c r="H1120" s="6" t="s">
        <v>21</v>
      </c>
      <c r="I1120" s="8">
        <v>0.5</v>
      </c>
      <c r="J1120" s="9">
        <v>5000</v>
      </c>
      <c r="K1120" s="10">
        <f t="shared" si="8"/>
        <v>2500</v>
      </c>
      <c r="L1120" s="10">
        <f t="shared" si="9"/>
        <v>999.99999999999989</v>
      </c>
      <c r="M1120" s="11">
        <v>0.39999999999999997</v>
      </c>
      <c r="O1120" s="16"/>
      <c r="P1120" s="17"/>
      <c r="Q1120" s="12"/>
      <c r="R1120" s="13"/>
    </row>
    <row r="1121" spans="1:18" ht="15.75" customHeight="1">
      <c r="A1121" s="1"/>
      <c r="B1121" s="6" t="s">
        <v>23</v>
      </c>
      <c r="C1121" s="6">
        <v>1197831</v>
      </c>
      <c r="D1121" s="7">
        <v>44348</v>
      </c>
      <c r="E1121" s="6" t="s">
        <v>24</v>
      </c>
      <c r="F1121" s="6" t="s">
        <v>57</v>
      </c>
      <c r="G1121" s="6" t="s">
        <v>58</v>
      </c>
      <c r="H1121" s="6" t="s">
        <v>22</v>
      </c>
      <c r="I1121" s="8">
        <v>0.55000000000000004</v>
      </c>
      <c r="J1121" s="9">
        <v>8750</v>
      </c>
      <c r="K1121" s="10">
        <f t="shared" si="8"/>
        <v>4812.5</v>
      </c>
      <c r="L1121" s="10">
        <f t="shared" si="9"/>
        <v>2887.5000000000005</v>
      </c>
      <c r="M1121" s="11">
        <v>0.60000000000000009</v>
      </c>
      <c r="O1121" s="16"/>
      <c r="P1121" s="17"/>
      <c r="Q1121" s="12"/>
      <c r="R1121" s="13"/>
    </row>
    <row r="1122" spans="1:18" ht="15.75" customHeight="1">
      <c r="A1122" s="1"/>
      <c r="B1122" s="6" t="s">
        <v>23</v>
      </c>
      <c r="C1122" s="6">
        <v>1197831</v>
      </c>
      <c r="D1122" s="7">
        <v>44380</v>
      </c>
      <c r="E1122" s="6" t="s">
        <v>24</v>
      </c>
      <c r="F1122" s="6" t="s">
        <v>57</v>
      </c>
      <c r="G1122" s="6" t="s">
        <v>58</v>
      </c>
      <c r="H1122" s="6" t="s">
        <v>17</v>
      </c>
      <c r="I1122" s="8">
        <v>0.45</v>
      </c>
      <c r="J1122" s="9">
        <v>8250</v>
      </c>
      <c r="K1122" s="10">
        <f t="shared" si="8"/>
        <v>3712.5</v>
      </c>
      <c r="L1122" s="10">
        <f t="shared" si="9"/>
        <v>1856.2499999999998</v>
      </c>
      <c r="M1122" s="11">
        <v>0.49999999999999994</v>
      </c>
      <c r="O1122" s="16"/>
      <c r="P1122" s="17"/>
      <c r="Q1122" s="12"/>
      <c r="R1122" s="13"/>
    </row>
    <row r="1123" spans="1:18" ht="15.75" customHeight="1">
      <c r="A1123" s="1"/>
      <c r="B1123" s="6" t="s">
        <v>23</v>
      </c>
      <c r="C1123" s="6">
        <v>1197831</v>
      </c>
      <c r="D1123" s="7">
        <v>44380</v>
      </c>
      <c r="E1123" s="6" t="s">
        <v>24</v>
      </c>
      <c r="F1123" s="6" t="s">
        <v>57</v>
      </c>
      <c r="G1123" s="6" t="s">
        <v>58</v>
      </c>
      <c r="H1123" s="6" t="s">
        <v>18</v>
      </c>
      <c r="I1123" s="8">
        <v>0.5</v>
      </c>
      <c r="J1123" s="9">
        <v>8250</v>
      </c>
      <c r="K1123" s="10">
        <f t="shared" si="8"/>
        <v>4125</v>
      </c>
      <c r="L1123" s="10">
        <f t="shared" si="9"/>
        <v>2062.4999999999995</v>
      </c>
      <c r="M1123" s="11">
        <v>0.49999999999999994</v>
      </c>
      <c r="O1123" s="16"/>
      <c r="P1123" s="17"/>
      <c r="Q1123" s="12"/>
      <c r="R1123" s="13"/>
    </row>
    <row r="1124" spans="1:18" ht="15.75" customHeight="1">
      <c r="A1124" s="1"/>
      <c r="B1124" s="6" t="s">
        <v>23</v>
      </c>
      <c r="C1124" s="6">
        <v>1197831</v>
      </c>
      <c r="D1124" s="7">
        <v>44380</v>
      </c>
      <c r="E1124" s="6" t="s">
        <v>24</v>
      </c>
      <c r="F1124" s="6" t="s">
        <v>57</v>
      </c>
      <c r="G1124" s="6" t="s">
        <v>58</v>
      </c>
      <c r="H1124" s="6" t="s">
        <v>19</v>
      </c>
      <c r="I1124" s="8">
        <v>0.45</v>
      </c>
      <c r="J1124" s="9">
        <v>9750</v>
      </c>
      <c r="K1124" s="10">
        <f t="shared" si="8"/>
        <v>4387.5</v>
      </c>
      <c r="L1124" s="10">
        <f t="shared" si="9"/>
        <v>2193.7499999999995</v>
      </c>
      <c r="M1124" s="11">
        <v>0.49999999999999994</v>
      </c>
      <c r="O1124" s="16"/>
      <c r="P1124" s="17"/>
      <c r="Q1124" s="12"/>
      <c r="R1124" s="13"/>
    </row>
    <row r="1125" spans="1:18" ht="15.75" customHeight="1">
      <c r="A1125" s="1"/>
      <c r="B1125" s="6" t="s">
        <v>23</v>
      </c>
      <c r="C1125" s="6">
        <v>1197831</v>
      </c>
      <c r="D1125" s="7">
        <v>44380</v>
      </c>
      <c r="E1125" s="6" t="s">
        <v>24</v>
      </c>
      <c r="F1125" s="6" t="s">
        <v>57</v>
      </c>
      <c r="G1125" s="6" t="s">
        <v>58</v>
      </c>
      <c r="H1125" s="6" t="s">
        <v>20</v>
      </c>
      <c r="I1125" s="8">
        <v>0.45</v>
      </c>
      <c r="J1125" s="9">
        <v>5750</v>
      </c>
      <c r="K1125" s="10">
        <f t="shared" si="8"/>
        <v>2587.5</v>
      </c>
      <c r="L1125" s="10">
        <f t="shared" si="9"/>
        <v>1552.5000000000002</v>
      </c>
      <c r="M1125" s="11">
        <v>0.60000000000000009</v>
      </c>
      <c r="O1125" s="16"/>
      <c r="P1125" s="17"/>
      <c r="Q1125" s="12"/>
      <c r="R1125" s="13"/>
    </row>
    <row r="1126" spans="1:18" ht="15.75" customHeight="1">
      <c r="A1126" s="1"/>
      <c r="B1126" s="6" t="s">
        <v>23</v>
      </c>
      <c r="C1126" s="6">
        <v>1197831</v>
      </c>
      <c r="D1126" s="7">
        <v>44380</v>
      </c>
      <c r="E1126" s="6" t="s">
        <v>24</v>
      </c>
      <c r="F1126" s="6" t="s">
        <v>57</v>
      </c>
      <c r="G1126" s="6" t="s">
        <v>58</v>
      </c>
      <c r="H1126" s="6" t="s">
        <v>21</v>
      </c>
      <c r="I1126" s="8">
        <v>0.5</v>
      </c>
      <c r="J1126" s="9">
        <v>5250</v>
      </c>
      <c r="K1126" s="10">
        <f t="shared" si="8"/>
        <v>2625</v>
      </c>
      <c r="L1126" s="10">
        <f t="shared" si="9"/>
        <v>1181.2499999999998</v>
      </c>
      <c r="M1126" s="11">
        <v>0.44999999999999996</v>
      </c>
      <c r="O1126" s="16"/>
      <c r="P1126" s="17"/>
      <c r="Q1126" s="12"/>
      <c r="R1126" s="13"/>
    </row>
    <row r="1127" spans="1:18" ht="15.75" customHeight="1">
      <c r="A1127" s="1"/>
      <c r="B1127" s="6" t="s">
        <v>23</v>
      </c>
      <c r="C1127" s="6">
        <v>1197831</v>
      </c>
      <c r="D1127" s="7">
        <v>44380</v>
      </c>
      <c r="E1127" s="6" t="s">
        <v>24</v>
      </c>
      <c r="F1127" s="6" t="s">
        <v>57</v>
      </c>
      <c r="G1127" s="6" t="s">
        <v>58</v>
      </c>
      <c r="H1127" s="6" t="s">
        <v>22</v>
      </c>
      <c r="I1127" s="8">
        <v>0.6</v>
      </c>
      <c r="J1127" s="9">
        <v>8000</v>
      </c>
      <c r="K1127" s="10">
        <f t="shared" si="8"/>
        <v>4800</v>
      </c>
      <c r="L1127" s="10">
        <f t="shared" si="9"/>
        <v>3120.0000000000005</v>
      </c>
      <c r="M1127" s="11">
        <v>0.65000000000000013</v>
      </c>
      <c r="O1127" s="16"/>
      <c r="P1127" s="17"/>
      <c r="Q1127" s="12"/>
      <c r="R1127" s="13"/>
    </row>
    <row r="1128" spans="1:18" ht="15.75" customHeight="1">
      <c r="A1128" s="1"/>
      <c r="B1128" s="6" t="s">
        <v>23</v>
      </c>
      <c r="C1128" s="6">
        <v>1197831</v>
      </c>
      <c r="D1128" s="7">
        <v>44413</v>
      </c>
      <c r="E1128" s="6" t="s">
        <v>24</v>
      </c>
      <c r="F1128" s="6" t="s">
        <v>57</v>
      </c>
      <c r="G1128" s="6" t="s">
        <v>58</v>
      </c>
      <c r="H1128" s="6" t="s">
        <v>17</v>
      </c>
      <c r="I1128" s="8">
        <v>0.4</v>
      </c>
      <c r="J1128" s="9">
        <v>7500</v>
      </c>
      <c r="K1128" s="10">
        <f t="shared" si="8"/>
        <v>3000</v>
      </c>
      <c r="L1128" s="10">
        <f t="shared" si="9"/>
        <v>1499.9999999999998</v>
      </c>
      <c r="M1128" s="11">
        <v>0.49999999999999994</v>
      </c>
      <c r="O1128" s="16"/>
      <c r="P1128" s="17"/>
      <c r="Q1128" s="12"/>
      <c r="R1128" s="13"/>
    </row>
    <row r="1129" spans="1:18" ht="15.75" customHeight="1">
      <c r="A1129" s="1"/>
      <c r="B1129" s="6" t="s">
        <v>23</v>
      </c>
      <c r="C1129" s="6">
        <v>1197831</v>
      </c>
      <c r="D1129" s="7">
        <v>44413</v>
      </c>
      <c r="E1129" s="6" t="s">
        <v>24</v>
      </c>
      <c r="F1129" s="6" t="s">
        <v>57</v>
      </c>
      <c r="G1129" s="6" t="s">
        <v>58</v>
      </c>
      <c r="H1129" s="6" t="s">
        <v>18</v>
      </c>
      <c r="I1129" s="8">
        <v>0.55000000000000004</v>
      </c>
      <c r="J1129" s="9">
        <v>7500</v>
      </c>
      <c r="K1129" s="10">
        <f t="shared" si="8"/>
        <v>4125</v>
      </c>
      <c r="L1129" s="10">
        <f t="shared" si="9"/>
        <v>2062.4999999999995</v>
      </c>
      <c r="M1129" s="11">
        <v>0.49999999999999994</v>
      </c>
      <c r="O1129" s="16"/>
      <c r="P1129" s="17"/>
      <c r="Q1129" s="12"/>
      <c r="R1129" s="13"/>
    </row>
    <row r="1130" spans="1:18" ht="15.75" customHeight="1">
      <c r="A1130" s="1"/>
      <c r="B1130" s="6" t="s">
        <v>23</v>
      </c>
      <c r="C1130" s="6">
        <v>1197831</v>
      </c>
      <c r="D1130" s="7">
        <v>44413</v>
      </c>
      <c r="E1130" s="6" t="s">
        <v>24</v>
      </c>
      <c r="F1130" s="6" t="s">
        <v>57</v>
      </c>
      <c r="G1130" s="6" t="s">
        <v>58</v>
      </c>
      <c r="H1130" s="6" t="s">
        <v>19</v>
      </c>
      <c r="I1130" s="8">
        <v>0.55000000000000004</v>
      </c>
      <c r="J1130" s="9">
        <v>9250</v>
      </c>
      <c r="K1130" s="10">
        <f t="shared" si="8"/>
        <v>5087.5</v>
      </c>
      <c r="L1130" s="10">
        <f t="shared" si="9"/>
        <v>2543.7499999999995</v>
      </c>
      <c r="M1130" s="11">
        <v>0.49999999999999994</v>
      </c>
      <c r="O1130" s="16"/>
      <c r="P1130" s="17"/>
      <c r="Q1130" s="12"/>
      <c r="R1130" s="13"/>
    </row>
    <row r="1131" spans="1:18" ht="15.75" customHeight="1">
      <c r="A1131" s="1"/>
      <c r="B1131" s="6" t="s">
        <v>23</v>
      </c>
      <c r="C1131" s="6">
        <v>1197831</v>
      </c>
      <c r="D1131" s="7">
        <v>44413</v>
      </c>
      <c r="E1131" s="6" t="s">
        <v>24</v>
      </c>
      <c r="F1131" s="6" t="s">
        <v>57</v>
      </c>
      <c r="G1131" s="6" t="s">
        <v>58</v>
      </c>
      <c r="H1131" s="6" t="s">
        <v>20</v>
      </c>
      <c r="I1131" s="8">
        <v>0.5</v>
      </c>
      <c r="J1131" s="9">
        <v>4250</v>
      </c>
      <c r="K1131" s="10">
        <f t="shared" si="8"/>
        <v>2125</v>
      </c>
      <c r="L1131" s="10">
        <f t="shared" si="9"/>
        <v>1275.0000000000002</v>
      </c>
      <c r="M1131" s="11">
        <v>0.60000000000000009</v>
      </c>
      <c r="O1131" s="16"/>
      <c r="P1131" s="17"/>
      <c r="Q1131" s="12"/>
      <c r="R1131" s="13"/>
    </row>
    <row r="1132" spans="1:18" ht="15.75" customHeight="1">
      <c r="A1132" s="1"/>
      <c r="B1132" s="6" t="s">
        <v>23</v>
      </c>
      <c r="C1132" s="6">
        <v>1197831</v>
      </c>
      <c r="D1132" s="7">
        <v>44413</v>
      </c>
      <c r="E1132" s="6" t="s">
        <v>24</v>
      </c>
      <c r="F1132" s="6" t="s">
        <v>57</v>
      </c>
      <c r="G1132" s="6" t="s">
        <v>58</v>
      </c>
      <c r="H1132" s="6" t="s">
        <v>21</v>
      </c>
      <c r="I1132" s="8">
        <v>0.55000000000000004</v>
      </c>
      <c r="J1132" s="9">
        <v>4250</v>
      </c>
      <c r="K1132" s="10">
        <f t="shared" si="8"/>
        <v>2337.5</v>
      </c>
      <c r="L1132" s="10">
        <f t="shared" si="9"/>
        <v>1051.875</v>
      </c>
      <c r="M1132" s="11">
        <v>0.44999999999999996</v>
      </c>
      <c r="O1132" s="16"/>
      <c r="P1132" s="17"/>
      <c r="Q1132" s="12"/>
      <c r="R1132" s="13"/>
    </row>
    <row r="1133" spans="1:18" ht="15.75" customHeight="1">
      <c r="A1133" s="1"/>
      <c r="B1133" s="6" t="s">
        <v>23</v>
      </c>
      <c r="C1133" s="6">
        <v>1197831</v>
      </c>
      <c r="D1133" s="7">
        <v>44413</v>
      </c>
      <c r="E1133" s="6" t="s">
        <v>24</v>
      </c>
      <c r="F1133" s="6" t="s">
        <v>57</v>
      </c>
      <c r="G1133" s="6" t="s">
        <v>58</v>
      </c>
      <c r="H1133" s="6" t="s">
        <v>22</v>
      </c>
      <c r="I1133" s="8">
        <v>0.6</v>
      </c>
      <c r="J1133" s="9">
        <v>6750</v>
      </c>
      <c r="K1133" s="10">
        <f t="shared" si="8"/>
        <v>4050</v>
      </c>
      <c r="L1133" s="10">
        <f t="shared" si="9"/>
        <v>2632.5000000000005</v>
      </c>
      <c r="M1133" s="11">
        <v>0.65000000000000013</v>
      </c>
      <c r="O1133" s="16"/>
      <c r="P1133" s="17"/>
      <c r="Q1133" s="12"/>
      <c r="R1133" s="13"/>
    </row>
    <row r="1134" spans="1:18" ht="15.75" customHeight="1">
      <c r="A1134" s="1"/>
      <c r="B1134" s="6" t="s">
        <v>23</v>
      </c>
      <c r="C1134" s="6">
        <v>1197831</v>
      </c>
      <c r="D1134" s="7">
        <v>44441</v>
      </c>
      <c r="E1134" s="6" t="s">
        <v>24</v>
      </c>
      <c r="F1134" s="6" t="s">
        <v>57</v>
      </c>
      <c r="G1134" s="6" t="s">
        <v>58</v>
      </c>
      <c r="H1134" s="6" t="s">
        <v>17</v>
      </c>
      <c r="I1134" s="8">
        <v>0.55000000000000004</v>
      </c>
      <c r="J1134" s="9">
        <v>6250</v>
      </c>
      <c r="K1134" s="10">
        <f t="shared" si="8"/>
        <v>3437.5000000000005</v>
      </c>
      <c r="L1134" s="10">
        <f t="shared" si="9"/>
        <v>1718.75</v>
      </c>
      <c r="M1134" s="11">
        <v>0.49999999999999994</v>
      </c>
      <c r="O1134" s="16"/>
      <c r="P1134" s="17"/>
      <c r="Q1134" s="12"/>
      <c r="R1134" s="13"/>
    </row>
    <row r="1135" spans="1:18" ht="15.75" customHeight="1">
      <c r="A1135" s="1"/>
      <c r="B1135" s="6" t="s">
        <v>23</v>
      </c>
      <c r="C1135" s="6">
        <v>1197831</v>
      </c>
      <c r="D1135" s="7">
        <v>44441</v>
      </c>
      <c r="E1135" s="6" t="s">
        <v>24</v>
      </c>
      <c r="F1135" s="6" t="s">
        <v>57</v>
      </c>
      <c r="G1135" s="6" t="s">
        <v>58</v>
      </c>
      <c r="H1135" s="6" t="s">
        <v>18</v>
      </c>
      <c r="I1135" s="8">
        <v>0.55000000000000004</v>
      </c>
      <c r="J1135" s="9">
        <v>5750</v>
      </c>
      <c r="K1135" s="10">
        <f t="shared" si="8"/>
        <v>3162.5000000000005</v>
      </c>
      <c r="L1135" s="10">
        <f t="shared" si="9"/>
        <v>1581.25</v>
      </c>
      <c r="M1135" s="11">
        <v>0.49999999999999994</v>
      </c>
      <c r="O1135" s="16"/>
      <c r="P1135" s="17"/>
      <c r="Q1135" s="12"/>
      <c r="R1135" s="13"/>
    </row>
    <row r="1136" spans="1:18" ht="15.75" customHeight="1">
      <c r="A1136" s="1"/>
      <c r="B1136" s="6" t="s">
        <v>23</v>
      </c>
      <c r="C1136" s="6">
        <v>1197831</v>
      </c>
      <c r="D1136" s="7">
        <v>44441</v>
      </c>
      <c r="E1136" s="6" t="s">
        <v>24</v>
      </c>
      <c r="F1136" s="6" t="s">
        <v>57</v>
      </c>
      <c r="G1136" s="6" t="s">
        <v>58</v>
      </c>
      <c r="H1136" s="6" t="s">
        <v>19</v>
      </c>
      <c r="I1136" s="8">
        <v>0.6</v>
      </c>
      <c r="J1136" s="9">
        <v>6250</v>
      </c>
      <c r="K1136" s="10">
        <f t="shared" si="8"/>
        <v>3750</v>
      </c>
      <c r="L1136" s="10">
        <f t="shared" si="9"/>
        <v>1874.9999999999998</v>
      </c>
      <c r="M1136" s="11">
        <v>0.49999999999999994</v>
      </c>
      <c r="O1136" s="16"/>
      <c r="P1136" s="17"/>
      <c r="Q1136" s="12"/>
      <c r="R1136" s="13"/>
    </row>
    <row r="1137" spans="1:18" ht="15.75" customHeight="1">
      <c r="A1137" s="1"/>
      <c r="B1137" s="6" t="s">
        <v>23</v>
      </c>
      <c r="C1137" s="6">
        <v>1197831</v>
      </c>
      <c r="D1137" s="7">
        <v>44441</v>
      </c>
      <c r="E1137" s="6" t="s">
        <v>24</v>
      </c>
      <c r="F1137" s="6" t="s">
        <v>57</v>
      </c>
      <c r="G1137" s="6" t="s">
        <v>58</v>
      </c>
      <c r="H1137" s="6" t="s">
        <v>20</v>
      </c>
      <c r="I1137" s="8">
        <v>0.6</v>
      </c>
      <c r="J1137" s="9">
        <v>3500</v>
      </c>
      <c r="K1137" s="10">
        <f t="shared" si="8"/>
        <v>2100</v>
      </c>
      <c r="L1137" s="10">
        <f t="shared" si="9"/>
        <v>1260.0000000000002</v>
      </c>
      <c r="M1137" s="11">
        <v>0.60000000000000009</v>
      </c>
      <c r="O1137" s="16"/>
      <c r="P1137" s="17"/>
      <c r="Q1137" s="12"/>
      <c r="R1137" s="13"/>
    </row>
    <row r="1138" spans="1:18" ht="15.75" customHeight="1">
      <c r="A1138" s="1"/>
      <c r="B1138" s="6" t="s">
        <v>23</v>
      </c>
      <c r="C1138" s="6">
        <v>1197831</v>
      </c>
      <c r="D1138" s="7">
        <v>44441</v>
      </c>
      <c r="E1138" s="6" t="s">
        <v>24</v>
      </c>
      <c r="F1138" s="6" t="s">
        <v>57</v>
      </c>
      <c r="G1138" s="6" t="s">
        <v>58</v>
      </c>
      <c r="H1138" s="6" t="s">
        <v>21</v>
      </c>
      <c r="I1138" s="8">
        <v>0.45</v>
      </c>
      <c r="J1138" s="9">
        <v>3500</v>
      </c>
      <c r="K1138" s="10">
        <f t="shared" si="8"/>
        <v>1575</v>
      </c>
      <c r="L1138" s="10">
        <f t="shared" si="9"/>
        <v>708.74999999999989</v>
      </c>
      <c r="M1138" s="11">
        <v>0.44999999999999996</v>
      </c>
      <c r="O1138" s="16"/>
      <c r="P1138" s="17"/>
      <c r="Q1138" s="12"/>
      <c r="R1138" s="13"/>
    </row>
    <row r="1139" spans="1:18" ht="15.75" customHeight="1">
      <c r="A1139" s="1"/>
      <c r="B1139" s="6" t="s">
        <v>23</v>
      </c>
      <c r="C1139" s="6">
        <v>1197831</v>
      </c>
      <c r="D1139" s="7">
        <v>44441</v>
      </c>
      <c r="E1139" s="6" t="s">
        <v>24</v>
      </c>
      <c r="F1139" s="6" t="s">
        <v>57</v>
      </c>
      <c r="G1139" s="6" t="s">
        <v>58</v>
      </c>
      <c r="H1139" s="6" t="s">
        <v>22</v>
      </c>
      <c r="I1139" s="8">
        <v>0.4</v>
      </c>
      <c r="J1139" s="9">
        <v>5750</v>
      </c>
      <c r="K1139" s="10">
        <f t="shared" si="8"/>
        <v>2300</v>
      </c>
      <c r="L1139" s="10">
        <f t="shared" si="9"/>
        <v>1495.0000000000002</v>
      </c>
      <c r="M1139" s="11">
        <v>0.65000000000000013</v>
      </c>
      <c r="O1139" s="16"/>
      <c r="P1139" s="17"/>
      <c r="Q1139" s="12"/>
      <c r="R1139" s="13"/>
    </row>
    <row r="1140" spans="1:18" ht="15.75" customHeight="1">
      <c r="A1140" s="1"/>
      <c r="B1140" s="6" t="s">
        <v>23</v>
      </c>
      <c r="C1140" s="6">
        <v>1197831</v>
      </c>
      <c r="D1140" s="7">
        <v>44470</v>
      </c>
      <c r="E1140" s="6" t="s">
        <v>24</v>
      </c>
      <c r="F1140" s="6" t="s">
        <v>57</v>
      </c>
      <c r="G1140" s="6" t="s">
        <v>58</v>
      </c>
      <c r="H1140" s="6" t="s">
        <v>17</v>
      </c>
      <c r="I1140" s="8">
        <v>0.30000000000000004</v>
      </c>
      <c r="J1140" s="9">
        <v>5250</v>
      </c>
      <c r="K1140" s="10">
        <f t="shared" si="8"/>
        <v>1575.0000000000002</v>
      </c>
      <c r="L1140" s="10">
        <f t="shared" si="9"/>
        <v>787.5</v>
      </c>
      <c r="M1140" s="11">
        <v>0.49999999999999994</v>
      </c>
      <c r="O1140" s="16"/>
      <c r="P1140" s="17"/>
      <c r="Q1140" s="12"/>
      <c r="R1140" s="13"/>
    </row>
    <row r="1141" spans="1:18" ht="15.75" customHeight="1">
      <c r="A1141" s="1"/>
      <c r="B1141" s="6" t="s">
        <v>23</v>
      </c>
      <c r="C1141" s="6">
        <v>1197831</v>
      </c>
      <c r="D1141" s="7">
        <v>44470</v>
      </c>
      <c r="E1141" s="6" t="s">
        <v>24</v>
      </c>
      <c r="F1141" s="6" t="s">
        <v>57</v>
      </c>
      <c r="G1141" s="6" t="s">
        <v>58</v>
      </c>
      <c r="H1141" s="6" t="s">
        <v>18</v>
      </c>
      <c r="I1141" s="8">
        <v>0.30000000000000004</v>
      </c>
      <c r="J1141" s="9">
        <v>5250</v>
      </c>
      <c r="K1141" s="10">
        <f t="shared" si="8"/>
        <v>1575.0000000000002</v>
      </c>
      <c r="L1141" s="10">
        <f t="shared" si="9"/>
        <v>787.5</v>
      </c>
      <c r="M1141" s="11">
        <v>0.49999999999999994</v>
      </c>
      <c r="O1141" s="16"/>
      <c r="P1141" s="17"/>
      <c r="Q1141" s="12"/>
      <c r="R1141" s="13"/>
    </row>
    <row r="1142" spans="1:18" ht="15.75" customHeight="1">
      <c r="A1142" s="1"/>
      <c r="B1142" s="6" t="s">
        <v>23</v>
      </c>
      <c r="C1142" s="6">
        <v>1197831</v>
      </c>
      <c r="D1142" s="7">
        <v>44470</v>
      </c>
      <c r="E1142" s="6" t="s">
        <v>24</v>
      </c>
      <c r="F1142" s="6" t="s">
        <v>57</v>
      </c>
      <c r="G1142" s="6" t="s">
        <v>58</v>
      </c>
      <c r="H1142" s="6" t="s">
        <v>19</v>
      </c>
      <c r="I1142" s="8">
        <v>0.35000000000000003</v>
      </c>
      <c r="J1142" s="9">
        <v>4750</v>
      </c>
      <c r="K1142" s="10">
        <f t="shared" si="8"/>
        <v>1662.5000000000002</v>
      </c>
      <c r="L1142" s="10">
        <f t="shared" si="9"/>
        <v>831.25</v>
      </c>
      <c r="M1142" s="11">
        <v>0.49999999999999994</v>
      </c>
      <c r="O1142" s="16"/>
      <c r="P1142" s="17"/>
      <c r="Q1142" s="12"/>
      <c r="R1142" s="13"/>
    </row>
    <row r="1143" spans="1:18" ht="15.75" customHeight="1">
      <c r="A1143" s="1"/>
      <c r="B1143" s="6" t="s">
        <v>23</v>
      </c>
      <c r="C1143" s="6">
        <v>1197831</v>
      </c>
      <c r="D1143" s="7">
        <v>44470</v>
      </c>
      <c r="E1143" s="6" t="s">
        <v>24</v>
      </c>
      <c r="F1143" s="6" t="s">
        <v>57</v>
      </c>
      <c r="G1143" s="6" t="s">
        <v>58</v>
      </c>
      <c r="H1143" s="6" t="s">
        <v>20</v>
      </c>
      <c r="I1143" s="8">
        <v>0.35000000000000003</v>
      </c>
      <c r="J1143" s="9">
        <v>3250</v>
      </c>
      <c r="K1143" s="10">
        <f t="shared" si="8"/>
        <v>1137.5</v>
      </c>
      <c r="L1143" s="10">
        <f t="shared" si="9"/>
        <v>682.50000000000011</v>
      </c>
      <c r="M1143" s="11">
        <v>0.60000000000000009</v>
      </c>
      <c r="O1143" s="16"/>
      <c r="P1143" s="17"/>
      <c r="Q1143" s="12"/>
      <c r="R1143" s="13"/>
    </row>
    <row r="1144" spans="1:18" ht="15.75" customHeight="1">
      <c r="A1144" s="1"/>
      <c r="B1144" s="6" t="s">
        <v>23</v>
      </c>
      <c r="C1144" s="6">
        <v>1197831</v>
      </c>
      <c r="D1144" s="7">
        <v>44470</v>
      </c>
      <c r="E1144" s="6" t="s">
        <v>24</v>
      </c>
      <c r="F1144" s="6" t="s">
        <v>57</v>
      </c>
      <c r="G1144" s="6" t="s">
        <v>58</v>
      </c>
      <c r="H1144" s="6" t="s">
        <v>21</v>
      </c>
      <c r="I1144" s="8">
        <v>0.30000000000000004</v>
      </c>
      <c r="J1144" s="9">
        <v>3000</v>
      </c>
      <c r="K1144" s="10">
        <f t="shared" si="8"/>
        <v>900.00000000000011</v>
      </c>
      <c r="L1144" s="10">
        <f t="shared" si="9"/>
        <v>405</v>
      </c>
      <c r="M1144" s="11">
        <v>0.44999999999999996</v>
      </c>
      <c r="O1144" s="16"/>
      <c r="P1144" s="17"/>
      <c r="Q1144" s="12"/>
      <c r="R1144" s="13"/>
    </row>
    <row r="1145" spans="1:18" ht="15.75" customHeight="1">
      <c r="A1145" s="1"/>
      <c r="B1145" s="6" t="s">
        <v>23</v>
      </c>
      <c r="C1145" s="6">
        <v>1197831</v>
      </c>
      <c r="D1145" s="7">
        <v>44470</v>
      </c>
      <c r="E1145" s="6" t="s">
        <v>24</v>
      </c>
      <c r="F1145" s="6" t="s">
        <v>57</v>
      </c>
      <c r="G1145" s="6" t="s">
        <v>58</v>
      </c>
      <c r="H1145" s="6" t="s">
        <v>22</v>
      </c>
      <c r="I1145" s="8">
        <v>0.4</v>
      </c>
      <c r="J1145" s="9">
        <v>4750</v>
      </c>
      <c r="K1145" s="10">
        <f t="shared" si="8"/>
        <v>1900</v>
      </c>
      <c r="L1145" s="10">
        <f t="shared" si="9"/>
        <v>1235.0000000000002</v>
      </c>
      <c r="M1145" s="11">
        <v>0.65000000000000013</v>
      </c>
      <c r="O1145" s="16"/>
      <c r="P1145" s="17"/>
      <c r="Q1145" s="12"/>
      <c r="R1145" s="13"/>
    </row>
    <row r="1146" spans="1:18" ht="15.75" customHeight="1">
      <c r="A1146" s="1"/>
      <c r="B1146" s="6" t="s">
        <v>23</v>
      </c>
      <c r="C1146" s="6">
        <v>1197831</v>
      </c>
      <c r="D1146" s="7">
        <v>44502</v>
      </c>
      <c r="E1146" s="6" t="s">
        <v>24</v>
      </c>
      <c r="F1146" s="6" t="s">
        <v>57</v>
      </c>
      <c r="G1146" s="6" t="s">
        <v>58</v>
      </c>
      <c r="H1146" s="6" t="s">
        <v>17</v>
      </c>
      <c r="I1146" s="8">
        <v>0.20000000000000004</v>
      </c>
      <c r="J1146" s="9">
        <v>6250</v>
      </c>
      <c r="K1146" s="10">
        <f t="shared" si="8"/>
        <v>1250.0000000000002</v>
      </c>
      <c r="L1146" s="10">
        <f t="shared" si="9"/>
        <v>625</v>
      </c>
      <c r="M1146" s="11">
        <v>0.49999999999999994</v>
      </c>
      <c r="O1146" s="16"/>
      <c r="P1146" s="17"/>
      <c r="Q1146" s="12"/>
      <c r="R1146" s="13"/>
    </row>
    <row r="1147" spans="1:18" ht="15.75" customHeight="1">
      <c r="A1147" s="1"/>
      <c r="B1147" s="6" t="s">
        <v>23</v>
      </c>
      <c r="C1147" s="6">
        <v>1197831</v>
      </c>
      <c r="D1147" s="7">
        <v>44502</v>
      </c>
      <c r="E1147" s="6" t="s">
        <v>24</v>
      </c>
      <c r="F1147" s="6" t="s">
        <v>57</v>
      </c>
      <c r="G1147" s="6" t="s">
        <v>58</v>
      </c>
      <c r="H1147" s="6" t="s">
        <v>18</v>
      </c>
      <c r="I1147" s="8">
        <v>0.20000000000000004</v>
      </c>
      <c r="J1147" s="9">
        <v>6250</v>
      </c>
      <c r="K1147" s="10">
        <f t="shared" si="8"/>
        <v>1250.0000000000002</v>
      </c>
      <c r="L1147" s="10">
        <f t="shared" si="9"/>
        <v>625</v>
      </c>
      <c r="M1147" s="11">
        <v>0.49999999999999994</v>
      </c>
      <c r="O1147" s="16"/>
      <c r="P1147" s="17"/>
      <c r="Q1147" s="12"/>
      <c r="R1147" s="13"/>
    </row>
    <row r="1148" spans="1:18" ht="15.75" customHeight="1">
      <c r="A1148" s="1"/>
      <c r="B1148" s="6" t="s">
        <v>23</v>
      </c>
      <c r="C1148" s="6">
        <v>1197831</v>
      </c>
      <c r="D1148" s="7">
        <v>44502</v>
      </c>
      <c r="E1148" s="6" t="s">
        <v>24</v>
      </c>
      <c r="F1148" s="6" t="s">
        <v>57</v>
      </c>
      <c r="G1148" s="6" t="s">
        <v>58</v>
      </c>
      <c r="H1148" s="6" t="s">
        <v>19</v>
      </c>
      <c r="I1148" s="8">
        <v>0.45000000000000007</v>
      </c>
      <c r="J1148" s="9">
        <v>5750</v>
      </c>
      <c r="K1148" s="10">
        <f t="shared" si="8"/>
        <v>2587.5000000000005</v>
      </c>
      <c r="L1148" s="10">
        <f t="shared" si="9"/>
        <v>1293.75</v>
      </c>
      <c r="M1148" s="11">
        <v>0.49999999999999994</v>
      </c>
      <c r="O1148" s="16"/>
      <c r="P1148" s="17"/>
      <c r="Q1148" s="12"/>
      <c r="R1148" s="13"/>
    </row>
    <row r="1149" spans="1:18" ht="15.75" customHeight="1">
      <c r="A1149" s="1"/>
      <c r="B1149" s="6" t="s">
        <v>23</v>
      </c>
      <c r="C1149" s="6">
        <v>1197831</v>
      </c>
      <c r="D1149" s="7">
        <v>44502</v>
      </c>
      <c r="E1149" s="6" t="s">
        <v>24</v>
      </c>
      <c r="F1149" s="6" t="s">
        <v>57</v>
      </c>
      <c r="G1149" s="6" t="s">
        <v>58</v>
      </c>
      <c r="H1149" s="6" t="s">
        <v>20</v>
      </c>
      <c r="I1149" s="8">
        <v>0.45000000000000007</v>
      </c>
      <c r="J1149" s="9">
        <v>4500</v>
      </c>
      <c r="K1149" s="10">
        <f t="shared" si="8"/>
        <v>2025.0000000000002</v>
      </c>
      <c r="L1149" s="10">
        <f t="shared" si="9"/>
        <v>1215.0000000000002</v>
      </c>
      <c r="M1149" s="11">
        <v>0.60000000000000009</v>
      </c>
      <c r="O1149" s="16"/>
      <c r="P1149" s="17"/>
      <c r="Q1149" s="12"/>
      <c r="R1149" s="13"/>
    </row>
    <row r="1150" spans="1:18" ht="15.75" customHeight="1">
      <c r="A1150" s="1"/>
      <c r="B1150" s="6" t="s">
        <v>23</v>
      </c>
      <c r="C1150" s="6">
        <v>1197831</v>
      </c>
      <c r="D1150" s="7">
        <v>44502</v>
      </c>
      <c r="E1150" s="6" t="s">
        <v>24</v>
      </c>
      <c r="F1150" s="6" t="s">
        <v>57</v>
      </c>
      <c r="G1150" s="6" t="s">
        <v>58</v>
      </c>
      <c r="H1150" s="6" t="s">
        <v>21</v>
      </c>
      <c r="I1150" s="8">
        <v>0.49999999999999994</v>
      </c>
      <c r="J1150" s="9">
        <v>4250</v>
      </c>
      <c r="K1150" s="10">
        <f t="shared" si="8"/>
        <v>2124.9999999999995</v>
      </c>
      <c r="L1150" s="10">
        <f t="shared" si="9"/>
        <v>956.24999999999966</v>
      </c>
      <c r="M1150" s="11">
        <v>0.44999999999999996</v>
      </c>
      <c r="O1150" s="16"/>
      <c r="P1150" s="17"/>
      <c r="Q1150" s="12"/>
      <c r="R1150" s="13"/>
    </row>
    <row r="1151" spans="1:18" ht="15.75" customHeight="1">
      <c r="A1151" s="1"/>
      <c r="B1151" s="6" t="s">
        <v>23</v>
      </c>
      <c r="C1151" s="6">
        <v>1197831</v>
      </c>
      <c r="D1151" s="7">
        <v>44502</v>
      </c>
      <c r="E1151" s="6" t="s">
        <v>24</v>
      </c>
      <c r="F1151" s="6" t="s">
        <v>57</v>
      </c>
      <c r="G1151" s="6" t="s">
        <v>58</v>
      </c>
      <c r="H1151" s="6" t="s">
        <v>22</v>
      </c>
      <c r="I1151" s="8">
        <v>0.6</v>
      </c>
      <c r="J1151" s="9">
        <v>6250</v>
      </c>
      <c r="K1151" s="10">
        <f t="shared" si="8"/>
        <v>3750</v>
      </c>
      <c r="L1151" s="10">
        <f t="shared" si="9"/>
        <v>2437.5000000000005</v>
      </c>
      <c r="M1151" s="11">
        <v>0.65000000000000013</v>
      </c>
      <c r="O1151" s="16"/>
      <c r="P1151" s="17"/>
      <c r="Q1151" s="12"/>
      <c r="R1151" s="13"/>
    </row>
    <row r="1152" spans="1:18" ht="15.75" customHeight="1">
      <c r="A1152" s="1"/>
      <c r="B1152" s="6" t="s">
        <v>23</v>
      </c>
      <c r="C1152" s="6">
        <v>1197831</v>
      </c>
      <c r="D1152" s="7">
        <v>44531</v>
      </c>
      <c r="E1152" s="6" t="s">
        <v>24</v>
      </c>
      <c r="F1152" s="6" t="s">
        <v>57</v>
      </c>
      <c r="G1152" s="6" t="s">
        <v>58</v>
      </c>
      <c r="H1152" s="6" t="s">
        <v>17</v>
      </c>
      <c r="I1152" s="8">
        <v>0.6</v>
      </c>
      <c r="J1152" s="9">
        <v>7750</v>
      </c>
      <c r="K1152" s="10">
        <f t="shared" si="8"/>
        <v>4650</v>
      </c>
      <c r="L1152" s="10">
        <f t="shared" si="9"/>
        <v>2324.9999999999995</v>
      </c>
      <c r="M1152" s="11">
        <v>0.49999999999999994</v>
      </c>
      <c r="O1152" s="16"/>
      <c r="P1152" s="17"/>
      <c r="Q1152" s="12"/>
      <c r="R1152" s="13"/>
    </row>
    <row r="1153" spans="1:18" ht="15.75" customHeight="1">
      <c r="A1153" s="1"/>
      <c r="B1153" s="6" t="s">
        <v>23</v>
      </c>
      <c r="C1153" s="6">
        <v>1197831</v>
      </c>
      <c r="D1153" s="7">
        <v>44531</v>
      </c>
      <c r="E1153" s="6" t="s">
        <v>24</v>
      </c>
      <c r="F1153" s="6" t="s">
        <v>57</v>
      </c>
      <c r="G1153" s="6" t="s">
        <v>58</v>
      </c>
      <c r="H1153" s="6" t="s">
        <v>18</v>
      </c>
      <c r="I1153" s="8">
        <v>0.6</v>
      </c>
      <c r="J1153" s="9">
        <v>7750</v>
      </c>
      <c r="K1153" s="10">
        <f t="shared" si="8"/>
        <v>4650</v>
      </c>
      <c r="L1153" s="10">
        <f t="shared" si="9"/>
        <v>2324.9999999999995</v>
      </c>
      <c r="M1153" s="11">
        <v>0.49999999999999994</v>
      </c>
      <c r="O1153" s="16"/>
      <c r="P1153" s="17"/>
      <c r="Q1153" s="12"/>
      <c r="R1153" s="13"/>
    </row>
    <row r="1154" spans="1:18" ht="15.75" customHeight="1">
      <c r="A1154" s="1"/>
      <c r="B1154" s="6" t="s">
        <v>23</v>
      </c>
      <c r="C1154" s="6">
        <v>1197831</v>
      </c>
      <c r="D1154" s="7">
        <v>44531</v>
      </c>
      <c r="E1154" s="6" t="s">
        <v>24</v>
      </c>
      <c r="F1154" s="6" t="s">
        <v>57</v>
      </c>
      <c r="G1154" s="6" t="s">
        <v>58</v>
      </c>
      <c r="H1154" s="6" t="s">
        <v>19</v>
      </c>
      <c r="I1154" s="8">
        <v>0.65</v>
      </c>
      <c r="J1154" s="9">
        <v>7000</v>
      </c>
      <c r="K1154" s="10">
        <f t="shared" si="8"/>
        <v>4550</v>
      </c>
      <c r="L1154" s="10">
        <f t="shared" si="9"/>
        <v>2274.9999999999995</v>
      </c>
      <c r="M1154" s="11">
        <v>0.49999999999999994</v>
      </c>
      <c r="O1154" s="16"/>
      <c r="P1154" s="17"/>
      <c r="Q1154" s="12"/>
      <c r="R1154" s="13"/>
    </row>
    <row r="1155" spans="1:18" ht="15.75" customHeight="1">
      <c r="A1155" s="1"/>
      <c r="B1155" s="6" t="s">
        <v>23</v>
      </c>
      <c r="C1155" s="6">
        <v>1197831</v>
      </c>
      <c r="D1155" s="7">
        <v>44531</v>
      </c>
      <c r="E1155" s="6" t="s">
        <v>24</v>
      </c>
      <c r="F1155" s="6" t="s">
        <v>57</v>
      </c>
      <c r="G1155" s="6" t="s">
        <v>58</v>
      </c>
      <c r="H1155" s="6" t="s">
        <v>20</v>
      </c>
      <c r="I1155" s="8">
        <v>0.65</v>
      </c>
      <c r="J1155" s="9">
        <v>5500</v>
      </c>
      <c r="K1155" s="10">
        <f t="shared" si="8"/>
        <v>3575</v>
      </c>
      <c r="L1155" s="10">
        <f t="shared" si="9"/>
        <v>2145.0000000000005</v>
      </c>
      <c r="M1155" s="11">
        <v>0.60000000000000009</v>
      </c>
      <c r="O1155" s="16"/>
      <c r="P1155" s="17"/>
      <c r="Q1155" s="12"/>
      <c r="R1155" s="13"/>
    </row>
    <row r="1156" spans="1:18" ht="15.75" customHeight="1">
      <c r="A1156" s="1"/>
      <c r="B1156" s="6" t="s">
        <v>23</v>
      </c>
      <c r="C1156" s="6">
        <v>1197831</v>
      </c>
      <c r="D1156" s="7">
        <v>44531</v>
      </c>
      <c r="E1156" s="6" t="s">
        <v>24</v>
      </c>
      <c r="F1156" s="6" t="s">
        <v>57</v>
      </c>
      <c r="G1156" s="6" t="s">
        <v>58</v>
      </c>
      <c r="H1156" s="6" t="s">
        <v>21</v>
      </c>
      <c r="I1156" s="8">
        <v>0.6</v>
      </c>
      <c r="J1156" s="9">
        <v>5000</v>
      </c>
      <c r="K1156" s="10">
        <f t="shared" si="8"/>
        <v>3000</v>
      </c>
      <c r="L1156" s="10">
        <f t="shared" si="9"/>
        <v>1349.9999999999998</v>
      </c>
      <c r="M1156" s="11">
        <v>0.44999999999999996</v>
      </c>
      <c r="O1156" s="16"/>
      <c r="P1156" s="17"/>
      <c r="Q1156" s="12"/>
      <c r="R1156" s="13"/>
    </row>
    <row r="1157" spans="1:18" ht="15.75" customHeight="1">
      <c r="A1157" s="1"/>
      <c r="B1157" s="6" t="s">
        <v>23</v>
      </c>
      <c r="C1157" s="6">
        <v>1197831</v>
      </c>
      <c r="D1157" s="7">
        <v>44531</v>
      </c>
      <c r="E1157" s="6" t="s">
        <v>24</v>
      </c>
      <c r="F1157" s="6" t="s">
        <v>57</v>
      </c>
      <c r="G1157" s="6" t="s">
        <v>58</v>
      </c>
      <c r="H1157" s="6" t="s">
        <v>22</v>
      </c>
      <c r="I1157" s="8">
        <v>0.70000000000000007</v>
      </c>
      <c r="J1157" s="9">
        <v>7500</v>
      </c>
      <c r="K1157" s="10">
        <f t="shared" si="8"/>
        <v>5250.0000000000009</v>
      </c>
      <c r="L1157" s="10">
        <f t="shared" si="9"/>
        <v>3412.5000000000014</v>
      </c>
      <c r="M1157" s="11">
        <v>0.65000000000000013</v>
      </c>
      <c r="O1157" s="16"/>
      <c r="P1157" s="17"/>
      <c r="Q1157" s="12"/>
      <c r="R1157" s="13"/>
    </row>
    <row r="1158" spans="1:18" ht="15.75" customHeight="1">
      <c r="A1158" s="1" t="s">
        <v>39</v>
      </c>
      <c r="B1158" s="6" t="s">
        <v>14</v>
      </c>
      <c r="C1158" s="6">
        <v>1185732</v>
      </c>
      <c r="D1158" s="7">
        <v>44217</v>
      </c>
      <c r="E1158" s="6" t="s">
        <v>15</v>
      </c>
      <c r="F1158" s="6" t="s">
        <v>59</v>
      </c>
      <c r="G1158" s="6" t="s">
        <v>60</v>
      </c>
      <c r="H1158" s="6" t="s">
        <v>17</v>
      </c>
      <c r="I1158" s="8">
        <v>0.4</v>
      </c>
      <c r="J1158" s="9">
        <v>4500</v>
      </c>
      <c r="K1158" s="10">
        <f t="shared" si="8"/>
        <v>1800</v>
      </c>
      <c r="L1158" s="10">
        <f t="shared" si="9"/>
        <v>630</v>
      </c>
      <c r="M1158" s="11">
        <v>0.35</v>
      </c>
      <c r="O1158" s="16"/>
      <c r="P1158" s="17"/>
      <c r="Q1158" s="12"/>
      <c r="R1158" s="13"/>
    </row>
    <row r="1159" spans="1:18" ht="15.75" customHeight="1">
      <c r="A1159" s="1"/>
      <c r="B1159" s="6" t="s">
        <v>14</v>
      </c>
      <c r="C1159" s="6">
        <v>1185732</v>
      </c>
      <c r="D1159" s="7">
        <v>44217</v>
      </c>
      <c r="E1159" s="6" t="s">
        <v>15</v>
      </c>
      <c r="F1159" s="6" t="s">
        <v>59</v>
      </c>
      <c r="G1159" s="6" t="s">
        <v>60</v>
      </c>
      <c r="H1159" s="6" t="s">
        <v>18</v>
      </c>
      <c r="I1159" s="8">
        <v>0.4</v>
      </c>
      <c r="J1159" s="9">
        <v>2500</v>
      </c>
      <c r="K1159" s="10">
        <f t="shared" si="8"/>
        <v>1000</v>
      </c>
      <c r="L1159" s="10">
        <f t="shared" si="9"/>
        <v>350</v>
      </c>
      <c r="M1159" s="11">
        <v>0.35</v>
      </c>
      <c r="O1159" s="16"/>
      <c r="P1159" s="17"/>
      <c r="Q1159" s="12"/>
      <c r="R1159" s="13"/>
    </row>
    <row r="1160" spans="1:18" ht="15.75" customHeight="1">
      <c r="A1160" s="1"/>
      <c r="B1160" s="6" t="s">
        <v>14</v>
      </c>
      <c r="C1160" s="6">
        <v>1185732</v>
      </c>
      <c r="D1160" s="7">
        <v>44217</v>
      </c>
      <c r="E1160" s="6" t="s">
        <v>15</v>
      </c>
      <c r="F1160" s="6" t="s">
        <v>59</v>
      </c>
      <c r="G1160" s="6" t="s">
        <v>60</v>
      </c>
      <c r="H1160" s="6" t="s">
        <v>19</v>
      </c>
      <c r="I1160" s="8">
        <v>0.30000000000000004</v>
      </c>
      <c r="J1160" s="9">
        <v>2500</v>
      </c>
      <c r="K1160" s="10">
        <f t="shared" si="8"/>
        <v>750.00000000000011</v>
      </c>
      <c r="L1160" s="10">
        <f t="shared" si="9"/>
        <v>300</v>
      </c>
      <c r="M1160" s="11">
        <v>0.39999999999999997</v>
      </c>
      <c r="O1160" s="16"/>
      <c r="P1160" s="17"/>
      <c r="Q1160" s="12"/>
      <c r="R1160" s="13"/>
    </row>
    <row r="1161" spans="1:18" ht="15.75" customHeight="1">
      <c r="A1161" s="1"/>
      <c r="B1161" s="6" t="s">
        <v>14</v>
      </c>
      <c r="C1161" s="6">
        <v>1185732</v>
      </c>
      <c r="D1161" s="7">
        <v>44217</v>
      </c>
      <c r="E1161" s="6" t="s">
        <v>15</v>
      </c>
      <c r="F1161" s="6" t="s">
        <v>59</v>
      </c>
      <c r="G1161" s="6" t="s">
        <v>60</v>
      </c>
      <c r="H1161" s="6" t="s">
        <v>20</v>
      </c>
      <c r="I1161" s="8">
        <v>0.35</v>
      </c>
      <c r="J1161" s="9">
        <v>1000</v>
      </c>
      <c r="K1161" s="10">
        <f t="shared" si="8"/>
        <v>350</v>
      </c>
      <c r="L1161" s="10">
        <f t="shared" si="9"/>
        <v>105</v>
      </c>
      <c r="M1161" s="11">
        <v>0.3</v>
      </c>
      <c r="O1161" s="16"/>
      <c r="P1161" s="17"/>
      <c r="Q1161" s="12"/>
      <c r="R1161" s="13"/>
    </row>
    <row r="1162" spans="1:18" ht="15.75" customHeight="1">
      <c r="A1162" s="1"/>
      <c r="B1162" s="6" t="s">
        <v>14</v>
      </c>
      <c r="C1162" s="6">
        <v>1185732</v>
      </c>
      <c r="D1162" s="7">
        <v>44217</v>
      </c>
      <c r="E1162" s="6" t="s">
        <v>15</v>
      </c>
      <c r="F1162" s="6" t="s">
        <v>59</v>
      </c>
      <c r="G1162" s="6" t="s">
        <v>60</v>
      </c>
      <c r="H1162" s="6" t="s">
        <v>21</v>
      </c>
      <c r="I1162" s="8">
        <v>0.5</v>
      </c>
      <c r="J1162" s="9">
        <v>1500</v>
      </c>
      <c r="K1162" s="10">
        <f t="shared" si="8"/>
        <v>750</v>
      </c>
      <c r="L1162" s="10">
        <f t="shared" si="9"/>
        <v>187.5</v>
      </c>
      <c r="M1162" s="11">
        <v>0.25</v>
      </c>
      <c r="O1162" s="16"/>
      <c r="P1162" s="17"/>
      <c r="Q1162" s="12"/>
      <c r="R1162" s="13"/>
    </row>
    <row r="1163" spans="1:18" ht="15.75" customHeight="1">
      <c r="A1163" s="1"/>
      <c r="B1163" s="6" t="s">
        <v>14</v>
      </c>
      <c r="C1163" s="6">
        <v>1185732</v>
      </c>
      <c r="D1163" s="7">
        <v>44217</v>
      </c>
      <c r="E1163" s="6" t="s">
        <v>15</v>
      </c>
      <c r="F1163" s="6" t="s">
        <v>59</v>
      </c>
      <c r="G1163" s="6" t="s">
        <v>60</v>
      </c>
      <c r="H1163" s="6" t="s">
        <v>22</v>
      </c>
      <c r="I1163" s="8">
        <v>0.4</v>
      </c>
      <c r="J1163" s="9">
        <v>2500</v>
      </c>
      <c r="K1163" s="10">
        <f t="shared" si="8"/>
        <v>1000</v>
      </c>
      <c r="L1163" s="10">
        <f t="shared" si="9"/>
        <v>400</v>
      </c>
      <c r="M1163" s="11">
        <v>0.4</v>
      </c>
      <c r="O1163" s="16"/>
      <c r="P1163" s="17"/>
      <c r="Q1163" s="12"/>
      <c r="R1163" s="13"/>
    </row>
    <row r="1164" spans="1:18" ht="15.75" customHeight="1">
      <c r="A1164" s="1"/>
      <c r="B1164" s="6" t="s">
        <v>14</v>
      </c>
      <c r="C1164" s="6">
        <v>1185732</v>
      </c>
      <c r="D1164" s="7">
        <v>44246</v>
      </c>
      <c r="E1164" s="6" t="s">
        <v>15</v>
      </c>
      <c r="F1164" s="6" t="s">
        <v>59</v>
      </c>
      <c r="G1164" s="6" t="s">
        <v>60</v>
      </c>
      <c r="H1164" s="6" t="s">
        <v>17</v>
      </c>
      <c r="I1164" s="8">
        <v>0.4</v>
      </c>
      <c r="J1164" s="9">
        <v>5000</v>
      </c>
      <c r="K1164" s="10">
        <f t="shared" si="8"/>
        <v>2000</v>
      </c>
      <c r="L1164" s="10">
        <f t="shared" si="9"/>
        <v>700</v>
      </c>
      <c r="M1164" s="11">
        <v>0.35</v>
      </c>
      <c r="O1164" s="16"/>
      <c r="P1164" s="17"/>
      <c r="Q1164" s="12"/>
      <c r="R1164" s="13"/>
    </row>
    <row r="1165" spans="1:18" ht="15.75" customHeight="1">
      <c r="A1165" s="1"/>
      <c r="B1165" s="6" t="s">
        <v>14</v>
      </c>
      <c r="C1165" s="6">
        <v>1185732</v>
      </c>
      <c r="D1165" s="7">
        <v>44246</v>
      </c>
      <c r="E1165" s="6" t="s">
        <v>15</v>
      </c>
      <c r="F1165" s="6" t="s">
        <v>59</v>
      </c>
      <c r="G1165" s="6" t="s">
        <v>60</v>
      </c>
      <c r="H1165" s="6" t="s">
        <v>18</v>
      </c>
      <c r="I1165" s="8">
        <v>0.4</v>
      </c>
      <c r="J1165" s="9">
        <v>1500</v>
      </c>
      <c r="K1165" s="10">
        <f t="shared" si="8"/>
        <v>600</v>
      </c>
      <c r="L1165" s="10">
        <f t="shared" si="9"/>
        <v>210</v>
      </c>
      <c r="M1165" s="11">
        <v>0.35</v>
      </c>
      <c r="O1165" s="16"/>
      <c r="P1165" s="17"/>
      <c r="Q1165" s="12"/>
      <c r="R1165" s="13"/>
    </row>
    <row r="1166" spans="1:18" ht="15.75" customHeight="1">
      <c r="A1166" s="1"/>
      <c r="B1166" s="6" t="s">
        <v>14</v>
      </c>
      <c r="C1166" s="6">
        <v>1185732</v>
      </c>
      <c r="D1166" s="7">
        <v>44246</v>
      </c>
      <c r="E1166" s="6" t="s">
        <v>15</v>
      </c>
      <c r="F1166" s="6" t="s">
        <v>59</v>
      </c>
      <c r="G1166" s="6" t="s">
        <v>60</v>
      </c>
      <c r="H1166" s="6" t="s">
        <v>19</v>
      </c>
      <c r="I1166" s="8">
        <v>0.30000000000000004</v>
      </c>
      <c r="J1166" s="9">
        <v>2000</v>
      </c>
      <c r="K1166" s="10">
        <f t="shared" si="8"/>
        <v>600.00000000000011</v>
      </c>
      <c r="L1166" s="10">
        <f t="shared" si="9"/>
        <v>240.00000000000003</v>
      </c>
      <c r="M1166" s="11">
        <v>0.39999999999999997</v>
      </c>
      <c r="O1166" s="16"/>
      <c r="P1166" s="17"/>
      <c r="Q1166" s="12"/>
      <c r="R1166" s="13"/>
    </row>
    <row r="1167" spans="1:18" ht="15.75" customHeight="1">
      <c r="A1167" s="1"/>
      <c r="B1167" s="6" t="s">
        <v>14</v>
      </c>
      <c r="C1167" s="6">
        <v>1185732</v>
      </c>
      <c r="D1167" s="7">
        <v>44246</v>
      </c>
      <c r="E1167" s="6" t="s">
        <v>15</v>
      </c>
      <c r="F1167" s="6" t="s">
        <v>59</v>
      </c>
      <c r="G1167" s="6" t="s">
        <v>60</v>
      </c>
      <c r="H1167" s="6" t="s">
        <v>20</v>
      </c>
      <c r="I1167" s="8">
        <v>0.35</v>
      </c>
      <c r="J1167" s="9">
        <v>750</v>
      </c>
      <c r="K1167" s="10">
        <f t="shared" si="8"/>
        <v>262.5</v>
      </c>
      <c r="L1167" s="10">
        <f t="shared" si="9"/>
        <v>78.75</v>
      </c>
      <c r="M1167" s="11">
        <v>0.3</v>
      </c>
      <c r="O1167" s="16"/>
      <c r="P1167" s="17"/>
      <c r="Q1167" s="12"/>
      <c r="R1167" s="13"/>
    </row>
    <row r="1168" spans="1:18" ht="15.75" customHeight="1">
      <c r="A1168" s="1"/>
      <c r="B1168" s="6" t="s">
        <v>14</v>
      </c>
      <c r="C1168" s="6">
        <v>1185732</v>
      </c>
      <c r="D1168" s="7">
        <v>44246</v>
      </c>
      <c r="E1168" s="6" t="s">
        <v>15</v>
      </c>
      <c r="F1168" s="6" t="s">
        <v>59</v>
      </c>
      <c r="G1168" s="6" t="s">
        <v>60</v>
      </c>
      <c r="H1168" s="6" t="s">
        <v>21</v>
      </c>
      <c r="I1168" s="8">
        <v>0.5</v>
      </c>
      <c r="J1168" s="9">
        <v>1500</v>
      </c>
      <c r="K1168" s="10">
        <f t="shared" si="8"/>
        <v>750</v>
      </c>
      <c r="L1168" s="10">
        <f t="shared" si="9"/>
        <v>187.5</v>
      </c>
      <c r="M1168" s="11">
        <v>0.25</v>
      </c>
      <c r="O1168" s="16"/>
      <c r="P1168" s="17"/>
      <c r="Q1168" s="12"/>
      <c r="R1168" s="13"/>
    </row>
    <row r="1169" spans="1:18" ht="15.75" customHeight="1">
      <c r="A1169" s="1"/>
      <c r="B1169" s="6" t="s">
        <v>14</v>
      </c>
      <c r="C1169" s="6">
        <v>1185732</v>
      </c>
      <c r="D1169" s="7">
        <v>44246</v>
      </c>
      <c r="E1169" s="6" t="s">
        <v>15</v>
      </c>
      <c r="F1169" s="6" t="s">
        <v>59</v>
      </c>
      <c r="G1169" s="6" t="s">
        <v>60</v>
      </c>
      <c r="H1169" s="6" t="s">
        <v>22</v>
      </c>
      <c r="I1169" s="8">
        <v>0.4</v>
      </c>
      <c r="J1169" s="9">
        <v>2500</v>
      </c>
      <c r="K1169" s="10">
        <f t="shared" si="8"/>
        <v>1000</v>
      </c>
      <c r="L1169" s="10">
        <f t="shared" si="9"/>
        <v>400</v>
      </c>
      <c r="M1169" s="11">
        <v>0.4</v>
      </c>
      <c r="O1169" s="16"/>
      <c r="P1169" s="17"/>
      <c r="Q1169" s="12"/>
      <c r="R1169" s="13"/>
    </row>
    <row r="1170" spans="1:18" ht="15.75" customHeight="1">
      <c r="A1170" s="1"/>
      <c r="B1170" s="6" t="s">
        <v>14</v>
      </c>
      <c r="C1170" s="6">
        <v>1185732</v>
      </c>
      <c r="D1170" s="7">
        <v>44272</v>
      </c>
      <c r="E1170" s="6" t="s">
        <v>15</v>
      </c>
      <c r="F1170" s="6" t="s">
        <v>59</v>
      </c>
      <c r="G1170" s="6" t="s">
        <v>60</v>
      </c>
      <c r="H1170" s="6" t="s">
        <v>17</v>
      </c>
      <c r="I1170" s="8">
        <v>0.4</v>
      </c>
      <c r="J1170" s="9">
        <v>4700</v>
      </c>
      <c r="K1170" s="10">
        <f t="shared" si="8"/>
        <v>1880</v>
      </c>
      <c r="L1170" s="10">
        <f t="shared" si="9"/>
        <v>658</v>
      </c>
      <c r="M1170" s="11">
        <v>0.35</v>
      </c>
      <c r="O1170" s="16"/>
      <c r="P1170" s="17"/>
      <c r="Q1170" s="12"/>
      <c r="R1170" s="13"/>
    </row>
    <row r="1171" spans="1:18" ht="15.75" customHeight="1">
      <c r="A1171" s="1"/>
      <c r="B1171" s="6" t="s">
        <v>14</v>
      </c>
      <c r="C1171" s="6">
        <v>1185732</v>
      </c>
      <c r="D1171" s="7">
        <v>44272</v>
      </c>
      <c r="E1171" s="6" t="s">
        <v>15</v>
      </c>
      <c r="F1171" s="6" t="s">
        <v>59</v>
      </c>
      <c r="G1171" s="6" t="s">
        <v>60</v>
      </c>
      <c r="H1171" s="6" t="s">
        <v>18</v>
      </c>
      <c r="I1171" s="8">
        <v>0.4</v>
      </c>
      <c r="J1171" s="9">
        <v>1750</v>
      </c>
      <c r="K1171" s="10">
        <f t="shared" si="8"/>
        <v>700</v>
      </c>
      <c r="L1171" s="10">
        <f t="shared" si="9"/>
        <v>244.99999999999997</v>
      </c>
      <c r="M1171" s="11">
        <v>0.35</v>
      </c>
      <c r="O1171" s="16"/>
      <c r="P1171" s="17"/>
      <c r="Q1171" s="12"/>
      <c r="R1171" s="13"/>
    </row>
    <row r="1172" spans="1:18" ht="15.75" customHeight="1">
      <c r="A1172" s="1"/>
      <c r="B1172" s="6" t="s">
        <v>14</v>
      </c>
      <c r="C1172" s="6">
        <v>1185732</v>
      </c>
      <c r="D1172" s="7">
        <v>44272</v>
      </c>
      <c r="E1172" s="6" t="s">
        <v>15</v>
      </c>
      <c r="F1172" s="6" t="s">
        <v>59</v>
      </c>
      <c r="G1172" s="6" t="s">
        <v>60</v>
      </c>
      <c r="H1172" s="6" t="s">
        <v>19</v>
      </c>
      <c r="I1172" s="8">
        <v>0.30000000000000004</v>
      </c>
      <c r="J1172" s="9">
        <v>2000</v>
      </c>
      <c r="K1172" s="10">
        <f t="shared" si="8"/>
        <v>600.00000000000011</v>
      </c>
      <c r="L1172" s="10">
        <f t="shared" si="9"/>
        <v>240.00000000000003</v>
      </c>
      <c r="M1172" s="11">
        <v>0.39999999999999997</v>
      </c>
      <c r="O1172" s="16"/>
      <c r="P1172" s="17"/>
      <c r="Q1172" s="12"/>
      <c r="R1172" s="13"/>
    </row>
    <row r="1173" spans="1:18" ht="15.75" customHeight="1">
      <c r="A1173" s="1"/>
      <c r="B1173" s="6" t="s">
        <v>14</v>
      </c>
      <c r="C1173" s="6">
        <v>1185732</v>
      </c>
      <c r="D1173" s="7">
        <v>44272</v>
      </c>
      <c r="E1173" s="6" t="s">
        <v>15</v>
      </c>
      <c r="F1173" s="6" t="s">
        <v>59</v>
      </c>
      <c r="G1173" s="6" t="s">
        <v>60</v>
      </c>
      <c r="H1173" s="6" t="s">
        <v>20</v>
      </c>
      <c r="I1173" s="8">
        <v>0.35</v>
      </c>
      <c r="J1173" s="9">
        <v>500</v>
      </c>
      <c r="K1173" s="10">
        <f t="shared" si="8"/>
        <v>175</v>
      </c>
      <c r="L1173" s="10">
        <f t="shared" si="9"/>
        <v>52.5</v>
      </c>
      <c r="M1173" s="11">
        <v>0.3</v>
      </c>
      <c r="O1173" s="16"/>
      <c r="P1173" s="17"/>
      <c r="Q1173" s="12"/>
      <c r="R1173" s="13"/>
    </row>
    <row r="1174" spans="1:18" ht="15.75" customHeight="1">
      <c r="A1174" s="1"/>
      <c r="B1174" s="6" t="s">
        <v>14</v>
      </c>
      <c r="C1174" s="6">
        <v>1185732</v>
      </c>
      <c r="D1174" s="7">
        <v>44272</v>
      </c>
      <c r="E1174" s="6" t="s">
        <v>15</v>
      </c>
      <c r="F1174" s="6" t="s">
        <v>59</v>
      </c>
      <c r="G1174" s="6" t="s">
        <v>60</v>
      </c>
      <c r="H1174" s="6" t="s">
        <v>21</v>
      </c>
      <c r="I1174" s="8">
        <v>0.5</v>
      </c>
      <c r="J1174" s="9">
        <v>1000</v>
      </c>
      <c r="K1174" s="10">
        <f t="shared" si="8"/>
        <v>500</v>
      </c>
      <c r="L1174" s="10">
        <f t="shared" si="9"/>
        <v>125</v>
      </c>
      <c r="M1174" s="11">
        <v>0.25</v>
      </c>
      <c r="O1174" s="16"/>
      <c r="P1174" s="17"/>
      <c r="Q1174" s="12"/>
      <c r="R1174" s="13"/>
    </row>
    <row r="1175" spans="1:18" ht="15.75" customHeight="1">
      <c r="A1175" s="1"/>
      <c r="B1175" s="6" t="s">
        <v>14</v>
      </c>
      <c r="C1175" s="6">
        <v>1185732</v>
      </c>
      <c r="D1175" s="7">
        <v>44272</v>
      </c>
      <c r="E1175" s="6" t="s">
        <v>15</v>
      </c>
      <c r="F1175" s="6" t="s">
        <v>59</v>
      </c>
      <c r="G1175" s="6" t="s">
        <v>60</v>
      </c>
      <c r="H1175" s="6" t="s">
        <v>22</v>
      </c>
      <c r="I1175" s="8">
        <v>0.4</v>
      </c>
      <c r="J1175" s="9">
        <v>2000</v>
      </c>
      <c r="K1175" s="10">
        <f t="shared" si="8"/>
        <v>800</v>
      </c>
      <c r="L1175" s="10">
        <f t="shared" si="9"/>
        <v>320</v>
      </c>
      <c r="M1175" s="11">
        <v>0.4</v>
      </c>
      <c r="O1175" s="16"/>
      <c r="P1175" s="17"/>
      <c r="Q1175" s="12"/>
      <c r="R1175" s="13"/>
    </row>
    <row r="1176" spans="1:18" ht="15.75" customHeight="1">
      <c r="A1176" s="1"/>
      <c r="B1176" s="6" t="s">
        <v>14</v>
      </c>
      <c r="C1176" s="6">
        <v>1185732</v>
      </c>
      <c r="D1176" s="7">
        <v>44304</v>
      </c>
      <c r="E1176" s="6" t="s">
        <v>15</v>
      </c>
      <c r="F1176" s="6" t="s">
        <v>59</v>
      </c>
      <c r="G1176" s="6" t="s">
        <v>60</v>
      </c>
      <c r="H1176" s="6" t="s">
        <v>17</v>
      </c>
      <c r="I1176" s="8">
        <v>0.4</v>
      </c>
      <c r="J1176" s="9">
        <v>4500</v>
      </c>
      <c r="K1176" s="10">
        <f t="shared" si="8"/>
        <v>1800</v>
      </c>
      <c r="L1176" s="10">
        <f t="shared" si="9"/>
        <v>630</v>
      </c>
      <c r="M1176" s="11">
        <v>0.35</v>
      </c>
      <c r="O1176" s="16"/>
      <c r="P1176" s="17"/>
      <c r="Q1176" s="12"/>
      <c r="R1176" s="13"/>
    </row>
    <row r="1177" spans="1:18" ht="15.75" customHeight="1">
      <c r="A1177" s="1"/>
      <c r="B1177" s="6" t="s">
        <v>14</v>
      </c>
      <c r="C1177" s="6">
        <v>1185732</v>
      </c>
      <c r="D1177" s="7">
        <v>44304</v>
      </c>
      <c r="E1177" s="6" t="s">
        <v>15</v>
      </c>
      <c r="F1177" s="6" t="s">
        <v>59</v>
      </c>
      <c r="G1177" s="6" t="s">
        <v>60</v>
      </c>
      <c r="H1177" s="6" t="s">
        <v>18</v>
      </c>
      <c r="I1177" s="8">
        <v>0.4</v>
      </c>
      <c r="J1177" s="9">
        <v>1500</v>
      </c>
      <c r="K1177" s="10">
        <f t="shared" si="8"/>
        <v>600</v>
      </c>
      <c r="L1177" s="10">
        <f t="shared" si="9"/>
        <v>210</v>
      </c>
      <c r="M1177" s="11">
        <v>0.35</v>
      </c>
      <c r="O1177" s="16"/>
      <c r="P1177" s="17"/>
      <c r="Q1177" s="12"/>
      <c r="R1177" s="13"/>
    </row>
    <row r="1178" spans="1:18" ht="15.75" customHeight="1">
      <c r="A1178" s="1"/>
      <c r="B1178" s="6" t="s">
        <v>14</v>
      </c>
      <c r="C1178" s="6">
        <v>1185732</v>
      </c>
      <c r="D1178" s="7">
        <v>44304</v>
      </c>
      <c r="E1178" s="6" t="s">
        <v>15</v>
      </c>
      <c r="F1178" s="6" t="s">
        <v>59</v>
      </c>
      <c r="G1178" s="6" t="s">
        <v>60</v>
      </c>
      <c r="H1178" s="6" t="s">
        <v>19</v>
      </c>
      <c r="I1178" s="8">
        <v>0.30000000000000004</v>
      </c>
      <c r="J1178" s="9">
        <v>1500</v>
      </c>
      <c r="K1178" s="10">
        <f t="shared" si="8"/>
        <v>450.00000000000006</v>
      </c>
      <c r="L1178" s="10">
        <f t="shared" si="9"/>
        <v>180</v>
      </c>
      <c r="M1178" s="11">
        <v>0.39999999999999997</v>
      </c>
      <c r="O1178" s="16"/>
      <c r="P1178" s="17"/>
      <c r="Q1178" s="12"/>
      <c r="R1178" s="13"/>
    </row>
    <row r="1179" spans="1:18" ht="15.75" customHeight="1">
      <c r="A1179" s="1"/>
      <c r="B1179" s="6" t="s">
        <v>14</v>
      </c>
      <c r="C1179" s="6">
        <v>1185732</v>
      </c>
      <c r="D1179" s="7">
        <v>44304</v>
      </c>
      <c r="E1179" s="6" t="s">
        <v>15</v>
      </c>
      <c r="F1179" s="6" t="s">
        <v>59</v>
      </c>
      <c r="G1179" s="6" t="s">
        <v>60</v>
      </c>
      <c r="H1179" s="6" t="s">
        <v>20</v>
      </c>
      <c r="I1179" s="8">
        <v>0.35</v>
      </c>
      <c r="J1179" s="9">
        <v>750</v>
      </c>
      <c r="K1179" s="10">
        <f t="shared" si="8"/>
        <v>262.5</v>
      </c>
      <c r="L1179" s="10">
        <f t="shared" si="9"/>
        <v>78.75</v>
      </c>
      <c r="M1179" s="11">
        <v>0.3</v>
      </c>
      <c r="O1179" s="16"/>
      <c r="P1179" s="17"/>
      <c r="Q1179" s="12"/>
      <c r="R1179" s="13"/>
    </row>
    <row r="1180" spans="1:18" ht="15.75" customHeight="1">
      <c r="A1180" s="1"/>
      <c r="B1180" s="6" t="s">
        <v>14</v>
      </c>
      <c r="C1180" s="6">
        <v>1185732</v>
      </c>
      <c r="D1180" s="7">
        <v>44304</v>
      </c>
      <c r="E1180" s="6" t="s">
        <v>15</v>
      </c>
      <c r="F1180" s="6" t="s">
        <v>59</v>
      </c>
      <c r="G1180" s="6" t="s">
        <v>60</v>
      </c>
      <c r="H1180" s="6" t="s">
        <v>21</v>
      </c>
      <c r="I1180" s="8">
        <v>0.5</v>
      </c>
      <c r="J1180" s="9">
        <v>750</v>
      </c>
      <c r="K1180" s="10">
        <f t="shared" si="8"/>
        <v>375</v>
      </c>
      <c r="L1180" s="10">
        <f t="shared" si="9"/>
        <v>93.75</v>
      </c>
      <c r="M1180" s="11">
        <v>0.25</v>
      </c>
      <c r="O1180" s="16"/>
      <c r="P1180" s="17"/>
      <c r="Q1180" s="12"/>
      <c r="R1180" s="13"/>
    </row>
    <row r="1181" spans="1:18" ht="15.75" customHeight="1">
      <c r="A1181" s="1"/>
      <c r="B1181" s="6" t="s">
        <v>14</v>
      </c>
      <c r="C1181" s="6">
        <v>1185732</v>
      </c>
      <c r="D1181" s="7">
        <v>44304</v>
      </c>
      <c r="E1181" s="6" t="s">
        <v>15</v>
      </c>
      <c r="F1181" s="6" t="s">
        <v>59</v>
      </c>
      <c r="G1181" s="6" t="s">
        <v>60</v>
      </c>
      <c r="H1181" s="6" t="s">
        <v>22</v>
      </c>
      <c r="I1181" s="8">
        <v>0.4</v>
      </c>
      <c r="J1181" s="9">
        <v>2250</v>
      </c>
      <c r="K1181" s="10">
        <f t="shared" si="8"/>
        <v>900</v>
      </c>
      <c r="L1181" s="10">
        <f t="shared" si="9"/>
        <v>360</v>
      </c>
      <c r="M1181" s="11">
        <v>0.4</v>
      </c>
      <c r="O1181" s="16"/>
      <c r="P1181" s="17"/>
      <c r="Q1181" s="12"/>
      <c r="R1181" s="13"/>
    </row>
    <row r="1182" spans="1:18" ht="15.75" customHeight="1">
      <c r="A1182" s="1"/>
      <c r="B1182" s="6" t="s">
        <v>14</v>
      </c>
      <c r="C1182" s="6">
        <v>1185732</v>
      </c>
      <c r="D1182" s="7">
        <v>44333</v>
      </c>
      <c r="E1182" s="6" t="s">
        <v>15</v>
      </c>
      <c r="F1182" s="6" t="s">
        <v>59</v>
      </c>
      <c r="G1182" s="6" t="s">
        <v>60</v>
      </c>
      <c r="H1182" s="6" t="s">
        <v>17</v>
      </c>
      <c r="I1182" s="8">
        <v>0.54999999999999993</v>
      </c>
      <c r="J1182" s="9">
        <v>4950</v>
      </c>
      <c r="K1182" s="10">
        <f t="shared" si="8"/>
        <v>2722.4999999999995</v>
      </c>
      <c r="L1182" s="10">
        <f t="shared" si="9"/>
        <v>952.87499999999977</v>
      </c>
      <c r="M1182" s="11">
        <v>0.35</v>
      </c>
      <c r="O1182" s="16"/>
      <c r="P1182" s="17"/>
      <c r="Q1182" s="12"/>
      <c r="R1182" s="13"/>
    </row>
    <row r="1183" spans="1:18" ht="15.75" customHeight="1">
      <c r="A1183" s="1"/>
      <c r="B1183" s="6" t="s">
        <v>14</v>
      </c>
      <c r="C1183" s="6">
        <v>1185732</v>
      </c>
      <c r="D1183" s="7">
        <v>44333</v>
      </c>
      <c r="E1183" s="6" t="s">
        <v>15</v>
      </c>
      <c r="F1183" s="6" t="s">
        <v>59</v>
      </c>
      <c r="G1183" s="6" t="s">
        <v>60</v>
      </c>
      <c r="H1183" s="6" t="s">
        <v>18</v>
      </c>
      <c r="I1183" s="8">
        <v>0.5</v>
      </c>
      <c r="J1183" s="9">
        <v>2000</v>
      </c>
      <c r="K1183" s="10">
        <f t="shared" si="8"/>
        <v>1000</v>
      </c>
      <c r="L1183" s="10">
        <f t="shared" si="9"/>
        <v>350</v>
      </c>
      <c r="M1183" s="11">
        <v>0.35</v>
      </c>
      <c r="O1183" s="16"/>
      <c r="P1183" s="17"/>
      <c r="Q1183" s="12"/>
      <c r="R1183" s="13"/>
    </row>
    <row r="1184" spans="1:18" ht="15.75" customHeight="1">
      <c r="A1184" s="1"/>
      <c r="B1184" s="6" t="s">
        <v>14</v>
      </c>
      <c r="C1184" s="6">
        <v>1185732</v>
      </c>
      <c r="D1184" s="7">
        <v>44333</v>
      </c>
      <c r="E1184" s="6" t="s">
        <v>15</v>
      </c>
      <c r="F1184" s="6" t="s">
        <v>59</v>
      </c>
      <c r="G1184" s="6" t="s">
        <v>60</v>
      </c>
      <c r="H1184" s="6" t="s">
        <v>19</v>
      </c>
      <c r="I1184" s="8">
        <v>0.45</v>
      </c>
      <c r="J1184" s="9">
        <v>1750</v>
      </c>
      <c r="K1184" s="10">
        <f t="shared" si="8"/>
        <v>787.5</v>
      </c>
      <c r="L1184" s="10">
        <f t="shared" si="9"/>
        <v>315</v>
      </c>
      <c r="M1184" s="11">
        <v>0.39999999999999997</v>
      </c>
      <c r="O1184" s="16"/>
      <c r="P1184" s="17"/>
      <c r="Q1184" s="12"/>
      <c r="R1184" s="13"/>
    </row>
    <row r="1185" spans="1:18" ht="15.75" customHeight="1">
      <c r="A1185" s="1"/>
      <c r="B1185" s="6" t="s">
        <v>14</v>
      </c>
      <c r="C1185" s="6">
        <v>1185732</v>
      </c>
      <c r="D1185" s="7">
        <v>44333</v>
      </c>
      <c r="E1185" s="6" t="s">
        <v>15</v>
      </c>
      <c r="F1185" s="6" t="s">
        <v>59</v>
      </c>
      <c r="G1185" s="6" t="s">
        <v>60</v>
      </c>
      <c r="H1185" s="6" t="s">
        <v>20</v>
      </c>
      <c r="I1185" s="8">
        <v>0.45</v>
      </c>
      <c r="J1185" s="9">
        <v>1250</v>
      </c>
      <c r="K1185" s="10">
        <f t="shared" si="8"/>
        <v>562.5</v>
      </c>
      <c r="L1185" s="10">
        <f t="shared" si="9"/>
        <v>168.75</v>
      </c>
      <c r="M1185" s="11">
        <v>0.3</v>
      </c>
      <c r="O1185" s="16"/>
      <c r="P1185" s="17"/>
      <c r="Q1185" s="12"/>
      <c r="R1185" s="13"/>
    </row>
    <row r="1186" spans="1:18" ht="15.75" customHeight="1">
      <c r="A1186" s="1"/>
      <c r="B1186" s="6" t="s">
        <v>14</v>
      </c>
      <c r="C1186" s="6">
        <v>1185732</v>
      </c>
      <c r="D1186" s="7">
        <v>44333</v>
      </c>
      <c r="E1186" s="6" t="s">
        <v>15</v>
      </c>
      <c r="F1186" s="6" t="s">
        <v>59</v>
      </c>
      <c r="G1186" s="6" t="s">
        <v>60</v>
      </c>
      <c r="H1186" s="6" t="s">
        <v>21</v>
      </c>
      <c r="I1186" s="8">
        <v>0.54999999999999993</v>
      </c>
      <c r="J1186" s="9">
        <v>1500</v>
      </c>
      <c r="K1186" s="10">
        <f t="shared" si="8"/>
        <v>824.99999999999989</v>
      </c>
      <c r="L1186" s="10">
        <f t="shared" si="9"/>
        <v>206.24999999999997</v>
      </c>
      <c r="M1186" s="11">
        <v>0.25</v>
      </c>
      <c r="O1186" s="16"/>
      <c r="P1186" s="17"/>
      <c r="Q1186" s="12"/>
      <c r="R1186" s="13"/>
    </row>
    <row r="1187" spans="1:18" ht="15.75" customHeight="1">
      <c r="A1187" s="1"/>
      <c r="B1187" s="6" t="s">
        <v>14</v>
      </c>
      <c r="C1187" s="6">
        <v>1185732</v>
      </c>
      <c r="D1187" s="7">
        <v>44333</v>
      </c>
      <c r="E1187" s="6" t="s">
        <v>15</v>
      </c>
      <c r="F1187" s="6" t="s">
        <v>59</v>
      </c>
      <c r="G1187" s="6" t="s">
        <v>60</v>
      </c>
      <c r="H1187" s="6" t="s">
        <v>22</v>
      </c>
      <c r="I1187" s="8">
        <v>0.6</v>
      </c>
      <c r="J1187" s="9">
        <v>2750</v>
      </c>
      <c r="K1187" s="10">
        <f t="shared" si="8"/>
        <v>1650</v>
      </c>
      <c r="L1187" s="10">
        <f t="shared" si="9"/>
        <v>660</v>
      </c>
      <c r="M1187" s="11">
        <v>0.4</v>
      </c>
      <c r="O1187" s="16"/>
      <c r="P1187" s="17"/>
      <c r="Q1187" s="12"/>
      <c r="R1187" s="13"/>
    </row>
    <row r="1188" spans="1:18" ht="15.75" customHeight="1">
      <c r="A1188" s="1"/>
      <c r="B1188" s="6" t="s">
        <v>14</v>
      </c>
      <c r="C1188" s="6">
        <v>1185732</v>
      </c>
      <c r="D1188" s="7">
        <v>44366</v>
      </c>
      <c r="E1188" s="6" t="s">
        <v>15</v>
      </c>
      <c r="F1188" s="6" t="s">
        <v>59</v>
      </c>
      <c r="G1188" s="6" t="s">
        <v>60</v>
      </c>
      <c r="H1188" s="6" t="s">
        <v>17</v>
      </c>
      <c r="I1188" s="8">
        <v>0.54999999999999993</v>
      </c>
      <c r="J1188" s="9">
        <v>5250</v>
      </c>
      <c r="K1188" s="10">
        <f t="shared" si="8"/>
        <v>2887.4999999999995</v>
      </c>
      <c r="L1188" s="10">
        <f t="shared" si="9"/>
        <v>1010.6249999999998</v>
      </c>
      <c r="M1188" s="11">
        <v>0.35</v>
      </c>
      <c r="O1188" s="16"/>
      <c r="P1188" s="17"/>
      <c r="Q1188" s="12"/>
      <c r="R1188" s="13"/>
    </row>
    <row r="1189" spans="1:18" ht="15.75" customHeight="1">
      <c r="A1189" s="1"/>
      <c r="B1189" s="6" t="s">
        <v>14</v>
      </c>
      <c r="C1189" s="6">
        <v>1185732</v>
      </c>
      <c r="D1189" s="7">
        <v>44366</v>
      </c>
      <c r="E1189" s="6" t="s">
        <v>15</v>
      </c>
      <c r="F1189" s="6" t="s">
        <v>59</v>
      </c>
      <c r="G1189" s="6" t="s">
        <v>60</v>
      </c>
      <c r="H1189" s="6" t="s">
        <v>18</v>
      </c>
      <c r="I1189" s="8">
        <v>0.5</v>
      </c>
      <c r="J1189" s="9">
        <v>2750</v>
      </c>
      <c r="K1189" s="10">
        <f t="shared" si="8"/>
        <v>1375</v>
      </c>
      <c r="L1189" s="10">
        <f t="shared" si="9"/>
        <v>481.24999999999994</v>
      </c>
      <c r="M1189" s="11">
        <v>0.35</v>
      </c>
      <c r="O1189" s="16"/>
      <c r="P1189" s="17"/>
      <c r="Q1189" s="12"/>
      <c r="R1189" s="13"/>
    </row>
    <row r="1190" spans="1:18" ht="15.75" customHeight="1">
      <c r="A1190" s="1"/>
      <c r="B1190" s="6" t="s">
        <v>14</v>
      </c>
      <c r="C1190" s="6">
        <v>1185732</v>
      </c>
      <c r="D1190" s="7">
        <v>44366</v>
      </c>
      <c r="E1190" s="6" t="s">
        <v>15</v>
      </c>
      <c r="F1190" s="6" t="s">
        <v>59</v>
      </c>
      <c r="G1190" s="6" t="s">
        <v>60</v>
      </c>
      <c r="H1190" s="6" t="s">
        <v>19</v>
      </c>
      <c r="I1190" s="8">
        <v>0.45</v>
      </c>
      <c r="J1190" s="9">
        <v>2000</v>
      </c>
      <c r="K1190" s="10">
        <f t="shared" si="8"/>
        <v>900</v>
      </c>
      <c r="L1190" s="10">
        <f t="shared" si="9"/>
        <v>359.99999999999994</v>
      </c>
      <c r="M1190" s="11">
        <v>0.39999999999999997</v>
      </c>
      <c r="O1190" s="16"/>
      <c r="P1190" s="17"/>
      <c r="Q1190" s="12"/>
      <c r="R1190" s="13"/>
    </row>
    <row r="1191" spans="1:18" ht="15.75" customHeight="1">
      <c r="A1191" s="1"/>
      <c r="B1191" s="6" t="s">
        <v>14</v>
      </c>
      <c r="C1191" s="6">
        <v>1185732</v>
      </c>
      <c r="D1191" s="7">
        <v>44366</v>
      </c>
      <c r="E1191" s="6" t="s">
        <v>15</v>
      </c>
      <c r="F1191" s="6" t="s">
        <v>59</v>
      </c>
      <c r="G1191" s="6" t="s">
        <v>60</v>
      </c>
      <c r="H1191" s="6" t="s">
        <v>20</v>
      </c>
      <c r="I1191" s="8">
        <v>0.45</v>
      </c>
      <c r="J1191" s="9">
        <v>1750</v>
      </c>
      <c r="K1191" s="10">
        <f t="shared" si="8"/>
        <v>787.5</v>
      </c>
      <c r="L1191" s="10">
        <f t="shared" si="9"/>
        <v>236.25</v>
      </c>
      <c r="M1191" s="11">
        <v>0.3</v>
      </c>
      <c r="O1191" s="16"/>
      <c r="P1191" s="17"/>
      <c r="Q1191" s="12"/>
      <c r="R1191" s="13"/>
    </row>
    <row r="1192" spans="1:18" ht="15.75" customHeight="1">
      <c r="A1192" s="1"/>
      <c r="B1192" s="6" t="s">
        <v>14</v>
      </c>
      <c r="C1192" s="6">
        <v>1185732</v>
      </c>
      <c r="D1192" s="7">
        <v>44366</v>
      </c>
      <c r="E1192" s="6" t="s">
        <v>15</v>
      </c>
      <c r="F1192" s="6" t="s">
        <v>59</v>
      </c>
      <c r="G1192" s="6" t="s">
        <v>60</v>
      </c>
      <c r="H1192" s="6" t="s">
        <v>21</v>
      </c>
      <c r="I1192" s="8">
        <v>0.54999999999999993</v>
      </c>
      <c r="J1192" s="9">
        <v>1750</v>
      </c>
      <c r="K1192" s="10">
        <f t="shared" si="8"/>
        <v>962.49999999999989</v>
      </c>
      <c r="L1192" s="10">
        <f t="shared" si="9"/>
        <v>240.62499999999997</v>
      </c>
      <c r="M1192" s="11">
        <v>0.25</v>
      </c>
      <c r="O1192" s="16"/>
      <c r="P1192" s="17"/>
      <c r="Q1192" s="12"/>
      <c r="R1192" s="13"/>
    </row>
    <row r="1193" spans="1:18" ht="15.75" customHeight="1">
      <c r="A1193" s="1"/>
      <c r="B1193" s="6" t="s">
        <v>14</v>
      </c>
      <c r="C1193" s="6">
        <v>1185732</v>
      </c>
      <c r="D1193" s="7">
        <v>44366</v>
      </c>
      <c r="E1193" s="6" t="s">
        <v>15</v>
      </c>
      <c r="F1193" s="6" t="s">
        <v>59</v>
      </c>
      <c r="G1193" s="6" t="s">
        <v>60</v>
      </c>
      <c r="H1193" s="6" t="s">
        <v>22</v>
      </c>
      <c r="I1193" s="8">
        <v>0.6</v>
      </c>
      <c r="J1193" s="9">
        <v>3250</v>
      </c>
      <c r="K1193" s="10">
        <f t="shared" si="8"/>
        <v>1950</v>
      </c>
      <c r="L1193" s="10">
        <f t="shared" si="9"/>
        <v>780</v>
      </c>
      <c r="M1193" s="11">
        <v>0.4</v>
      </c>
      <c r="O1193" s="16"/>
      <c r="P1193" s="17"/>
      <c r="Q1193" s="12"/>
      <c r="R1193" s="13"/>
    </row>
    <row r="1194" spans="1:18" ht="15.75" customHeight="1">
      <c r="A1194" s="1"/>
      <c r="B1194" s="6" t="s">
        <v>14</v>
      </c>
      <c r="C1194" s="6">
        <v>1185732</v>
      </c>
      <c r="D1194" s="7">
        <v>44394</v>
      </c>
      <c r="E1194" s="6" t="s">
        <v>15</v>
      </c>
      <c r="F1194" s="6" t="s">
        <v>59</v>
      </c>
      <c r="G1194" s="6" t="s">
        <v>60</v>
      </c>
      <c r="H1194" s="6" t="s">
        <v>17</v>
      </c>
      <c r="I1194" s="8">
        <v>0.54999999999999993</v>
      </c>
      <c r="J1194" s="9">
        <v>5500</v>
      </c>
      <c r="K1194" s="10">
        <f t="shared" si="8"/>
        <v>3024.9999999999995</v>
      </c>
      <c r="L1194" s="10">
        <f t="shared" si="9"/>
        <v>1058.7499999999998</v>
      </c>
      <c r="M1194" s="11">
        <v>0.35</v>
      </c>
      <c r="O1194" s="16"/>
      <c r="P1194" s="17"/>
      <c r="Q1194" s="12"/>
      <c r="R1194" s="13"/>
    </row>
    <row r="1195" spans="1:18" ht="15.75" customHeight="1">
      <c r="A1195" s="1"/>
      <c r="B1195" s="6" t="s">
        <v>14</v>
      </c>
      <c r="C1195" s="6">
        <v>1185732</v>
      </c>
      <c r="D1195" s="7">
        <v>44394</v>
      </c>
      <c r="E1195" s="6" t="s">
        <v>15</v>
      </c>
      <c r="F1195" s="6" t="s">
        <v>59</v>
      </c>
      <c r="G1195" s="6" t="s">
        <v>60</v>
      </c>
      <c r="H1195" s="6" t="s">
        <v>18</v>
      </c>
      <c r="I1195" s="8">
        <v>0.5</v>
      </c>
      <c r="J1195" s="9">
        <v>3000</v>
      </c>
      <c r="K1195" s="10">
        <f t="shared" si="8"/>
        <v>1500</v>
      </c>
      <c r="L1195" s="10">
        <f t="shared" si="9"/>
        <v>525</v>
      </c>
      <c r="M1195" s="11">
        <v>0.35</v>
      </c>
      <c r="O1195" s="16"/>
      <c r="P1195" s="17"/>
      <c r="Q1195" s="12"/>
      <c r="R1195" s="13"/>
    </row>
    <row r="1196" spans="1:18" ht="15.75" customHeight="1">
      <c r="A1196" s="1"/>
      <c r="B1196" s="6" t="s">
        <v>14</v>
      </c>
      <c r="C1196" s="6">
        <v>1185732</v>
      </c>
      <c r="D1196" s="7">
        <v>44394</v>
      </c>
      <c r="E1196" s="6" t="s">
        <v>15</v>
      </c>
      <c r="F1196" s="6" t="s">
        <v>59</v>
      </c>
      <c r="G1196" s="6" t="s">
        <v>60</v>
      </c>
      <c r="H1196" s="6" t="s">
        <v>19</v>
      </c>
      <c r="I1196" s="8">
        <v>0.45</v>
      </c>
      <c r="J1196" s="9">
        <v>2250</v>
      </c>
      <c r="K1196" s="10">
        <f t="shared" si="8"/>
        <v>1012.5</v>
      </c>
      <c r="L1196" s="10">
        <f t="shared" si="9"/>
        <v>404.99999999999994</v>
      </c>
      <c r="M1196" s="11">
        <v>0.39999999999999997</v>
      </c>
      <c r="O1196" s="16"/>
      <c r="P1196" s="17"/>
      <c r="Q1196" s="12"/>
      <c r="R1196" s="13"/>
    </row>
    <row r="1197" spans="1:18" ht="15.75" customHeight="1">
      <c r="A1197" s="1"/>
      <c r="B1197" s="6" t="s">
        <v>14</v>
      </c>
      <c r="C1197" s="6">
        <v>1185732</v>
      </c>
      <c r="D1197" s="7">
        <v>44394</v>
      </c>
      <c r="E1197" s="6" t="s">
        <v>15</v>
      </c>
      <c r="F1197" s="6" t="s">
        <v>59</v>
      </c>
      <c r="G1197" s="6" t="s">
        <v>60</v>
      </c>
      <c r="H1197" s="6" t="s">
        <v>20</v>
      </c>
      <c r="I1197" s="8">
        <v>0.45</v>
      </c>
      <c r="J1197" s="9">
        <v>1750</v>
      </c>
      <c r="K1197" s="10">
        <f t="shared" si="8"/>
        <v>787.5</v>
      </c>
      <c r="L1197" s="10">
        <f t="shared" si="9"/>
        <v>236.25</v>
      </c>
      <c r="M1197" s="11">
        <v>0.3</v>
      </c>
      <c r="O1197" s="16"/>
      <c r="P1197" s="17"/>
      <c r="Q1197" s="12"/>
      <c r="R1197" s="13"/>
    </row>
    <row r="1198" spans="1:18" ht="15.75" customHeight="1">
      <c r="A1198" s="1"/>
      <c r="B1198" s="6" t="s">
        <v>14</v>
      </c>
      <c r="C1198" s="6">
        <v>1185732</v>
      </c>
      <c r="D1198" s="7">
        <v>44394</v>
      </c>
      <c r="E1198" s="6" t="s">
        <v>15</v>
      </c>
      <c r="F1198" s="6" t="s">
        <v>59</v>
      </c>
      <c r="G1198" s="6" t="s">
        <v>60</v>
      </c>
      <c r="H1198" s="6" t="s">
        <v>21</v>
      </c>
      <c r="I1198" s="8">
        <v>0.54999999999999993</v>
      </c>
      <c r="J1198" s="9">
        <v>2000</v>
      </c>
      <c r="K1198" s="10">
        <f t="shared" si="8"/>
        <v>1099.9999999999998</v>
      </c>
      <c r="L1198" s="10">
        <f t="shared" si="9"/>
        <v>274.99999999999994</v>
      </c>
      <c r="M1198" s="11">
        <v>0.25</v>
      </c>
      <c r="O1198" s="16"/>
      <c r="P1198" s="17"/>
      <c r="Q1198" s="12"/>
      <c r="R1198" s="13"/>
    </row>
    <row r="1199" spans="1:18" ht="15.75" customHeight="1">
      <c r="A1199" s="1"/>
      <c r="B1199" s="6" t="s">
        <v>14</v>
      </c>
      <c r="C1199" s="6">
        <v>1185732</v>
      </c>
      <c r="D1199" s="7">
        <v>44394</v>
      </c>
      <c r="E1199" s="6" t="s">
        <v>15</v>
      </c>
      <c r="F1199" s="6" t="s">
        <v>59</v>
      </c>
      <c r="G1199" s="6" t="s">
        <v>60</v>
      </c>
      <c r="H1199" s="6" t="s">
        <v>22</v>
      </c>
      <c r="I1199" s="8">
        <v>0.6</v>
      </c>
      <c r="J1199" s="9">
        <v>3750</v>
      </c>
      <c r="K1199" s="10">
        <f t="shared" si="8"/>
        <v>2250</v>
      </c>
      <c r="L1199" s="10">
        <f t="shared" si="9"/>
        <v>900</v>
      </c>
      <c r="M1199" s="11">
        <v>0.4</v>
      </c>
      <c r="O1199" s="16"/>
      <c r="P1199" s="17"/>
      <c r="Q1199" s="12"/>
      <c r="R1199" s="13"/>
    </row>
    <row r="1200" spans="1:18" ht="15.75" customHeight="1">
      <c r="A1200" s="1"/>
      <c r="B1200" s="6" t="s">
        <v>14</v>
      </c>
      <c r="C1200" s="6">
        <v>1185732</v>
      </c>
      <c r="D1200" s="7">
        <v>44426</v>
      </c>
      <c r="E1200" s="6" t="s">
        <v>15</v>
      </c>
      <c r="F1200" s="6" t="s">
        <v>59</v>
      </c>
      <c r="G1200" s="6" t="s">
        <v>60</v>
      </c>
      <c r="H1200" s="6" t="s">
        <v>17</v>
      </c>
      <c r="I1200" s="8">
        <v>0.54999999999999993</v>
      </c>
      <c r="J1200" s="9">
        <v>5250</v>
      </c>
      <c r="K1200" s="10">
        <f t="shared" si="8"/>
        <v>2887.4999999999995</v>
      </c>
      <c r="L1200" s="10">
        <f t="shared" si="9"/>
        <v>1010.6249999999998</v>
      </c>
      <c r="M1200" s="11">
        <v>0.35</v>
      </c>
      <c r="O1200" s="16"/>
      <c r="P1200" s="17"/>
      <c r="Q1200" s="12"/>
      <c r="R1200" s="13"/>
    </row>
    <row r="1201" spans="1:18" ht="15.75" customHeight="1">
      <c r="A1201" s="1"/>
      <c r="B1201" s="6" t="s">
        <v>14</v>
      </c>
      <c r="C1201" s="6">
        <v>1185732</v>
      </c>
      <c r="D1201" s="7">
        <v>44426</v>
      </c>
      <c r="E1201" s="6" t="s">
        <v>15</v>
      </c>
      <c r="F1201" s="6" t="s">
        <v>59</v>
      </c>
      <c r="G1201" s="6" t="s">
        <v>60</v>
      </c>
      <c r="H1201" s="6" t="s">
        <v>18</v>
      </c>
      <c r="I1201" s="8">
        <v>0.5</v>
      </c>
      <c r="J1201" s="9">
        <v>3000</v>
      </c>
      <c r="K1201" s="10">
        <f t="shared" si="8"/>
        <v>1500</v>
      </c>
      <c r="L1201" s="10">
        <f t="shared" si="9"/>
        <v>525</v>
      </c>
      <c r="M1201" s="11">
        <v>0.35</v>
      </c>
      <c r="O1201" s="16"/>
      <c r="P1201" s="17"/>
      <c r="Q1201" s="12"/>
      <c r="R1201" s="13"/>
    </row>
    <row r="1202" spans="1:18" ht="15.75" customHeight="1">
      <c r="A1202" s="1"/>
      <c r="B1202" s="6" t="s">
        <v>14</v>
      </c>
      <c r="C1202" s="6">
        <v>1185732</v>
      </c>
      <c r="D1202" s="7">
        <v>44426</v>
      </c>
      <c r="E1202" s="6" t="s">
        <v>15</v>
      </c>
      <c r="F1202" s="6" t="s">
        <v>59</v>
      </c>
      <c r="G1202" s="6" t="s">
        <v>60</v>
      </c>
      <c r="H1202" s="6" t="s">
        <v>19</v>
      </c>
      <c r="I1202" s="8">
        <v>0.45</v>
      </c>
      <c r="J1202" s="9">
        <v>2250</v>
      </c>
      <c r="K1202" s="10">
        <f t="shared" si="8"/>
        <v>1012.5</v>
      </c>
      <c r="L1202" s="10">
        <f t="shared" si="9"/>
        <v>404.99999999999994</v>
      </c>
      <c r="M1202" s="11">
        <v>0.39999999999999997</v>
      </c>
      <c r="O1202" s="16"/>
      <c r="P1202" s="17"/>
      <c r="Q1202" s="12"/>
      <c r="R1202" s="13"/>
    </row>
    <row r="1203" spans="1:18" ht="15.75" customHeight="1">
      <c r="A1203" s="1"/>
      <c r="B1203" s="6" t="s">
        <v>14</v>
      </c>
      <c r="C1203" s="6">
        <v>1185732</v>
      </c>
      <c r="D1203" s="7">
        <v>44426</v>
      </c>
      <c r="E1203" s="6" t="s">
        <v>15</v>
      </c>
      <c r="F1203" s="6" t="s">
        <v>59</v>
      </c>
      <c r="G1203" s="6" t="s">
        <v>60</v>
      </c>
      <c r="H1203" s="6" t="s">
        <v>20</v>
      </c>
      <c r="I1203" s="8">
        <v>0.45</v>
      </c>
      <c r="J1203" s="9">
        <v>1750</v>
      </c>
      <c r="K1203" s="10">
        <f t="shared" si="8"/>
        <v>787.5</v>
      </c>
      <c r="L1203" s="10">
        <f t="shared" si="9"/>
        <v>236.25</v>
      </c>
      <c r="M1203" s="11">
        <v>0.3</v>
      </c>
      <c r="O1203" s="16"/>
      <c r="P1203" s="17"/>
      <c r="Q1203" s="12"/>
      <c r="R1203" s="13"/>
    </row>
    <row r="1204" spans="1:18" ht="15.75" customHeight="1">
      <c r="A1204" s="1"/>
      <c r="B1204" s="6" t="s">
        <v>14</v>
      </c>
      <c r="C1204" s="6">
        <v>1185732</v>
      </c>
      <c r="D1204" s="7">
        <v>44426</v>
      </c>
      <c r="E1204" s="6" t="s">
        <v>15</v>
      </c>
      <c r="F1204" s="6" t="s">
        <v>59</v>
      </c>
      <c r="G1204" s="6" t="s">
        <v>60</v>
      </c>
      <c r="H1204" s="6" t="s">
        <v>21</v>
      </c>
      <c r="I1204" s="8">
        <v>0.54999999999999993</v>
      </c>
      <c r="J1204" s="9">
        <v>1500</v>
      </c>
      <c r="K1204" s="10">
        <f t="shared" si="8"/>
        <v>824.99999999999989</v>
      </c>
      <c r="L1204" s="10">
        <f t="shared" si="9"/>
        <v>206.24999999999997</v>
      </c>
      <c r="M1204" s="11">
        <v>0.25</v>
      </c>
      <c r="O1204" s="16"/>
      <c r="P1204" s="17"/>
      <c r="Q1204" s="12"/>
      <c r="R1204" s="13"/>
    </row>
    <row r="1205" spans="1:18" ht="15.75" customHeight="1">
      <c r="A1205" s="1"/>
      <c r="B1205" s="6" t="s">
        <v>14</v>
      </c>
      <c r="C1205" s="6">
        <v>1185732</v>
      </c>
      <c r="D1205" s="7">
        <v>44426</v>
      </c>
      <c r="E1205" s="6" t="s">
        <v>15</v>
      </c>
      <c r="F1205" s="6" t="s">
        <v>59</v>
      </c>
      <c r="G1205" s="6" t="s">
        <v>60</v>
      </c>
      <c r="H1205" s="6" t="s">
        <v>22</v>
      </c>
      <c r="I1205" s="8">
        <v>0.6</v>
      </c>
      <c r="J1205" s="9">
        <v>3250</v>
      </c>
      <c r="K1205" s="10">
        <f t="shared" si="8"/>
        <v>1950</v>
      </c>
      <c r="L1205" s="10">
        <f t="shared" si="9"/>
        <v>780</v>
      </c>
      <c r="M1205" s="11">
        <v>0.4</v>
      </c>
      <c r="O1205" s="16"/>
      <c r="P1205" s="17"/>
      <c r="Q1205" s="12"/>
      <c r="R1205" s="13"/>
    </row>
    <row r="1206" spans="1:18" ht="15.75" customHeight="1">
      <c r="A1206" s="1"/>
      <c r="B1206" s="6" t="s">
        <v>14</v>
      </c>
      <c r="C1206" s="6">
        <v>1185732</v>
      </c>
      <c r="D1206" s="7">
        <v>44456</v>
      </c>
      <c r="E1206" s="6" t="s">
        <v>15</v>
      </c>
      <c r="F1206" s="6" t="s">
        <v>59</v>
      </c>
      <c r="G1206" s="6" t="s">
        <v>60</v>
      </c>
      <c r="H1206" s="6" t="s">
        <v>17</v>
      </c>
      <c r="I1206" s="8">
        <v>0.54999999999999993</v>
      </c>
      <c r="J1206" s="9">
        <v>4500</v>
      </c>
      <c r="K1206" s="10">
        <f t="shared" si="8"/>
        <v>2474.9999999999995</v>
      </c>
      <c r="L1206" s="10">
        <f t="shared" si="9"/>
        <v>866.24999999999977</v>
      </c>
      <c r="M1206" s="11">
        <v>0.35</v>
      </c>
      <c r="O1206" s="16"/>
      <c r="P1206" s="17"/>
      <c r="Q1206" s="12"/>
      <c r="R1206" s="13"/>
    </row>
    <row r="1207" spans="1:18" ht="15.75" customHeight="1">
      <c r="A1207" s="1"/>
      <c r="B1207" s="6" t="s">
        <v>14</v>
      </c>
      <c r="C1207" s="6">
        <v>1185732</v>
      </c>
      <c r="D1207" s="7">
        <v>44456</v>
      </c>
      <c r="E1207" s="6" t="s">
        <v>15</v>
      </c>
      <c r="F1207" s="6" t="s">
        <v>59</v>
      </c>
      <c r="G1207" s="6" t="s">
        <v>60</v>
      </c>
      <c r="H1207" s="6" t="s">
        <v>18</v>
      </c>
      <c r="I1207" s="8">
        <v>0.5</v>
      </c>
      <c r="J1207" s="9">
        <v>2500</v>
      </c>
      <c r="K1207" s="10">
        <f t="shared" si="8"/>
        <v>1250</v>
      </c>
      <c r="L1207" s="10">
        <f t="shared" si="9"/>
        <v>437.5</v>
      </c>
      <c r="M1207" s="11">
        <v>0.35</v>
      </c>
      <c r="O1207" s="16"/>
      <c r="P1207" s="17"/>
      <c r="Q1207" s="12"/>
      <c r="R1207" s="13"/>
    </row>
    <row r="1208" spans="1:18" ht="15.75" customHeight="1">
      <c r="A1208" s="1"/>
      <c r="B1208" s="6" t="s">
        <v>14</v>
      </c>
      <c r="C1208" s="6">
        <v>1185732</v>
      </c>
      <c r="D1208" s="7">
        <v>44456</v>
      </c>
      <c r="E1208" s="6" t="s">
        <v>15</v>
      </c>
      <c r="F1208" s="6" t="s">
        <v>59</v>
      </c>
      <c r="G1208" s="6" t="s">
        <v>60</v>
      </c>
      <c r="H1208" s="6" t="s">
        <v>19</v>
      </c>
      <c r="I1208" s="8">
        <v>0.45</v>
      </c>
      <c r="J1208" s="9">
        <v>1500</v>
      </c>
      <c r="K1208" s="10">
        <f t="shared" si="8"/>
        <v>675</v>
      </c>
      <c r="L1208" s="10">
        <f t="shared" si="9"/>
        <v>270</v>
      </c>
      <c r="M1208" s="11">
        <v>0.39999999999999997</v>
      </c>
      <c r="O1208" s="16"/>
      <c r="P1208" s="17"/>
      <c r="Q1208" s="12"/>
      <c r="R1208" s="13"/>
    </row>
    <row r="1209" spans="1:18" ht="15.75" customHeight="1">
      <c r="A1209" s="1"/>
      <c r="B1209" s="6" t="s">
        <v>14</v>
      </c>
      <c r="C1209" s="6">
        <v>1185732</v>
      </c>
      <c r="D1209" s="7">
        <v>44456</v>
      </c>
      <c r="E1209" s="6" t="s">
        <v>15</v>
      </c>
      <c r="F1209" s="6" t="s">
        <v>59</v>
      </c>
      <c r="G1209" s="6" t="s">
        <v>60</v>
      </c>
      <c r="H1209" s="6" t="s">
        <v>20</v>
      </c>
      <c r="I1209" s="8">
        <v>0.45</v>
      </c>
      <c r="J1209" s="9">
        <v>1250</v>
      </c>
      <c r="K1209" s="10">
        <f t="shared" si="8"/>
        <v>562.5</v>
      </c>
      <c r="L1209" s="10">
        <f t="shared" si="9"/>
        <v>168.75</v>
      </c>
      <c r="M1209" s="11">
        <v>0.3</v>
      </c>
      <c r="O1209" s="16"/>
      <c r="P1209" s="17"/>
      <c r="Q1209" s="12"/>
      <c r="R1209" s="13"/>
    </row>
    <row r="1210" spans="1:18" ht="15.75" customHeight="1">
      <c r="A1210" s="1"/>
      <c r="B1210" s="6" t="s">
        <v>14</v>
      </c>
      <c r="C1210" s="6">
        <v>1185732</v>
      </c>
      <c r="D1210" s="7">
        <v>44456</v>
      </c>
      <c r="E1210" s="6" t="s">
        <v>15</v>
      </c>
      <c r="F1210" s="6" t="s">
        <v>59</v>
      </c>
      <c r="G1210" s="6" t="s">
        <v>60</v>
      </c>
      <c r="H1210" s="6" t="s">
        <v>21</v>
      </c>
      <c r="I1210" s="8">
        <v>0.54999999999999993</v>
      </c>
      <c r="J1210" s="9">
        <v>1250</v>
      </c>
      <c r="K1210" s="10">
        <f t="shared" si="8"/>
        <v>687.49999999999989</v>
      </c>
      <c r="L1210" s="10">
        <f t="shared" si="9"/>
        <v>171.87499999999997</v>
      </c>
      <c r="M1210" s="11">
        <v>0.25</v>
      </c>
      <c r="O1210" s="16"/>
      <c r="P1210" s="17"/>
      <c r="Q1210" s="12"/>
      <c r="R1210" s="13"/>
    </row>
    <row r="1211" spans="1:18" ht="15.75" customHeight="1">
      <c r="A1211" s="1"/>
      <c r="B1211" s="6" t="s">
        <v>14</v>
      </c>
      <c r="C1211" s="6">
        <v>1185732</v>
      </c>
      <c r="D1211" s="7">
        <v>44456</v>
      </c>
      <c r="E1211" s="6" t="s">
        <v>15</v>
      </c>
      <c r="F1211" s="6" t="s">
        <v>59</v>
      </c>
      <c r="G1211" s="6" t="s">
        <v>60</v>
      </c>
      <c r="H1211" s="6" t="s">
        <v>22</v>
      </c>
      <c r="I1211" s="8">
        <v>0.6</v>
      </c>
      <c r="J1211" s="9">
        <v>2250</v>
      </c>
      <c r="K1211" s="10">
        <f t="shared" si="8"/>
        <v>1350</v>
      </c>
      <c r="L1211" s="10">
        <f t="shared" si="9"/>
        <v>540</v>
      </c>
      <c r="M1211" s="11">
        <v>0.4</v>
      </c>
      <c r="O1211" s="16"/>
      <c r="P1211" s="17"/>
      <c r="Q1211" s="12"/>
      <c r="R1211" s="13"/>
    </row>
    <row r="1212" spans="1:18" ht="15.75" customHeight="1">
      <c r="A1212" s="1"/>
      <c r="B1212" s="6" t="s">
        <v>14</v>
      </c>
      <c r="C1212" s="6">
        <v>1185732</v>
      </c>
      <c r="D1212" s="7">
        <v>44488</v>
      </c>
      <c r="E1212" s="6" t="s">
        <v>15</v>
      </c>
      <c r="F1212" s="6" t="s">
        <v>59</v>
      </c>
      <c r="G1212" s="6" t="s">
        <v>60</v>
      </c>
      <c r="H1212" s="6" t="s">
        <v>17</v>
      </c>
      <c r="I1212" s="8">
        <v>0.6</v>
      </c>
      <c r="J1212" s="9">
        <v>4000</v>
      </c>
      <c r="K1212" s="10">
        <f t="shared" si="8"/>
        <v>2400</v>
      </c>
      <c r="L1212" s="10">
        <f t="shared" si="9"/>
        <v>840</v>
      </c>
      <c r="M1212" s="11">
        <v>0.35</v>
      </c>
      <c r="O1212" s="16"/>
      <c r="P1212" s="17"/>
      <c r="Q1212" s="12"/>
      <c r="R1212" s="13"/>
    </row>
    <row r="1213" spans="1:18" ht="15.75" customHeight="1">
      <c r="A1213" s="1"/>
      <c r="B1213" s="6" t="s">
        <v>14</v>
      </c>
      <c r="C1213" s="6">
        <v>1185732</v>
      </c>
      <c r="D1213" s="7">
        <v>44488</v>
      </c>
      <c r="E1213" s="6" t="s">
        <v>15</v>
      </c>
      <c r="F1213" s="6" t="s">
        <v>59</v>
      </c>
      <c r="G1213" s="6" t="s">
        <v>60</v>
      </c>
      <c r="H1213" s="6" t="s">
        <v>18</v>
      </c>
      <c r="I1213" s="8">
        <v>0.55000000000000004</v>
      </c>
      <c r="J1213" s="9">
        <v>2250</v>
      </c>
      <c r="K1213" s="10">
        <f t="shared" si="8"/>
        <v>1237.5</v>
      </c>
      <c r="L1213" s="10">
        <f t="shared" si="9"/>
        <v>433.125</v>
      </c>
      <c r="M1213" s="11">
        <v>0.35</v>
      </c>
      <c r="O1213" s="16"/>
      <c r="P1213" s="17"/>
      <c r="Q1213" s="12"/>
      <c r="R1213" s="13"/>
    </row>
    <row r="1214" spans="1:18" ht="15.75" customHeight="1">
      <c r="A1214" s="1"/>
      <c r="B1214" s="6" t="s">
        <v>14</v>
      </c>
      <c r="C1214" s="6">
        <v>1185732</v>
      </c>
      <c r="D1214" s="7">
        <v>44488</v>
      </c>
      <c r="E1214" s="6" t="s">
        <v>15</v>
      </c>
      <c r="F1214" s="6" t="s">
        <v>59</v>
      </c>
      <c r="G1214" s="6" t="s">
        <v>60</v>
      </c>
      <c r="H1214" s="6" t="s">
        <v>19</v>
      </c>
      <c r="I1214" s="8">
        <v>0.55000000000000004</v>
      </c>
      <c r="J1214" s="9">
        <v>1250</v>
      </c>
      <c r="K1214" s="10">
        <f t="shared" si="8"/>
        <v>687.5</v>
      </c>
      <c r="L1214" s="10">
        <f t="shared" si="9"/>
        <v>275</v>
      </c>
      <c r="M1214" s="11">
        <v>0.39999999999999997</v>
      </c>
      <c r="O1214" s="16"/>
      <c r="P1214" s="17"/>
      <c r="Q1214" s="12"/>
      <c r="R1214" s="13"/>
    </row>
    <row r="1215" spans="1:18" ht="15.75" customHeight="1">
      <c r="A1215" s="1"/>
      <c r="B1215" s="6" t="s">
        <v>14</v>
      </c>
      <c r="C1215" s="6">
        <v>1185732</v>
      </c>
      <c r="D1215" s="7">
        <v>44488</v>
      </c>
      <c r="E1215" s="6" t="s">
        <v>15</v>
      </c>
      <c r="F1215" s="6" t="s">
        <v>59</v>
      </c>
      <c r="G1215" s="6" t="s">
        <v>60</v>
      </c>
      <c r="H1215" s="6" t="s">
        <v>20</v>
      </c>
      <c r="I1215" s="8">
        <v>0.55000000000000004</v>
      </c>
      <c r="J1215" s="9">
        <v>1000</v>
      </c>
      <c r="K1215" s="10">
        <f t="shared" si="8"/>
        <v>550</v>
      </c>
      <c r="L1215" s="10">
        <f t="shared" si="9"/>
        <v>165</v>
      </c>
      <c r="M1215" s="11">
        <v>0.3</v>
      </c>
      <c r="O1215" s="16"/>
      <c r="P1215" s="17"/>
      <c r="Q1215" s="12"/>
      <c r="R1215" s="13"/>
    </row>
    <row r="1216" spans="1:18" ht="15.75" customHeight="1">
      <c r="A1216" s="1"/>
      <c r="B1216" s="6" t="s">
        <v>14</v>
      </c>
      <c r="C1216" s="6">
        <v>1185732</v>
      </c>
      <c r="D1216" s="7">
        <v>44488</v>
      </c>
      <c r="E1216" s="6" t="s">
        <v>15</v>
      </c>
      <c r="F1216" s="6" t="s">
        <v>59</v>
      </c>
      <c r="G1216" s="6" t="s">
        <v>60</v>
      </c>
      <c r="H1216" s="6" t="s">
        <v>21</v>
      </c>
      <c r="I1216" s="8">
        <v>0.65</v>
      </c>
      <c r="J1216" s="9">
        <v>1000</v>
      </c>
      <c r="K1216" s="10">
        <f t="shared" si="8"/>
        <v>650</v>
      </c>
      <c r="L1216" s="10">
        <f t="shared" si="9"/>
        <v>162.5</v>
      </c>
      <c r="M1216" s="11">
        <v>0.25</v>
      </c>
      <c r="O1216" s="16"/>
      <c r="P1216" s="17"/>
      <c r="Q1216" s="12"/>
      <c r="R1216" s="13"/>
    </row>
    <row r="1217" spans="1:18" ht="15.75" customHeight="1">
      <c r="A1217" s="1"/>
      <c r="B1217" s="6" t="s">
        <v>14</v>
      </c>
      <c r="C1217" s="6">
        <v>1185732</v>
      </c>
      <c r="D1217" s="7">
        <v>44488</v>
      </c>
      <c r="E1217" s="6" t="s">
        <v>15</v>
      </c>
      <c r="F1217" s="6" t="s">
        <v>59</v>
      </c>
      <c r="G1217" s="6" t="s">
        <v>60</v>
      </c>
      <c r="H1217" s="6" t="s">
        <v>22</v>
      </c>
      <c r="I1217" s="8">
        <v>0.7</v>
      </c>
      <c r="J1217" s="9">
        <v>2250</v>
      </c>
      <c r="K1217" s="10">
        <f t="shared" si="8"/>
        <v>1575</v>
      </c>
      <c r="L1217" s="10">
        <f t="shared" si="9"/>
        <v>630</v>
      </c>
      <c r="M1217" s="11">
        <v>0.4</v>
      </c>
      <c r="O1217" s="16"/>
      <c r="P1217" s="17"/>
      <c r="Q1217" s="12"/>
      <c r="R1217" s="13"/>
    </row>
    <row r="1218" spans="1:18" ht="15.75" customHeight="1">
      <c r="A1218" s="1"/>
      <c r="B1218" s="6" t="s">
        <v>14</v>
      </c>
      <c r="C1218" s="6">
        <v>1185732</v>
      </c>
      <c r="D1218" s="7">
        <v>44518</v>
      </c>
      <c r="E1218" s="6" t="s">
        <v>15</v>
      </c>
      <c r="F1218" s="6" t="s">
        <v>59</v>
      </c>
      <c r="G1218" s="6" t="s">
        <v>60</v>
      </c>
      <c r="H1218" s="6" t="s">
        <v>17</v>
      </c>
      <c r="I1218" s="8">
        <v>0.65</v>
      </c>
      <c r="J1218" s="9">
        <v>3750</v>
      </c>
      <c r="K1218" s="10">
        <f t="shared" si="8"/>
        <v>2437.5</v>
      </c>
      <c r="L1218" s="10">
        <f t="shared" si="9"/>
        <v>853.125</v>
      </c>
      <c r="M1218" s="11">
        <v>0.35</v>
      </c>
      <c r="O1218" s="16"/>
      <c r="P1218" s="17"/>
      <c r="Q1218" s="12"/>
      <c r="R1218" s="13"/>
    </row>
    <row r="1219" spans="1:18" ht="15.75" customHeight="1">
      <c r="A1219" s="1"/>
      <c r="B1219" s="6" t="s">
        <v>14</v>
      </c>
      <c r="C1219" s="6">
        <v>1185732</v>
      </c>
      <c r="D1219" s="7">
        <v>44518</v>
      </c>
      <c r="E1219" s="6" t="s">
        <v>15</v>
      </c>
      <c r="F1219" s="6" t="s">
        <v>59</v>
      </c>
      <c r="G1219" s="6" t="s">
        <v>60</v>
      </c>
      <c r="H1219" s="6" t="s">
        <v>18</v>
      </c>
      <c r="I1219" s="8">
        <v>0.55000000000000004</v>
      </c>
      <c r="J1219" s="9">
        <v>2000</v>
      </c>
      <c r="K1219" s="10">
        <f t="shared" si="8"/>
        <v>1100</v>
      </c>
      <c r="L1219" s="10">
        <f t="shared" si="9"/>
        <v>385</v>
      </c>
      <c r="M1219" s="11">
        <v>0.35</v>
      </c>
      <c r="O1219" s="16"/>
      <c r="P1219" s="17"/>
      <c r="Q1219" s="12"/>
      <c r="R1219" s="13"/>
    </row>
    <row r="1220" spans="1:18" ht="15.75" customHeight="1">
      <c r="A1220" s="1"/>
      <c r="B1220" s="6" t="s">
        <v>14</v>
      </c>
      <c r="C1220" s="6">
        <v>1185732</v>
      </c>
      <c r="D1220" s="7">
        <v>44518</v>
      </c>
      <c r="E1220" s="6" t="s">
        <v>15</v>
      </c>
      <c r="F1220" s="6" t="s">
        <v>59</v>
      </c>
      <c r="G1220" s="6" t="s">
        <v>60</v>
      </c>
      <c r="H1220" s="6" t="s">
        <v>19</v>
      </c>
      <c r="I1220" s="8">
        <v>0.55000000000000004</v>
      </c>
      <c r="J1220" s="9">
        <v>1950</v>
      </c>
      <c r="K1220" s="10">
        <f t="shared" si="8"/>
        <v>1072.5</v>
      </c>
      <c r="L1220" s="10">
        <f t="shared" si="9"/>
        <v>428.99999999999994</v>
      </c>
      <c r="M1220" s="11">
        <v>0.39999999999999997</v>
      </c>
      <c r="O1220" s="16"/>
      <c r="P1220" s="17"/>
      <c r="Q1220" s="12"/>
      <c r="R1220" s="13"/>
    </row>
    <row r="1221" spans="1:18" ht="15.75" customHeight="1">
      <c r="A1221" s="1"/>
      <c r="B1221" s="6" t="s">
        <v>14</v>
      </c>
      <c r="C1221" s="6">
        <v>1185732</v>
      </c>
      <c r="D1221" s="7">
        <v>44518</v>
      </c>
      <c r="E1221" s="6" t="s">
        <v>15</v>
      </c>
      <c r="F1221" s="6" t="s">
        <v>59</v>
      </c>
      <c r="G1221" s="6" t="s">
        <v>60</v>
      </c>
      <c r="H1221" s="6" t="s">
        <v>20</v>
      </c>
      <c r="I1221" s="8">
        <v>0.55000000000000004</v>
      </c>
      <c r="J1221" s="9">
        <v>1750</v>
      </c>
      <c r="K1221" s="10">
        <f t="shared" si="8"/>
        <v>962.50000000000011</v>
      </c>
      <c r="L1221" s="10">
        <f t="shared" si="9"/>
        <v>288.75</v>
      </c>
      <c r="M1221" s="11">
        <v>0.3</v>
      </c>
      <c r="O1221" s="16"/>
      <c r="P1221" s="17"/>
      <c r="Q1221" s="12"/>
      <c r="R1221" s="13"/>
    </row>
    <row r="1222" spans="1:18" ht="15.75" customHeight="1">
      <c r="A1222" s="1"/>
      <c r="B1222" s="6" t="s">
        <v>14</v>
      </c>
      <c r="C1222" s="6">
        <v>1185732</v>
      </c>
      <c r="D1222" s="7">
        <v>44518</v>
      </c>
      <c r="E1222" s="6" t="s">
        <v>15</v>
      </c>
      <c r="F1222" s="6" t="s">
        <v>59</v>
      </c>
      <c r="G1222" s="6" t="s">
        <v>60</v>
      </c>
      <c r="H1222" s="6" t="s">
        <v>21</v>
      </c>
      <c r="I1222" s="8">
        <v>0.65</v>
      </c>
      <c r="J1222" s="9">
        <v>1500</v>
      </c>
      <c r="K1222" s="10">
        <f t="shared" si="8"/>
        <v>975</v>
      </c>
      <c r="L1222" s="10">
        <f t="shared" si="9"/>
        <v>243.75</v>
      </c>
      <c r="M1222" s="11">
        <v>0.25</v>
      </c>
      <c r="O1222" s="16"/>
      <c r="P1222" s="17"/>
      <c r="Q1222" s="12"/>
      <c r="R1222" s="13"/>
    </row>
    <row r="1223" spans="1:18" ht="15.75" customHeight="1">
      <c r="A1223" s="1"/>
      <c r="B1223" s="6" t="s">
        <v>14</v>
      </c>
      <c r="C1223" s="6">
        <v>1185732</v>
      </c>
      <c r="D1223" s="7">
        <v>44518</v>
      </c>
      <c r="E1223" s="6" t="s">
        <v>15</v>
      </c>
      <c r="F1223" s="6" t="s">
        <v>59</v>
      </c>
      <c r="G1223" s="6" t="s">
        <v>60</v>
      </c>
      <c r="H1223" s="6" t="s">
        <v>22</v>
      </c>
      <c r="I1223" s="8">
        <v>0.7</v>
      </c>
      <c r="J1223" s="9">
        <v>2500</v>
      </c>
      <c r="K1223" s="10">
        <f t="shared" si="8"/>
        <v>1750</v>
      </c>
      <c r="L1223" s="10">
        <f t="shared" si="9"/>
        <v>700</v>
      </c>
      <c r="M1223" s="11">
        <v>0.4</v>
      </c>
      <c r="O1223" s="16"/>
      <c r="P1223" s="17"/>
      <c r="Q1223" s="12"/>
      <c r="R1223" s="13"/>
    </row>
    <row r="1224" spans="1:18" ht="15.75" customHeight="1">
      <c r="A1224" s="1"/>
      <c r="B1224" s="6" t="s">
        <v>14</v>
      </c>
      <c r="C1224" s="6">
        <v>1185732</v>
      </c>
      <c r="D1224" s="7">
        <v>44547</v>
      </c>
      <c r="E1224" s="6" t="s">
        <v>15</v>
      </c>
      <c r="F1224" s="6" t="s">
        <v>59</v>
      </c>
      <c r="G1224" s="6" t="s">
        <v>60</v>
      </c>
      <c r="H1224" s="6" t="s">
        <v>17</v>
      </c>
      <c r="I1224" s="8">
        <v>0.65</v>
      </c>
      <c r="J1224" s="9">
        <v>4750</v>
      </c>
      <c r="K1224" s="10">
        <f t="shared" si="8"/>
        <v>3087.5</v>
      </c>
      <c r="L1224" s="10">
        <f t="shared" si="9"/>
        <v>1080.625</v>
      </c>
      <c r="M1224" s="11">
        <v>0.35</v>
      </c>
      <c r="O1224" s="16"/>
      <c r="P1224" s="17"/>
      <c r="Q1224" s="12"/>
      <c r="R1224" s="13"/>
    </row>
    <row r="1225" spans="1:18" ht="15.75" customHeight="1">
      <c r="A1225" s="1"/>
      <c r="B1225" s="6" t="s">
        <v>14</v>
      </c>
      <c r="C1225" s="6">
        <v>1185732</v>
      </c>
      <c r="D1225" s="7">
        <v>44547</v>
      </c>
      <c r="E1225" s="6" t="s">
        <v>15</v>
      </c>
      <c r="F1225" s="6" t="s">
        <v>59</v>
      </c>
      <c r="G1225" s="6" t="s">
        <v>60</v>
      </c>
      <c r="H1225" s="6" t="s">
        <v>18</v>
      </c>
      <c r="I1225" s="8">
        <v>0.55000000000000004</v>
      </c>
      <c r="J1225" s="9">
        <v>2750</v>
      </c>
      <c r="K1225" s="10">
        <f t="shared" si="8"/>
        <v>1512.5000000000002</v>
      </c>
      <c r="L1225" s="10">
        <f t="shared" si="9"/>
        <v>529.375</v>
      </c>
      <c r="M1225" s="11">
        <v>0.35</v>
      </c>
      <c r="O1225" s="16"/>
      <c r="P1225" s="17"/>
      <c r="Q1225" s="12"/>
      <c r="R1225" s="13"/>
    </row>
    <row r="1226" spans="1:18" ht="15.75" customHeight="1">
      <c r="A1226" s="1"/>
      <c r="B1226" s="6" t="s">
        <v>14</v>
      </c>
      <c r="C1226" s="6">
        <v>1185732</v>
      </c>
      <c r="D1226" s="7">
        <v>44547</v>
      </c>
      <c r="E1226" s="6" t="s">
        <v>15</v>
      </c>
      <c r="F1226" s="6" t="s">
        <v>59</v>
      </c>
      <c r="G1226" s="6" t="s">
        <v>60</v>
      </c>
      <c r="H1226" s="6" t="s">
        <v>19</v>
      </c>
      <c r="I1226" s="8">
        <v>0.55000000000000004</v>
      </c>
      <c r="J1226" s="9">
        <v>2500</v>
      </c>
      <c r="K1226" s="10">
        <f t="shared" si="8"/>
        <v>1375</v>
      </c>
      <c r="L1226" s="10">
        <f t="shared" si="9"/>
        <v>550</v>
      </c>
      <c r="M1226" s="11">
        <v>0.39999999999999997</v>
      </c>
      <c r="O1226" s="16"/>
      <c r="P1226" s="17"/>
      <c r="Q1226" s="12"/>
      <c r="R1226" s="13"/>
    </row>
    <row r="1227" spans="1:18" ht="15.75" customHeight="1">
      <c r="A1227" s="1"/>
      <c r="B1227" s="6" t="s">
        <v>14</v>
      </c>
      <c r="C1227" s="6">
        <v>1185732</v>
      </c>
      <c r="D1227" s="7">
        <v>44547</v>
      </c>
      <c r="E1227" s="6" t="s">
        <v>15</v>
      </c>
      <c r="F1227" s="6" t="s">
        <v>59</v>
      </c>
      <c r="G1227" s="6" t="s">
        <v>60</v>
      </c>
      <c r="H1227" s="6" t="s">
        <v>20</v>
      </c>
      <c r="I1227" s="8">
        <v>0.55000000000000004</v>
      </c>
      <c r="J1227" s="9">
        <v>2000</v>
      </c>
      <c r="K1227" s="10">
        <f t="shared" si="8"/>
        <v>1100</v>
      </c>
      <c r="L1227" s="10">
        <f t="shared" si="9"/>
        <v>330</v>
      </c>
      <c r="M1227" s="11">
        <v>0.3</v>
      </c>
      <c r="O1227" s="16"/>
      <c r="P1227" s="17"/>
      <c r="Q1227" s="12"/>
      <c r="R1227" s="13"/>
    </row>
    <row r="1228" spans="1:18" ht="15.75" customHeight="1">
      <c r="A1228" s="1"/>
      <c r="B1228" s="6" t="s">
        <v>14</v>
      </c>
      <c r="C1228" s="6">
        <v>1185732</v>
      </c>
      <c r="D1228" s="7">
        <v>44547</v>
      </c>
      <c r="E1228" s="6" t="s">
        <v>15</v>
      </c>
      <c r="F1228" s="6" t="s">
        <v>59</v>
      </c>
      <c r="G1228" s="6" t="s">
        <v>60</v>
      </c>
      <c r="H1228" s="6" t="s">
        <v>21</v>
      </c>
      <c r="I1228" s="8">
        <v>0.65</v>
      </c>
      <c r="J1228" s="9">
        <v>2000</v>
      </c>
      <c r="K1228" s="10">
        <f t="shared" si="8"/>
        <v>1300</v>
      </c>
      <c r="L1228" s="10">
        <f t="shared" si="9"/>
        <v>325</v>
      </c>
      <c r="M1228" s="11">
        <v>0.25</v>
      </c>
      <c r="O1228" s="16"/>
      <c r="P1228" s="17"/>
      <c r="Q1228" s="12"/>
      <c r="R1228" s="13"/>
    </row>
    <row r="1229" spans="1:18" ht="15.75" customHeight="1">
      <c r="A1229" s="1"/>
      <c r="B1229" s="6" t="s">
        <v>14</v>
      </c>
      <c r="C1229" s="6">
        <v>1185732</v>
      </c>
      <c r="D1229" s="7">
        <v>44547</v>
      </c>
      <c r="E1229" s="6" t="s">
        <v>15</v>
      </c>
      <c r="F1229" s="6" t="s">
        <v>59</v>
      </c>
      <c r="G1229" s="6" t="s">
        <v>60</v>
      </c>
      <c r="H1229" s="6" t="s">
        <v>22</v>
      </c>
      <c r="I1229" s="8">
        <v>0.7</v>
      </c>
      <c r="J1229" s="9">
        <v>3000</v>
      </c>
      <c r="K1229" s="10">
        <f t="shared" si="8"/>
        <v>2100</v>
      </c>
      <c r="L1229" s="10">
        <f t="shared" si="9"/>
        <v>840</v>
      </c>
      <c r="M1229" s="11">
        <v>0.4</v>
      </c>
      <c r="O1229" s="16"/>
      <c r="P1229" s="17"/>
      <c r="Q1229" s="12"/>
      <c r="R1229" s="13"/>
    </row>
    <row r="1230" spans="1:18" ht="15.75" customHeight="1">
      <c r="A1230" s="1" t="s">
        <v>39</v>
      </c>
      <c r="B1230" s="6" t="s">
        <v>27</v>
      </c>
      <c r="C1230" s="6">
        <v>1128299</v>
      </c>
      <c r="D1230" s="7">
        <v>44206</v>
      </c>
      <c r="E1230" s="6" t="s">
        <v>28</v>
      </c>
      <c r="F1230" s="6" t="s">
        <v>61</v>
      </c>
      <c r="G1230" s="6" t="s">
        <v>62</v>
      </c>
      <c r="H1230" s="6" t="s">
        <v>17</v>
      </c>
      <c r="I1230" s="8">
        <v>0.35000000000000003</v>
      </c>
      <c r="J1230" s="9">
        <v>3750</v>
      </c>
      <c r="K1230" s="10">
        <f t="shared" si="8"/>
        <v>1312.5000000000002</v>
      </c>
      <c r="L1230" s="10">
        <f t="shared" si="9"/>
        <v>328.12500000000006</v>
      </c>
      <c r="M1230" s="11">
        <v>0.25</v>
      </c>
      <c r="O1230" s="16"/>
      <c r="P1230" s="17"/>
      <c r="Q1230" s="12"/>
      <c r="R1230" s="13"/>
    </row>
    <row r="1231" spans="1:18" ht="15.75" customHeight="1">
      <c r="A1231" s="1"/>
      <c r="B1231" s="6" t="s">
        <v>27</v>
      </c>
      <c r="C1231" s="6">
        <v>1128299</v>
      </c>
      <c r="D1231" s="7">
        <v>44206</v>
      </c>
      <c r="E1231" s="6" t="s">
        <v>28</v>
      </c>
      <c r="F1231" s="6" t="s">
        <v>61</v>
      </c>
      <c r="G1231" s="6" t="s">
        <v>62</v>
      </c>
      <c r="H1231" s="6" t="s">
        <v>18</v>
      </c>
      <c r="I1231" s="8">
        <v>0.45</v>
      </c>
      <c r="J1231" s="9">
        <v>3750</v>
      </c>
      <c r="K1231" s="10">
        <f t="shared" si="8"/>
        <v>1687.5</v>
      </c>
      <c r="L1231" s="10">
        <f t="shared" si="9"/>
        <v>337.5</v>
      </c>
      <c r="M1231" s="11">
        <v>0.2</v>
      </c>
      <c r="O1231" s="16"/>
      <c r="P1231" s="17"/>
      <c r="Q1231" s="12"/>
      <c r="R1231" s="13"/>
    </row>
    <row r="1232" spans="1:18" ht="15.75" customHeight="1">
      <c r="A1232" s="1"/>
      <c r="B1232" s="6" t="s">
        <v>27</v>
      </c>
      <c r="C1232" s="6">
        <v>1128299</v>
      </c>
      <c r="D1232" s="7">
        <v>44206</v>
      </c>
      <c r="E1232" s="6" t="s">
        <v>28</v>
      </c>
      <c r="F1232" s="6" t="s">
        <v>61</v>
      </c>
      <c r="G1232" s="6" t="s">
        <v>62</v>
      </c>
      <c r="H1232" s="6" t="s">
        <v>19</v>
      </c>
      <c r="I1232" s="8">
        <v>0.45</v>
      </c>
      <c r="J1232" s="9">
        <v>3750</v>
      </c>
      <c r="K1232" s="10">
        <f t="shared" si="8"/>
        <v>1687.5</v>
      </c>
      <c r="L1232" s="10">
        <f t="shared" si="9"/>
        <v>421.875</v>
      </c>
      <c r="M1232" s="11">
        <v>0.25</v>
      </c>
      <c r="O1232" s="16"/>
      <c r="P1232" s="17"/>
      <c r="Q1232" s="12"/>
      <c r="R1232" s="13"/>
    </row>
    <row r="1233" spans="1:18" ht="15.75" customHeight="1">
      <c r="A1233" s="1"/>
      <c r="B1233" s="6" t="s">
        <v>27</v>
      </c>
      <c r="C1233" s="6">
        <v>1128299</v>
      </c>
      <c r="D1233" s="7">
        <v>44206</v>
      </c>
      <c r="E1233" s="6" t="s">
        <v>28</v>
      </c>
      <c r="F1233" s="6" t="s">
        <v>61</v>
      </c>
      <c r="G1233" s="6" t="s">
        <v>62</v>
      </c>
      <c r="H1233" s="6" t="s">
        <v>20</v>
      </c>
      <c r="I1233" s="8">
        <v>0.45</v>
      </c>
      <c r="J1233" s="9">
        <v>2250</v>
      </c>
      <c r="K1233" s="10">
        <f t="shared" si="8"/>
        <v>1012.5</v>
      </c>
      <c r="L1233" s="10">
        <f t="shared" si="9"/>
        <v>253.125</v>
      </c>
      <c r="M1233" s="11">
        <v>0.25</v>
      </c>
      <c r="O1233" s="16"/>
      <c r="P1233" s="17"/>
      <c r="Q1233" s="12"/>
      <c r="R1233" s="13"/>
    </row>
    <row r="1234" spans="1:18" ht="15.75" customHeight="1">
      <c r="A1234" s="1"/>
      <c r="B1234" s="6" t="s">
        <v>27</v>
      </c>
      <c r="C1234" s="6">
        <v>1128299</v>
      </c>
      <c r="D1234" s="7">
        <v>44206</v>
      </c>
      <c r="E1234" s="6" t="s">
        <v>28</v>
      </c>
      <c r="F1234" s="6" t="s">
        <v>61</v>
      </c>
      <c r="G1234" s="6" t="s">
        <v>62</v>
      </c>
      <c r="H1234" s="6" t="s">
        <v>21</v>
      </c>
      <c r="I1234" s="8">
        <v>0.5</v>
      </c>
      <c r="J1234" s="9">
        <v>1750</v>
      </c>
      <c r="K1234" s="10">
        <f t="shared" si="8"/>
        <v>875</v>
      </c>
      <c r="L1234" s="10">
        <f t="shared" si="9"/>
        <v>131.25</v>
      </c>
      <c r="M1234" s="11">
        <v>0.15</v>
      </c>
      <c r="O1234" s="16"/>
      <c r="P1234" s="17"/>
      <c r="Q1234" s="12"/>
      <c r="R1234" s="13"/>
    </row>
    <row r="1235" spans="1:18" ht="15.75" customHeight="1">
      <c r="A1235" s="1"/>
      <c r="B1235" s="6" t="s">
        <v>27</v>
      </c>
      <c r="C1235" s="6">
        <v>1128299</v>
      </c>
      <c r="D1235" s="7">
        <v>44206</v>
      </c>
      <c r="E1235" s="6" t="s">
        <v>28</v>
      </c>
      <c r="F1235" s="6" t="s">
        <v>61</v>
      </c>
      <c r="G1235" s="6" t="s">
        <v>62</v>
      </c>
      <c r="H1235" s="6" t="s">
        <v>22</v>
      </c>
      <c r="I1235" s="8">
        <v>0.45</v>
      </c>
      <c r="J1235" s="9">
        <v>4250</v>
      </c>
      <c r="K1235" s="10">
        <f t="shared" si="8"/>
        <v>1912.5</v>
      </c>
      <c r="L1235" s="10">
        <f t="shared" si="9"/>
        <v>765</v>
      </c>
      <c r="M1235" s="11">
        <v>0.4</v>
      </c>
      <c r="O1235" s="16"/>
      <c r="P1235" s="17"/>
      <c r="Q1235" s="12"/>
      <c r="R1235" s="13"/>
    </row>
    <row r="1236" spans="1:18" ht="15.75" customHeight="1">
      <c r="A1236" s="1"/>
      <c r="B1236" s="6" t="s">
        <v>27</v>
      </c>
      <c r="C1236" s="6">
        <v>1128299</v>
      </c>
      <c r="D1236" s="7">
        <v>44237</v>
      </c>
      <c r="E1236" s="6" t="s">
        <v>28</v>
      </c>
      <c r="F1236" s="6" t="s">
        <v>61</v>
      </c>
      <c r="G1236" s="6" t="s">
        <v>62</v>
      </c>
      <c r="H1236" s="6" t="s">
        <v>17</v>
      </c>
      <c r="I1236" s="8">
        <v>0.35000000000000003</v>
      </c>
      <c r="J1236" s="9">
        <v>4750</v>
      </c>
      <c r="K1236" s="10">
        <f t="shared" si="8"/>
        <v>1662.5000000000002</v>
      </c>
      <c r="L1236" s="10">
        <f t="shared" si="9"/>
        <v>415.62500000000006</v>
      </c>
      <c r="M1236" s="11">
        <v>0.25</v>
      </c>
      <c r="O1236" s="16"/>
      <c r="P1236" s="17"/>
      <c r="Q1236" s="12"/>
      <c r="R1236" s="13"/>
    </row>
    <row r="1237" spans="1:18" ht="15.75" customHeight="1">
      <c r="A1237" s="1"/>
      <c r="B1237" s="6" t="s">
        <v>27</v>
      </c>
      <c r="C1237" s="6">
        <v>1128299</v>
      </c>
      <c r="D1237" s="7">
        <v>44237</v>
      </c>
      <c r="E1237" s="6" t="s">
        <v>28</v>
      </c>
      <c r="F1237" s="6" t="s">
        <v>61</v>
      </c>
      <c r="G1237" s="6" t="s">
        <v>62</v>
      </c>
      <c r="H1237" s="6" t="s">
        <v>18</v>
      </c>
      <c r="I1237" s="8">
        <v>0.45</v>
      </c>
      <c r="J1237" s="9">
        <v>3750</v>
      </c>
      <c r="K1237" s="10">
        <f t="shared" si="8"/>
        <v>1687.5</v>
      </c>
      <c r="L1237" s="10">
        <f t="shared" si="9"/>
        <v>337.5</v>
      </c>
      <c r="M1237" s="11">
        <v>0.2</v>
      </c>
      <c r="O1237" s="16"/>
      <c r="P1237" s="17"/>
      <c r="Q1237" s="12"/>
      <c r="R1237" s="13"/>
    </row>
    <row r="1238" spans="1:18" ht="15.75" customHeight="1">
      <c r="A1238" s="1"/>
      <c r="B1238" s="6" t="s">
        <v>27</v>
      </c>
      <c r="C1238" s="6">
        <v>1128299</v>
      </c>
      <c r="D1238" s="7">
        <v>44237</v>
      </c>
      <c r="E1238" s="6" t="s">
        <v>28</v>
      </c>
      <c r="F1238" s="6" t="s">
        <v>61</v>
      </c>
      <c r="G1238" s="6" t="s">
        <v>62</v>
      </c>
      <c r="H1238" s="6" t="s">
        <v>19</v>
      </c>
      <c r="I1238" s="8">
        <v>0.45</v>
      </c>
      <c r="J1238" s="9">
        <v>3750</v>
      </c>
      <c r="K1238" s="10">
        <f t="shared" si="8"/>
        <v>1687.5</v>
      </c>
      <c r="L1238" s="10">
        <f t="shared" si="9"/>
        <v>421.875</v>
      </c>
      <c r="M1238" s="11">
        <v>0.25</v>
      </c>
      <c r="O1238" s="16"/>
      <c r="P1238" s="17"/>
      <c r="Q1238" s="12"/>
      <c r="R1238" s="13"/>
    </row>
    <row r="1239" spans="1:18" ht="15.75" customHeight="1">
      <c r="A1239" s="1"/>
      <c r="B1239" s="6" t="s">
        <v>27</v>
      </c>
      <c r="C1239" s="6">
        <v>1128299</v>
      </c>
      <c r="D1239" s="7">
        <v>44237</v>
      </c>
      <c r="E1239" s="6" t="s">
        <v>28</v>
      </c>
      <c r="F1239" s="6" t="s">
        <v>61</v>
      </c>
      <c r="G1239" s="6" t="s">
        <v>62</v>
      </c>
      <c r="H1239" s="6" t="s">
        <v>20</v>
      </c>
      <c r="I1239" s="8">
        <v>0.45</v>
      </c>
      <c r="J1239" s="9">
        <v>2250</v>
      </c>
      <c r="K1239" s="10">
        <f t="shared" si="8"/>
        <v>1012.5</v>
      </c>
      <c r="L1239" s="10">
        <f t="shared" si="9"/>
        <v>253.125</v>
      </c>
      <c r="M1239" s="11">
        <v>0.25</v>
      </c>
      <c r="O1239" s="16"/>
      <c r="P1239" s="17"/>
      <c r="Q1239" s="12"/>
      <c r="R1239" s="13"/>
    </row>
    <row r="1240" spans="1:18" ht="15.75" customHeight="1">
      <c r="A1240" s="1"/>
      <c r="B1240" s="6" t="s">
        <v>27</v>
      </c>
      <c r="C1240" s="6">
        <v>1128299</v>
      </c>
      <c r="D1240" s="7">
        <v>44237</v>
      </c>
      <c r="E1240" s="6" t="s">
        <v>28</v>
      </c>
      <c r="F1240" s="6" t="s">
        <v>61</v>
      </c>
      <c r="G1240" s="6" t="s">
        <v>62</v>
      </c>
      <c r="H1240" s="6" t="s">
        <v>21</v>
      </c>
      <c r="I1240" s="8">
        <v>0.5</v>
      </c>
      <c r="J1240" s="9">
        <v>1500</v>
      </c>
      <c r="K1240" s="10">
        <f t="shared" si="8"/>
        <v>750</v>
      </c>
      <c r="L1240" s="10">
        <f t="shared" si="9"/>
        <v>112.5</v>
      </c>
      <c r="M1240" s="11">
        <v>0.15</v>
      </c>
      <c r="O1240" s="16"/>
      <c r="P1240" s="17"/>
      <c r="Q1240" s="12"/>
      <c r="R1240" s="13"/>
    </row>
    <row r="1241" spans="1:18" ht="15.75" customHeight="1">
      <c r="A1241" s="1"/>
      <c r="B1241" s="6" t="s">
        <v>27</v>
      </c>
      <c r="C1241" s="6">
        <v>1128299</v>
      </c>
      <c r="D1241" s="7">
        <v>44237</v>
      </c>
      <c r="E1241" s="6" t="s">
        <v>28</v>
      </c>
      <c r="F1241" s="6" t="s">
        <v>61</v>
      </c>
      <c r="G1241" s="6" t="s">
        <v>62</v>
      </c>
      <c r="H1241" s="6" t="s">
        <v>22</v>
      </c>
      <c r="I1241" s="8">
        <v>0.45</v>
      </c>
      <c r="J1241" s="9">
        <v>3500</v>
      </c>
      <c r="K1241" s="10">
        <f t="shared" si="8"/>
        <v>1575</v>
      </c>
      <c r="L1241" s="10">
        <f t="shared" si="9"/>
        <v>630</v>
      </c>
      <c r="M1241" s="11">
        <v>0.4</v>
      </c>
      <c r="O1241" s="16"/>
      <c r="P1241" s="17"/>
      <c r="Q1241" s="12"/>
      <c r="R1241" s="13"/>
    </row>
    <row r="1242" spans="1:18" ht="15.75" customHeight="1">
      <c r="A1242" s="1"/>
      <c r="B1242" s="6" t="s">
        <v>27</v>
      </c>
      <c r="C1242" s="6">
        <v>1128299</v>
      </c>
      <c r="D1242" s="7">
        <v>44264</v>
      </c>
      <c r="E1242" s="6" t="s">
        <v>28</v>
      </c>
      <c r="F1242" s="6" t="s">
        <v>61</v>
      </c>
      <c r="G1242" s="6" t="s">
        <v>62</v>
      </c>
      <c r="H1242" s="6" t="s">
        <v>17</v>
      </c>
      <c r="I1242" s="8">
        <v>0.45</v>
      </c>
      <c r="J1242" s="9">
        <v>5000</v>
      </c>
      <c r="K1242" s="10">
        <f t="shared" si="8"/>
        <v>2250</v>
      </c>
      <c r="L1242" s="10">
        <f t="shared" si="9"/>
        <v>562.5</v>
      </c>
      <c r="M1242" s="11">
        <v>0.25</v>
      </c>
      <c r="O1242" s="16"/>
      <c r="P1242" s="17"/>
      <c r="Q1242" s="12"/>
      <c r="R1242" s="13"/>
    </row>
    <row r="1243" spans="1:18" ht="15.75" customHeight="1">
      <c r="A1243" s="1"/>
      <c r="B1243" s="6" t="s">
        <v>27</v>
      </c>
      <c r="C1243" s="6">
        <v>1128299</v>
      </c>
      <c r="D1243" s="7">
        <v>44264</v>
      </c>
      <c r="E1243" s="6" t="s">
        <v>28</v>
      </c>
      <c r="F1243" s="6" t="s">
        <v>61</v>
      </c>
      <c r="G1243" s="6" t="s">
        <v>62</v>
      </c>
      <c r="H1243" s="6" t="s">
        <v>18</v>
      </c>
      <c r="I1243" s="8">
        <v>0.54999999999999993</v>
      </c>
      <c r="J1243" s="9">
        <v>3500</v>
      </c>
      <c r="K1243" s="10">
        <f t="shared" si="8"/>
        <v>1924.9999999999998</v>
      </c>
      <c r="L1243" s="10">
        <f t="shared" si="9"/>
        <v>385</v>
      </c>
      <c r="M1243" s="11">
        <v>0.2</v>
      </c>
      <c r="O1243" s="16"/>
      <c r="P1243" s="17"/>
      <c r="Q1243" s="12"/>
      <c r="R1243" s="13"/>
    </row>
    <row r="1244" spans="1:18" ht="15.75" customHeight="1">
      <c r="A1244" s="1"/>
      <c r="B1244" s="6" t="s">
        <v>27</v>
      </c>
      <c r="C1244" s="6">
        <v>1128299</v>
      </c>
      <c r="D1244" s="7">
        <v>44264</v>
      </c>
      <c r="E1244" s="6" t="s">
        <v>28</v>
      </c>
      <c r="F1244" s="6" t="s">
        <v>61</v>
      </c>
      <c r="G1244" s="6" t="s">
        <v>62</v>
      </c>
      <c r="H1244" s="6" t="s">
        <v>19</v>
      </c>
      <c r="I1244" s="8">
        <v>0.59999999999999987</v>
      </c>
      <c r="J1244" s="9">
        <v>3750</v>
      </c>
      <c r="K1244" s="10">
        <f t="shared" si="8"/>
        <v>2249.9999999999995</v>
      </c>
      <c r="L1244" s="10">
        <f t="shared" si="9"/>
        <v>562.49999999999989</v>
      </c>
      <c r="M1244" s="11">
        <v>0.25</v>
      </c>
      <c r="O1244" s="16"/>
      <c r="P1244" s="17"/>
      <c r="Q1244" s="12"/>
      <c r="R1244" s="13"/>
    </row>
    <row r="1245" spans="1:18" ht="15.75" customHeight="1">
      <c r="A1245" s="1"/>
      <c r="B1245" s="6" t="s">
        <v>27</v>
      </c>
      <c r="C1245" s="6">
        <v>1128299</v>
      </c>
      <c r="D1245" s="7">
        <v>44264</v>
      </c>
      <c r="E1245" s="6" t="s">
        <v>28</v>
      </c>
      <c r="F1245" s="6" t="s">
        <v>61</v>
      </c>
      <c r="G1245" s="6" t="s">
        <v>62</v>
      </c>
      <c r="H1245" s="6" t="s">
        <v>20</v>
      </c>
      <c r="I1245" s="8">
        <v>0.54999999999999993</v>
      </c>
      <c r="J1245" s="9">
        <v>2750</v>
      </c>
      <c r="K1245" s="10">
        <f t="shared" si="8"/>
        <v>1512.4999999999998</v>
      </c>
      <c r="L1245" s="10">
        <f t="shared" si="9"/>
        <v>378.12499999999994</v>
      </c>
      <c r="M1245" s="11">
        <v>0.25</v>
      </c>
      <c r="O1245" s="16"/>
      <c r="P1245" s="17"/>
      <c r="Q1245" s="12"/>
      <c r="R1245" s="13"/>
    </row>
    <row r="1246" spans="1:18" ht="15.75" customHeight="1">
      <c r="A1246" s="1"/>
      <c r="B1246" s="6" t="s">
        <v>27</v>
      </c>
      <c r="C1246" s="6">
        <v>1128299</v>
      </c>
      <c r="D1246" s="7">
        <v>44264</v>
      </c>
      <c r="E1246" s="6" t="s">
        <v>28</v>
      </c>
      <c r="F1246" s="6" t="s">
        <v>61</v>
      </c>
      <c r="G1246" s="6" t="s">
        <v>62</v>
      </c>
      <c r="H1246" s="6" t="s">
        <v>21</v>
      </c>
      <c r="I1246" s="8">
        <v>0.6</v>
      </c>
      <c r="J1246" s="9">
        <v>1250</v>
      </c>
      <c r="K1246" s="10">
        <f t="shared" si="8"/>
        <v>750</v>
      </c>
      <c r="L1246" s="10">
        <f t="shared" si="9"/>
        <v>112.5</v>
      </c>
      <c r="M1246" s="11">
        <v>0.15</v>
      </c>
      <c r="O1246" s="16"/>
      <c r="P1246" s="17"/>
      <c r="Q1246" s="12"/>
      <c r="R1246" s="13"/>
    </row>
    <row r="1247" spans="1:18" ht="15.75" customHeight="1">
      <c r="A1247" s="1"/>
      <c r="B1247" s="6" t="s">
        <v>27</v>
      </c>
      <c r="C1247" s="6">
        <v>1128299</v>
      </c>
      <c r="D1247" s="7">
        <v>44264</v>
      </c>
      <c r="E1247" s="6" t="s">
        <v>28</v>
      </c>
      <c r="F1247" s="6" t="s">
        <v>61</v>
      </c>
      <c r="G1247" s="6" t="s">
        <v>62</v>
      </c>
      <c r="H1247" s="6" t="s">
        <v>22</v>
      </c>
      <c r="I1247" s="8">
        <v>0.54999999999999993</v>
      </c>
      <c r="J1247" s="9">
        <v>3250</v>
      </c>
      <c r="K1247" s="10">
        <f t="shared" si="8"/>
        <v>1787.4999999999998</v>
      </c>
      <c r="L1247" s="10">
        <f t="shared" si="9"/>
        <v>715</v>
      </c>
      <c r="M1247" s="11">
        <v>0.4</v>
      </c>
      <c r="O1247" s="16"/>
      <c r="P1247" s="17"/>
      <c r="Q1247" s="12"/>
      <c r="R1247" s="13"/>
    </row>
    <row r="1248" spans="1:18" ht="15.75" customHeight="1">
      <c r="A1248" s="1"/>
      <c r="B1248" s="6" t="s">
        <v>27</v>
      </c>
      <c r="C1248" s="6">
        <v>1128299</v>
      </c>
      <c r="D1248" s="7">
        <v>44296</v>
      </c>
      <c r="E1248" s="6" t="s">
        <v>28</v>
      </c>
      <c r="F1248" s="6" t="s">
        <v>61</v>
      </c>
      <c r="G1248" s="6" t="s">
        <v>62</v>
      </c>
      <c r="H1248" s="6" t="s">
        <v>17</v>
      </c>
      <c r="I1248" s="8">
        <v>0.6</v>
      </c>
      <c r="J1248" s="9">
        <v>5000</v>
      </c>
      <c r="K1248" s="10">
        <f t="shared" si="8"/>
        <v>3000</v>
      </c>
      <c r="L1248" s="10">
        <f t="shared" si="9"/>
        <v>750</v>
      </c>
      <c r="M1248" s="11">
        <v>0.25</v>
      </c>
      <c r="O1248" s="16"/>
      <c r="P1248" s="17"/>
      <c r="Q1248" s="12"/>
      <c r="R1248" s="13"/>
    </row>
    <row r="1249" spans="1:18" ht="15.75" customHeight="1">
      <c r="A1249" s="1"/>
      <c r="B1249" s="6" t="s">
        <v>27</v>
      </c>
      <c r="C1249" s="6">
        <v>1128299</v>
      </c>
      <c r="D1249" s="7">
        <v>44296</v>
      </c>
      <c r="E1249" s="6" t="s">
        <v>28</v>
      </c>
      <c r="F1249" s="6" t="s">
        <v>61</v>
      </c>
      <c r="G1249" s="6" t="s">
        <v>62</v>
      </c>
      <c r="H1249" s="6" t="s">
        <v>18</v>
      </c>
      <c r="I1249" s="8">
        <v>0.65</v>
      </c>
      <c r="J1249" s="9">
        <v>3000</v>
      </c>
      <c r="K1249" s="10">
        <f t="shared" si="8"/>
        <v>1950</v>
      </c>
      <c r="L1249" s="10">
        <f t="shared" si="9"/>
        <v>390</v>
      </c>
      <c r="M1249" s="11">
        <v>0.2</v>
      </c>
      <c r="O1249" s="16"/>
      <c r="P1249" s="17"/>
      <c r="Q1249" s="12"/>
      <c r="R1249" s="13"/>
    </row>
    <row r="1250" spans="1:18" ht="15.75" customHeight="1">
      <c r="A1250" s="1"/>
      <c r="B1250" s="6" t="s">
        <v>27</v>
      </c>
      <c r="C1250" s="6">
        <v>1128299</v>
      </c>
      <c r="D1250" s="7">
        <v>44296</v>
      </c>
      <c r="E1250" s="6" t="s">
        <v>28</v>
      </c>
      <c r="F1250" s="6" t="s">
        <v>61</v>
      </c>
      <c r="G1250" s="6" t="s">
        <v>62</v>
      </c>
      <c r="H1250" s="6" t="s">
        <v>19</v>
      </c>
      <c r="I1250" s="8">
        <v>0.65</v>
      </c>
      <c r="J1250" s="9">
        <v>3500</v>
      </c>
      <c r="K1250" s="10">
        <f t="shared" si="8"/>
        <v>2275</v>
      </c>
      <c r="L1250" s="10">
        <f t="shared" si="9"/>
        <v>568.75</v>
      </c>
      <c r="M1250" s="11">
        <v>0.25</v>
      </c>
      <c r="O1250" s="16"/>
      <c r="P1250" s="17"/>
      <c r="Q1250" s="12"/>
      <c r="R1250" s="13"/>
    </row>
    <row r="1251" spans="1:18" ht="15.75" customHeight="1">
      <c r="A1251" s="1"/>
      <c r="B1251" s="6" t="s">
        <v>27</v>
      </c>
      <c r="C1251" s="6">
        <v>1128299</v>
      </c>
      <c r="D1251" s="7">
        <v>44296</v>
      </c>
      <c r="E1251" s="6" t="s">
        <v>28</v>
      </c>
      <c r="F1251" s="6" t="s">
        <v>61</v>
      </c>
      <c r="G1251" s="6" t="s">
        <v>62</v>
      </c>
      <c r="H1251" s="6" t="s">
        <v>20</v>
      </c>
      <c r="I1251" s="8">
        <v>0.5</v>
      </c>
      <c r="J1251" s="9">
        <v>2500</v>
      </c>
      <c r="K1251" s="10">
        <f t="shared" si="8"/>
        <v>1250</v>
      </c>
      <c r="L1251" s="10">
        <f t="shared" si="9"/>
        <v>312.5</v>
      </c>
      <c r="M1251" s="11">
        <v>0.25</v>
      </c>
      <c r="O1251" s="16"/>
      <c r="P1251" s="17"/>
      <c r="Q1251" s="12"/>
      <c r="R1251" s="13"/>
    </row>
    <row r="1252" spans="1:18" ht="15.75" customHeight="1">
      <c r="A1252" s="1"/>
      <c r="B1252" s="6" t="s">
        <v>27</v>
      </c>
      <c r="C1252" s="6">
        <v>1128299</v>
      </c>
      <c r="D1252" s="7">
        <v>44296</v>
      </c>
      <c r="E1252" s="6" t="s">
        <v>28</v>
      </c>
      <c r="F1252" s="6" t="s">
        <v>61</v>
      </c>
      <c r="G1252" s="6" t="s">
        <v>62</v>
      </c>
      <c r="H1252" s="6" t="s">
        <v>21</v>
      </c>
      <c r="I1252" s="8">
        <v>0.55000000000000004</v>
      </c>
      <c r="J1252" s="9">
        <v>1500</v>
      </c>
      <c r="K1252" s="10">
        <f t="shared" si="8"/>
        <v>825.00000000000011</v>
      </c>
      <c r="L1252" s="10">
        <f t="shared" si="9"/>
        <v>123.75000000000001</v>
      </c>
      <c r="M1252" s="11">
        <v>0.15</v>
      </c>
      <c r="O1252" s="16"/>
      <c r="P1252" s="17"/>
      <c r="Q1252" s="12"/>
      <c r="R1252" s="13"/>
    </row>
    <row r="1253" spans="1:18" ht="15.75" customHeight="1">
      <c r="A1253" s="1"/>
      <c r="B1253" s="6" t="s">
        <v>27</v>
      </c>
      <c r="C1253" s="6">
        <v>1128299</v>
      </c>
      <c r="D1253" s="7">
        <v>44296</v>
      </c>
      <c r="E1253" s="6" t="s">
        <v>28</v>
      </c>
      <c r="F1253" s="6" t="s">
        <v>61</v>
      </c>
      <c r="G1253" s="6" t="s">
        <v>62</v>
      </c>
      <c r="H1253" s="6" t="s">
        <v>22</v>
      </c>
      <c r="I1253" s="8">
        <v>0.70000000000000007</v>
      </c>
      <c r="J1253" s="9">
        <v>3250</v>
      </c>
      <c r="K1253" s="10">
        <f t="shared" si="8"/>
        <v>2275</v>
      </c>
      <c r="L1253" s="10">
        <f t="shared" si="9"/>
        <v>910</v>
      </c>
      <c r="M1253" s="11">
        <v>0.4</v>
      </c>
      <c r="O1253" s="16"/>
      <c r="P1253" s="17"/>
      <c r="Q1253" s="12"/>
      <c r="R1253" s="13"/>
    </row>
    <row r="1254" spans="1:18" ht="15.75" customHeight="1">
      <c r="A1254" s="1"/>
      <c r="B1254" s="6" t="s">
        <v>27</v>
      </c>
      <c r="C1254" s="6">
        <v>1128299</v>
      </c>
      <c r="D1254" s="7">
        <v>44327</v>
      </c>
      <c r="E1254" s="6" t="s">
        <v>28</v>
      </c>
      <c r="F1254" s="6" t="s">
        <v>61</v>
      </c>
      <c r="G1254" s="6" t="s">
        <v>62</v>
      </c>
      <c r="H1254" s="6" t="s">
        <v>17</v>
      </c>
      <c r="I1254" s="8">
        <v>0.54999999999999993</v>
      </c>
      <c r="J1254" s="9">
        <v>5250</v>
      </c>
      <c r="K1254" s="10">
        <f t="shared" si="8"/>
        <v>2887.4999999999995</v>
      </c>
      <c r="L1254" s="10">
        <f t="shared" si="9"/>
        <v>721.87499999999989</v>
      </c>
      <c r="M1254" s="11">
        <v>0.25</v>
      </c>
      <c r="O1254" s="16"/>
      <c r="P1254" s="17"/>
      <c r="Q1254" s="12"/>
      <c r="R1254" s="13"/>
    </row>
    <row r="1255" spans="1:18" ht="15.75" customHeight="1">
      <c r="A1255" s="1"/>
      <c r="B1255" s="6" t="s">
        <v>27</v>
      </c>
      <c r="C1255" s="6">
        <v>1128299</v>
      </c>
      <c r="D1255" s="7">
        <v>44327</v>
      </c>
      <c r="E1255" s="6" t="s">
        <v>28</v>
      </c>
      <c r="F1255" s="6" t="s">
        <v>61</v>
      </c>
      <c r="G1255" s="6" t="s">
        <v>62</v>
      </c>
      <c r="H1255" s="6" t="s">
        <v>18</v>
      </c>
      <c r="I1255" s="8">
        <v>0.6</v>
      </c>
      <c r="J1255" s="9">
        <v>3750</v>
      </c>
      <c r="K1255" s="10">
        <f t="shared" si="8"/>
        <v>2250</v>
      </c>
      <c r="L1255" s="10">
        <f t="shared" si="9"/>
        <v>450</v>
      </c>
      <c r="M1255" s="11">
        <v>0.2</v>
      </c>
      <c r="O1255" s="16"/>
      <c r="P1255" s="17"/>
      <c r="Q1255" s="12"/>
      <c r="R1255" s="13"/>
    </row>
    <row r="1256" spans="1:18" ht="15.75" customHeight="1">
      <c r="A1256" s="1"/>
      <c r="B1256" s="6" t="s">
        <v>27</v>
      </c>
      <c r="C1256" s="6">
        <v>1128299</v>
      </c>
      <c r="D1256" s="7">
        <v>44327</v>
      </c>
      <c r="E1256" s="6" t="s">
        <v>28</v>
      </c>
      <c r="F1256" s="6" t="s">
        <v>61</v>
      </c>
      <c r="G1256" s="6" t="s">
        <v>62</v>
      </c>
      <c r="H1256" s="6" t="s">
        <v>19</v>
      </c>
      <c r="I1256" s="8">
        <v>0.6</v>
      </c>
      <c r="J1256" s="9">
        <v>3750</v>
      </c>
      <c r="K1256" s="10">
        <f t="shared" si="8"/>
        <v>2250</v>
      </c>
      <c r="L1256" s="10">
        <f t="shared" si="9"/>
        <v>562.5</v>
      </c>
      <c r="M1256" s="11">
        <v>0.25</v>
      </c>
      <c r="O1256" s="16"/>
      <c r="P1256" s="17"/>
      <c r="Q1256" s="12"/>
      <c r="R1256" s="13"/>
    </row>
    <row r="1257" spans="1:18" ht="15.75" customHeight="1">
      <c r="A1257" s="1"/>
      <c r="B1257" s="6" t="s">
        <v>27</v>
      </c>
      <c r="C1257" s="6">
        <v>1128299</v>
      </c>
      <c r="D1257" s="7">
        <v>44327</v>
      </c>
      <c r="E1257" s="6" t="s">
        <v>28</v>
      </c>
      <c r="F1257" s="6" t="s">
        <v>61</v>
      </c>
      <c r="G1257" s="6" t="s">
        <v>62</v>
      </c>
      <c r="H1257" s="6" t="s">
        <v>20</v>
      </c>
      <c r="I1257" s="8">
        <v>0.54999999999999993</v>
      </c>
      <c r="J1257" s="9">
        <v>2750</v>
      </c>
      <c r="K1257" s="10">
        <f t="shared" si="8"/>
        <v>1512.4999999999998</v>
      </c>
      <c r="L1257" s="10">
        <f t="shared" si="9"/>
        <v>378.12499999999994</v>
      </c>
      <c r="M1257" s="11">
        <v>0.25</v>
      </c>
      <c r="O1257" s="16"/>
      <c r="P1257" s="17"/>
      <c r="Q1257" s="12"/>
      <c r="R1257" s="13"/>
    </row>
    <row r="1258" spans="1:18" ht="15.75" customHeight="1">
      <c r="A1258" s="1"/>
      <c r="B1258" s="6" t="s">
        <v>27</v>
      </c>
      <c r="C1258" s="6">
        <v>1128299</v>
      </c>
      <c r="D1258" s="7">
        <v>44327</v>
      </c>
      <c r="E1258" s="6" t="s">
        <v>28</v>
      </c>
      <c r="F1258" s="6" t="s">
        <v>61</v>
      </c>
      <c r="G1258" s="6" t="s">
        <v>62</v>
      </c>
      <c r="H1258" s="6" t="s">
        <v>21</v>
      </c>
      <c r="I1258" s="8">
        <v>0.6</v>
      </c>
      <c r="J1258" s="9">
        <v>1750</v>
      </c>
      <c r="K1258" s="10">
        <f t="shared" si="8"/>
        <v>1050</v>
      </c>
      <c r="L1258" s="10">
        <f t="shared" si="9"/>
        <v>157.5</v>
      </c>
      <c r="M1258" s="11">
        <v>0.15</v>
      </c>
      <c r="O1258" s="16"/>
      <c r="P1258" s="17"/>
      <c r="Q1258" s="12"/>
      <c r="R1258" s="13"/>
    </row>
    <row r="1259" spans="1:18" ht="15.75" customHeight="1">
      <c r="A1259" s="1"/>
      <c r="B1259" s="6" t="s">
        <v>27</v>
      </c>
      <c r="C1259" s="6">
        <v>1128299</v>
      </c>
      <c r="D1259" s="7">
        <v>44327</v>
      </c>
      <c r="E1259" s="6" t="s">
        <v>28</v>
      </c>
      <c r="F1259" s="6" t="s">
        <v>61</v>
      </c>
      <c r="G1259" s="6" t="s">
        <v>62</v>
      </c>
      <c r="H1259" s="6" t="s">
        <v>22</v>
      </c>
      <c r="I1259" s="8">
        <v>0.75</v>
      </c>
      <c r="J1259" s="9">
        <v>4750</v>
      </c>
      <c r="K1259" s="10">
        <f t="shared" si="8"/>
        <v>3562.5</v>
      </c>
      <c r="L1259" s="10">
        <f t="shared" si="9"/>
        <v>1425</v>
      </c>
      <c r="M1259" s="11">
        <v>0.4</v>
      </c>
      <c r="O1259" s="16"/>
      <c r="P1259" s="17"/>
      <c r="Q1259" s="12"/>
      <c r="R1259" s="13"/>
    </row>
    <row r="1260" spans="1:18" ht="15.75" customHeight="1">
      <c r="A1260" s="1"/>
      <c r="B1260" s="6" t="s">
        <v>27</v>
      </c>
      <c r="C1260" s="6">
        <v>1128299</v>
      </c>
      <c r="D1260" s="7">
        <v>44357</v>
      </c>
      <c r="E1260" s="6" t="s">
        <v>28</v>
      </c>
      <c r="F1260" s="6" t="s">
        <v>61</v>
      </c>
      <c r="G1260" s="6" t="s">
        <v>62</v>
      </c>
      <c r="H1260" s="6" t="s">
        <v>17</v>
      </c>
      <c r="I1260" s="8">
        <v>0.7</v>
      </c>
      <c r="J1260" s="9">
        <v>7250</v>
      </c>
      <c r="K1260" s="10">
        <f t="shared" si="8"/>
        <v>5075</v>
      </c>
      <c r="L1260" s="10">
        <f t="shared" si="9"/>
        <v>1268.75</v>
      </c>
      <c r="M1260" s="11">
        <v>0.25</v>
      </c>
      <c r="O1260" s="16"/>
      <c r="P1260" s="17"/>
      <c r="Q1260" s="12"/>
      <c r="R1260" s="13"/>
    </row>
    <row r="1261" spans="1:18" ht="15.75" customHeight="1">
      <c r="A1261" s="1"/>
      <c r="B1261" s="6" t="s">
        <v>27</v>
      </c>
      <c r="C1261" s="6">
        <v>1128299</v>
      </c>
      <c r="D1261" s="7">
        <v>44357</v>
      </c>
      <c r="E1261" s="6" t="s">
        <v>28</v>
      </c>
      <c r="F1261" s="6" t="s">
        <v>61</v>
      </c>
      <c r="G1261" s="6" t="s">
        <v>62</v>
      </c>
      <c r="H1261" s="6" t="s">
        <v>18</v>
      </c>
      <c r="I1261" s="8">
        <v>0.75</v>
      </c>
      <c r="J1261" s="9">
        <v>6000</v>
      </c>
      <c r="K1261" s="10">
        <f t="shared" si="8"/>
        <v>4500</v>
      </c>
      <c r="L1261" s="10">
        <f t="shared" si="9"/>
        <v>900</v>
      </c>
      <c r="M1261" s="11">
        <v>0.2</v>
      </c>
      <c r="O1261" s="16"/>
      <c r="P1261" s="17"/>
      <c r="Q1261" s="12"/>
      <c r="R1261" s="13"/>
    </row>
    <row r="1262" spans="1:18" ht="15.75" customHeight="1">
      <c r="A1262" s="1"/>
      <c r="B1262" s="6" t="s">
        <v>27</v>
      </c>
      <c r="C1262" s="6">
        <v>1128299</v>
      </c>
      <c r="D1262" s="7">
        <v>44357</v>
      </c>
      <c r="E1262" s="6" t="s">
        <v>28</v>
      </c>
      <c r="F1262" s="6" t="s">
        <v>61</v>
      </c>
      <c r="G1262" s="6" t="s">
        <v>62</v>
      </c>
      <c r="H1262" s="6" t="s">
        <v>19</v>
      </c>
      <c r="I1262" s="8">
        <v>0.75</v>
      </c>
      <c r="J1262" s="9">
        <v>6000</v>
      </c>
      <c r="K1262" s="10">
        <f t="shared" si="8"/>
        <v>4500</v>
      </c>
      <c r="L1262" s="10">
        <f t="shared" si="9"/>
        <v>1125</v>
      </c>
      <c r="M1262" s="11">
        <v>0.25</v>
      </c>
      <c r="O1262" s="16"/>
      <c r="P1262" s="17"/>
      <c r="Q1262" s="12"/>
      <c r="R1262" s="13"/>
    </row>
    <row r="1263" spans="1:18" ht="15.75" customHeight="1">
      <c r="A1263" s="1"/>
      <c r="B1263" s="6" t="s">
        <v>27</v>
      </c>
      <c r="C1263" s="6">
        <v>1128299</v>
      </c>
      <c r="D1263" s="7">
        <v>44357</v>
      </c>
      <c r="E1263" s="6" t="s">
        <v>28</v>
      </c>
      <c r="F1263" s="6" t="s">
        <v>61</v>
      </c>
      <c r="G1263" s="6" t="s">
        <v>62</v>
      </c>
      <c r="H1263" s="6" t="s">
        <v>20</v>
      </c>
      <c r="I1263" s="8">
        <v>0.75</v>
      </c>
      <c r="J1263" s="9">
        <v>4750</v>
      </c>
      <c r="K1263" s="10">
        <f t="shared" si="8"/>
        <v>3562.5</v>
      </c>
      <c r="L1263" s="10">
        <f t="shared" si="9"/>
        <v>890.625</v>
      </c>
      <c r="M1263" s="11">
        <v>0.25</v>
      </c>
      <c r="O1263" s="16"/>
      <c r="P1263" s="17"/>
      <c r="Q1263" s="12"/>
      <c r="R1263" s="13"/>
    </row>
    <row r="1264" spans="1:18" ht="15.75" customHeight="1">
      <c r="A1264" s="1"/>
      <c r="B1264" s="6" t="s">
        <v>27</v>
      </c>
      <c r="C1264" s="6">
        <v>1128299</v>
      </c>
      <c r="D1264" s="7">
        <v>44357</v>
      </c>
      <c r="E1264" s="6" t="s">
        <v>28</v>
      </c>
      <c r="F1264" s="6" t="s">
        <v>61</v>
      </c>
      <c r="G1264" s="6" t="s">
        <v>62</v>
      </c>
      <c r="H1264" s="6" t="s">
        <v>21</v>
      </c>
      <c r="I1264" s="8">
        <v>0.85000000000000009</v>
      </c>
      <c r="J1264" s="9">
        <v>3500</v>
      </c>
      <c r="K1264" s="10">
        <f t="shared" si="8"/>
        <v>2975.0000000000005</v>
      </c>
      <c r="L1264" s="10">
        <f t="shared" si="9"/>
        <v>446.25000000000006</v>
      </c>
      <c r="M1264" s="11">
        <v>0.15</v>
      </c>
      <c r="O1264" s="16"/>
      <c r="P1264" s="17"/>
      <c r="Q1264" s="12"/>
      <c r="R1264" s="13"/>
    </row>
    <row r="1265" spans="1:18" ht="15.75" customHeight="1">
      <c r="A1265" s="1"/>
      <c r="B1265" s="6" t="s">
        <v>27</v>
      </c>
      <c r="C1265" s="6">
        <v>1128299</v>
      </c>
      <c r="D1265" s="7">
        <v>44357</v>
      </c>
      <c r="E1265" s="6" t="s">
        <v>28</v>
      </c>
      <c r="F1265" s="6" t="s">
        <v>61</v>
      </c>
      <c r="G1265" s="6" t="s">
        <v>62</v>
      </c>
      <c r="H1265" s="6" t="s">
        <v>22</v>
      </c>
      <c r="I1265" s="8">
        <v>1</v>
      </c>
      <c r="J1265" s="9">
        <v>6500</v>
      </c>
      <c r="K1265" s="10">
        <f t="shared" si="8"/>
        <v>6500</v>
      </c>
      <c r="L1265" s="10">
        <f t="shared" si="9"/>
        <v>2600</v>
      </c>
      <c r="M1265" s="11">
        <v>0.4</v>
      </c>
      <c r="O1265" s="16"/>
      <c r="P1265" s="17"/>
      <c r="Q1265" s="12"/>
      <c r="R1265" s="13"/>
    </row>
    <row r="1266" spans="1:18" ht="15.75" customHeight="1">
      <c r="A1266" s="1"/>
      <c r="B1266" s="6" t="s">
        <v>27</v>
      </c>
      <c r="C1266" s="6">
        <v>1128299</v>
      </c>
      <c r="D1266" s="7">
        <v>44386</v>
      </c>
      <c r="E1266" s="6" t="s">
        <v>28</v>
      </c>
      <c r="F1266" s="6" t="s">
        <v>61</v>
      </c>
      <c r="G1266" s="6" t="s">
        <v>62</v>
      </c>
      <c r="H1266" s="6" t="s">
        <v>17</v>
      </c>
      <c r="I1266" s="8">
        <v>0.8</v>
      </c>
      <c r="J1266" s="9">
        <v>8000</v>
      </c>
      <c r="K1266" s="10">
        <f t="shared" si="8"/>
        <v>6400</v>
      </c>
      <c r="L1266" s="10">
        <f t="shared" si="9"/>
        <v>1600</v>
      </c>
      <c r="M1266" s="11">
        <v>0.25</v>
      </c>
      <c r="O1266" s="16"/>
      <c r="P1266" s="17"/>
      <c r="Q1266" s="12"/>
      <c r="R1266" s="13"/>
    </row>
    <row r="1267" spans="1:18" ht="15.75" customHeight="1">
      <c r="A1267" s="1"/>
      <c r="B1267" s="6" t="s">
        <v>27</v>
      </c>
      <c r="C1267" s="6">
        <v>1128299</v>
      </c>
      <c r="D1267" s="7">
        <v>44386</v>
      </c>
      <c r="E1267" s="6" t="s">
        <v>28</v>
      </c>
      <c r="F1267" s="6" t="s">
        <v>61</v>
      </c>
      <c r="G1267" s="6" t="s">
        <v>62</v>
      </c>
      <c r="H1267" s="6" t="s">
        <v>18</v>
      </c>
      <c r="I1267" s="8">
        <v>0.85000000000000009</v>
      </c>
      <c r="J1267" s="9">
        <v>6500</v>
      </c>
      <c r="K1267" s="10">
        <f t="shared" si="8"/>
        <v>5525.0000000000009</v>
      </c>
      <c r="L1267" s="10">
        <f t="shared" si="9"/>
        <v>1105.0000000000002</v>
      </c>
      <c r="M1267" s="11">
        <v>0.2</v>
      </c>
      <c r="O1267" s="16"/>
      <c r="P1267" s="17"/>
      <c r="Q1267" s="12"/>
      <c r="R1267" s="13"/>
    </row>
    <row r="1268" spans="1:18" ht="15.75" customHeight="1">
      <c r="A1268" s="1"/>
      <c r="B1268" s="6" t="s">
        <v>27</v>
      </c>
      <c r="C1268" s="6">
        <v>1128299</v>
      </c>
      <c r="D1268" s="7">
        <v>44386</v>
      </c>
      <c r="E1268" s="6" t="s">
        <v>28</v>
      </c>
      <c r="F1268" s="6" t="s">
        <v>61</v>
      </c>
      <c r="G1268" s="6" t="s">
        <v>62</v>
      </c>
      <c r="H1268" s="6" t="s">
        <v>19</v>
      </c>
      <c r="I1268" s="8">
        <v>0.85000000000000009</v>
      </c>
      <c r="J1268" s="9">
        <v>6000</v>
      </c>
      <c r="K1268" s="10">
        <f t="shared" si="8"/>
        <v>5100.0000000000009</v>
      </c>
      <c r="L1268" s="10">
        <f t="shared" si="9"/>
        <v>1275.0000000000002</v>
      </c>
      <c r="M1268" s="11">
        <v>0.25</v>
      </c>
      <c r="O1268" s="16"/>
      <c r="P1268" s="17"/>
      <c r="Q1268" s="12"/>
      <c r="R1268" s="13"/>
    </row>
    <row r="1269" spans="1:18" ht="15.75" customHeight="1">
      <c r="A1269" s="1"/>
      <c r="B1269" s="6" t="s">
        <v>27</v>
      </c>
      <c r="C1269" s="6">
        <v>1128299</v>
      </c>
      <c r="D1269" s="7">
        <v>44386</v>
      </c>
      <c r="E1269" s="6" t="s">
        <v>28</v>
      </c>
      <c r="F1269" s="6" t="s">
        <v>61</v>
      </c>
      <c r="G1269" s="6" t="s">
        <v>62</v>
      </c>
      <c r="H1269" s="6" t="s">
        <v>20</v>
      </c>
      <c r="I1269" s="8">
        <v>0.8</v>
      </c>
      <c r="J1269" s="9">
        <v>5000</v>
      </c>
      <c r="K1269" s="10">
        <f t="shared" si="8"/>
        <v>4000</v>
      </c>
      <c r="L1269" s="10">
        <f t="shared" si="9"/>
        <v>1000</v>
      </c>
      <c r="M1269" s="11">
        <v>0.25</v>
      </c>
      <c r="O1269" s="16"/>
      <c r="P1269" s="17"/>
      <c r="Q1269" s="12"/>
      <c r="R1269" s="13"/>
    </row>
    <row r="1270" spans="1:18" ht="15.75" customHeight="1">
      <c r="A1270" s="1"/>
      <c r="B1270" s="6" t="s">
        <v>27</v>
      </c>
      <c r="C1270" s="6">
        <v>1128299</v>
      </c>
      <c r="D1270" s="7">
        <v>44386</v>
      </c>
      <c r="E1270" s="6" t="s">
        <v>28</v>
      </c>
      <c r="F1270" s="6" t="s">
        <v>61</v>
      </c>
      <c r="G1270" s="6" t="s">
        <v>62</v>
      </c>
      <c r="H1270" s="6" t="s">
        <v>21</v>
      </c>
      <c r="I1270" s="8">
        <v>0.85000000000000009</v>
      </c>
      <c r="J1270" s="9">
        <v>5500</v>
      </c>
      <c r="K1270" s="10">
        <f t="shared" si="8"/>
        <v>4675.0000000000009</v>
      </c>
      <c r="L1270" s="10">
        <f t="shared" si="9"/>
        <v>701.25000000000011</v>
      </c>
      <c r="M1270" s="11">
        <v>0.15</v>
      </c>
      <c r="O1270" s="16"/>
      <c r="P1270" s="17"/>
      <c r="Q1270" s="12"/>
      <c r="R1270" s="13"/>
    </row>
    <row r="1271" spans="1:18" ht="15.75" customHeight="1">
      <c r="A1271" s="1"/>
      <c r="B1271" s="6" t="s">
        <v>27</v>
      </c>
      <c r="C1271" s="6">
        <v>1128299</v>
      </c>
      <c r="D1271" s="7">
        <v>44386</v>
      </c>
      <c r="E1271" s="6" t="s">
        <v>28</v>
      </c>
      <c r="F1271" s="6" t="s">
        <v>61</v>
      </c>
      <c r="G1271" s="6" t="s">
        <v>62</v>
      </c>
      <c r="H1271" s="6" t="s">
        <v>22</v>
      </c>
      <c r="I1271" s="8">
        <v>1</v>
      </c>
      <c r="J1271" s="9">
        <v>5500</v>
      </c>
      <c r="K1271" s="10">
        <f t="shared" si="8"/>
        <v>5500</v>
      </c>
      <c r="L1271" s="10">
        <f t="shared" si="9"/>
        <v>2200</v>
      </c>
      <c r="M1271" s="11">
        <v>0.4</v>
      </c>
      <c r="O1271" s="16"/>
      <c r="P1271" s="17"/>
      <c r="Q1271" s="12"/>
      <c r="R1271" s="13"/>
    </row>
    <row r="1272" spans="1:18" ht="15.75" customHeight="1">
      <c r="A1272" s="1"/>
      <c r="B1272" s="6" t="s">
        <v>27</v>
      </c>
      <c r="C1272" s="6">
        <v>1128299</v>
      </c>
      <c r="D1272" s="7">
        <v>44418</v>
      </c>
      <c r="E1272" s="6" t="s">
        <v>28</v>
      </c>
      <c r="F1272" s="6" t="s">
        <v>61</v>
      </c>
      <c r="G1272" s="6" t="s">
        <v>62</v>
      </c>
      <c r="H1272" s="6" t="s">
        <v>17</v>
      </c>
      <c r="I1272" s="8">
        <v>0.85000000000000009</v>
      </c>
      <c r="J1272" s="9">
        <v>7500</v>
      </c>
      <c r="K1272" s="10">
        <f t="shared" si="8"/>
        <v>6375.0000000000009</v>
      </c>
      <c r="L1272" s="10">
        <f t="shared" si="9"/>
        <v>1593.7500000000002</v>
      </c>
      <c r="M1272" s="11">
        <v>0.25</v>
      </c>
      <c r="O1272" s="16"/>
      <c r="P1272" s="17"/>
      <c r="Q1272" s="12"/>
      <c r="R1272" s="13"/>
    </row>
    <row r="1273" spans="1:18" ht="15.75" customHeight="1">
      <c r="A1273" s="1"/>
      <c r="B1273" s="6" t="s">
        <v>27</v>
      </c>
      <c r="C1273" s="6">
        <v>1128299</v>
      </c>
      <c r="D1273" s="7">
        <v>44418</v>
      </c>
      <c r="E1273" s="6" t="s">
        <v>28</v>
      </c>
      <c r="F1273" s="6" t="s">
        <v>61</v>
      </c>
      <c r="G1273" s="6" t="s">
        <v>62</v>
      </c>
      <c r="H1273" s="6" t="s">
        <v>18</v>
      </c>
      <c r="I1273" s="8">
        <v>0.75000000000000011</v>
      </c>
      <c r="J1273" s="9">
        <v>7250</v>
      </c>
      <c r="K1273" s="10">
        <f t="shared" si="8"/>
        <v>5437.5000000000009</v>
      </c>
      <c r="L1273" s="10">
        <f t="shared" si="9"/>
        <v>1087.5000000000002</v>
      </c>
      <c r="M1273" s="11">
        <v>0.2</v>
      </c>
      <c r="O1273" s="16"/>
      <c r="P1273" s="17"/>
      <c r="Q1273" s="12"/>
      <c r="R1273" s="13"/>
    </row>
    <row r="1274" spans="1:18" ht="15.75" customHeight="1">
      <c r="A1274" s="1"/>
      <c r="B1274" s="6" t="s">
        <v>27</v>
      </c>
      <c r="C1274" s="6">
        <v>1128299</v>
      </c>
      <c r="D1274" s="7">
        <v>44418</v>
      </c>
      <c r="E1274" s="6" t="s">
        <v>28</v>
      </c>
      <c r="F1274" s="6" t="s">
        <v>61</v>
      </c>
      <c r="G1274" s="6" t="s">
        <v>62</v>
      </c>
      <c r="H1274" s="6" t="s">
        <v>19</v>
      </c>
      <c r="I1274" s="8">
        <v>0.70000000000000007</v>
      </c>
      <c r="J1274" s="9">
        <v>6000</v>
      </c>
      <c r="K1274" s="10">
        <f t="shared" si="8"/>
        <v>4200</v>
      </c>
      <c r="L1274" s="10">
        <f t="shared" si="9"/>
        <v>1050</v>
      </c>
      <c r="M1274" s="11">
        <v>0.25</v>
      </c>
      <c r="O1274" s="16"/>
      <c r="P1274" s="17"/>
      <c r="Q1274" s="12"/>
      <c r="R1274" s="13"/>
    </row>
    <row r="1275" spans="1:18" ht="15.75" customHeight="1">
      <c r="A1275" s="1"/>
      <c r="B1275" s="6" t="s">
        <v>27</v>
      </c>
      <c r="C1275" s="6">
        <v>1128299</v>
      </c>
      <c r="D1275" s="7">
        <v>44418</v>
      </c>
      <c r="E1275" s="6" t="s">
        <v>28</v>
      </c>
      <c r="F1275" s="6" t="s">
        <v>61</v>
      </c>
      <c r="G1275" s="6" t="s">
        <v>62</v>
      </c>
      <c r="H1275" s="6" t="s">
        <v>20</v>
      </c>
      <c r="I1275" s="8">
        <v>0.70000000000000007</v>
      </c>
      <c r="J1275" s="9">
        <v>5250</v>
      </c>
      <c r="K1275" s="10">
        <f t="shared" si="8"/>
        <v>3675.0000000000005</v>
      </c>
      <c r="L1275" s="10">
        <f t="shared" si="9"/>
        <v>918.75000000000011</v>
      </c>
      <c r="M1275" s="11">
        <v>0.25</v>
      </c>
      <c r="O1275" s="16"/>
      <c r="P1275" s="17"/>
      <c r="Q1275" s="12"/>
      <c r="R1275" s="13"/>
    </row>
    <row r="1276" spans="1:18" ht="15.75" customHeight="1">
      <c r="A1276" s="1"/>
      <c r="B1276" s="6" t="s">
        <v>27</v>
      </c>
      <c r="C1276" s="6">
        <v>1128299</v>
      </c>
      <c r="D1276" s="7">
        <v>44418</v>
      </c>
      <c r="E1276" s="6" t="s">
        <v>28</v>
      </c>
      <c r="F1276" s="6" t="s">
        <v>61</v>
      </c>
      <c r="G1276" s="6" t="s">
        <v>62</v>
      </c>
      <c r="H1276" s="6" t="s">
        <v>21</v>
      </c>
      <c r="I1276" s="8">
        <v>0.7</v>
      </c>
      <c r="J1276" s="9">
        <v>5250</v>
      </c>
      <c r="K1276" s="10">
        <f t="shared" si="8"/>
        <v>3674.9999999999995</v>
      </c>
      <c r="L1276" s="10">
        <f t="shared" si="9"/>
        <v>551.24999999999989</v>
      </c>
      <c r="M1276" s="11">
        <v>0.15</v>
      </c>
      <c r="O1276" s="16"/>
      <c r="P1276" s="17"/>
      <c r="Q1276" s="12"/>
      <c r="R1276" s="13"/>
    </row>
    <row r="1277" spans="1:18" ht="15.75" customHeight="1">
      <c r="A1277" s="1"/>
      <c r="B1277" s="6" t="s">
        <v>27</v>
      </c>
      <c r="C1277" s="6">
        <v>1128299</v>
      </c>
      <c r="D1277" s="7">
        <v>44418</v>
      </c>
      <c r="E1277" s="6" t="s">
        <v>28</v>
      </c>
      <c r="F1277" s="6" t="s">
        <v>61</v>
      </c>
      <c r="G1277" s="6" t="s">
        <v>62</v>
      </c>
      <c r="H1277" s="6" t="s">
        <v>22</v>
      </c>
      <c r="I1277" s="8">
        <v>0.75</v>
      </c>
      <c r="J1277" s="9">
        <v>3500</v>
      </c>
      <c r="K1277" s="10">
        <f t="shared" si="8"/>
        <v>2625</v>
      </c>
      <c r="L1277" s="10">
        <f t="shared" si="9"/>
        <v>1050</v>
      </c>
      <c r="M1277" s="11">
        <v>0.4</v>
      </c>
      <c r="O1277" s="16"/>
      <c r="P1277" s="17"/>
      <c r="Q1277" s="12"/>
      <c r="R1277" s="13"/>
    </row>
    <row r="1278" spans="1:18" ht="15.75" customHeight="1">
      <c r="A1278" s="1"/>
      <c r="B1278" s="6" t="s">
        <v>27</v>
      </c>
      <c r="C1278" s="6">
        <v>1128299</v>
      </c>
      <c r="D1278" s="7">
        <v>44450</v>
      </c>
      <c r="E1278" s="6" t="s">
        <v>28</v>
      </c>
      <c r="F1278" s="6" t="s">
        <v>61</v>
      </c>
      <c r="G1278" s="6" t="s">
        <v>62</v>
      </c>
      <c r="H1278" s="6" t="s">
        <v>17</v>
      </c>
      <c r="I1278" s="8">
        <v>0.65000000000000013</v>
      </c>
      <c r="J1278" s="9">
        <v>5500</v>
      </c>
      <c r="K1278" s="10">
        <f t="shared" si="8"/>
        <v>3575.0000000000009</v>
      </c>
      <c r="L1278" s="10">
        <f t="shared" si="9"/>
        <v>893.75000000000023</v>
      </c>
      <c r="M1278" s="11">
        <v>0.25</v>
      </c>
      <c r="O1278" s="16"/>
      <c r="P1278" s="17"/>
      <c r="Q1278" s="12"/>
      <c r="R1278" s="13"/>
    </row>
    <row r="1279" spans="1:18" ht="15.75" customHeight="1">
      <c r="A1279" s="1"/>
      <c r="B1279" s="6" t="s">
        <v>27</v>
      </c>
      <c r="C1279" s="6">
        <v>1128299</v>
      </c>
      <c r="D1279" s="7">
        <v>44450</v>
      </c>
      <c r="E1279" s="6" t="s">
        <v>28</v>
      </c>
      <c r="F1279" s="6" t="s">
        <v>61</v>
      </c>
      <c r="G1279" s="6" t="s">
        <v>62</v>
      </c>
      <c r="H1279" s="6" t="s">
        <v>18</v>
      </c>
      <c r="I1279" s="8">
        <v>0.70000000000000018</v>
      </c>
      <c r="J1279" s="9">
        <v>5500</v>
      </c>
      <c r="K1279" s="10">
        <f t="shared" si="8"/>
        <v>3850.0000000000009</v>
      </c>
      <c r="L1279" s="10">
        <f t="shared" si="9"/>
        <v>770.00000000000023</v>
      </c>
      <c r="M1279" s="11">
        <v>0.2</v>
      </c>
      <c r="O1279" s="16"/>
      <c r="P1279" s="17"/>
      <c r="Q1279" s="12"/>
      <c r="R1279" s="13"/>
    </row>
    <row r="1280" spans="1:18" ht="15.75" customHeight="1">
      <c r="A1280" s="1"/>
      <c r="B1280" s="6" t="s">
        <v>27</v>
      </c>
      <c r="C1280" s="6">
        <v>1128299</v>
      </c>
      <c r="D1280" s="7">
        <v>44450</v>
      </c>
      <c r="E1280" s="6" t="s">
        <v>28</v>
      </c>
      <c r="F1280" s="6" t="s">
        <v>61</v>
      </c>
      <c r="G1280" s="6" t="s">
        <v>62</v>
      </c>
      <c r="H1280" s="6" t="s">
        <v>19</v>
      </c>
      <c r="I1280" s="8">
        <v>0.65000000000000013</v>
      </c>
      <c r="J1280" s="9">
        <v>3750</v>
      </c>
      <c r="K1280" s="10">
        <f t="shared" si="8"/>
        <v>2437.5000000000005</v>
      </c>
      <c r="L1280" s="10">
        <f t="shared" si="9"/>
        <v>609.37500000000011</v>
      </c>
      <c r="M1280" s="11">
        <v>0.25</v>
      </c>
      <c r="O1280" s="16"/>
      <c r="P1280" s="17"/>
      <c r="Q1280" s="12"/>
      <c r="R1280" s="13"/>
    </row>
    <row r="1281" spans="1:18" ht="15.75" customHeight="1">
      <c r="A1281" s="1"/>
      <c r="B1281" s="6" t="s">
        <v>27</v>
      </c>
      <c r="C1281" s="6">
        <v>1128299</v>
      </c>
      <c r="D1281" s="7">
        <v>44450</v>
      </c>
      <c r="E1281" s="6" t="s">
        <v>28</v>
      </c>
      <c r="F1281" s="6" t="s">
        <v>61</v>
      </c>
      <c r="G1281" s="6" t="s">
        <v>62</v>
      </c>
      <c r="H1281" s="6" t="s">
        <v>20</v>
      </c>
      <c r="I1281" s="8">
        <v>0.65000000000000013</v>
      </c>
      <c r="J1281" s="9">
        <v>3250</v>
      </c>
      <c r="K1281" s="10">
        <f t="shared" ref="K1281:K1535" si="10">I1281*J1281</f>
        <v>2112.5000000000005</v>
      </c>
      <c r="L1281" s="10">
        <f t="shared" ref="L1281:L1535" si="11">K1281*M1281</f>
        <v>528.12500000000011</v>
      </c>
      <c r="M1281" s="11">
        <v>0.25</v>
      </c>
      <c r="O1281" s="16"/>
      <c r="P1281" s="17"/>
      <c r="Q1281" s="12"/>
      <c r="R1281" s="13"/>
    </row>
    <row r="1282" spans="1:18" ht="15.75" customHeight="1">
      <c r="A1282" s="1"/>
      <c r="B1282" s="6" t="s">
        <v>27</v>
      </c>
      <c r="C1282" s="6">
        <v>1128299</v>
      </c>
      <c r="D1282" s="7">
        <v>44450</v>
      </c>
      <c r="E1282" s="6" t="s">
        <v>28</v>
      </c>
      <c r="F1282" s="6" t="s">
        <v>61</v>
      </c>
      <c r="G1282" s="6" t="s">
        <v>62</v>
      </c>
      <c r="H1282" s="6" t="s">
        <v>21</v>
      </c>
      <c r="I1282" s="8">
        <v>0.75000000000000011</v>
      </c>
      <c r="J1282" s="9">
        <v>3500</v>
      </c>
      <c r="K1282" s="10">
        <f t="shared" si="10"/>
        <v>2625.0000000000005</v>
      </c>
      <c r="L1282" s="10">
        <f t="shared" si="11"/>
        <v>393.75000000000006</v>
      </c>
      <c r="M1282" s="11">
        <v>0.15</v>
      </c>
      <c r="O1282" s="16"/>
      <c r="P1282" s="17"/>
      <c r="Q1282" s="12"/>
      <c r="R1282" s="13"/>
    </row>
    <row r="1283" spans="1:18" ht="15.75" customHeight="1">
      <c r="A1283" s="1"/>
      <c r="B1283" s="6" t="s">
        <v>27</v>
      </c>
      <c r="C1283" s="6">
        <v>1128299</v>
      </c>
      <c r="D1283" s="7">
        <v>44450</v>
      </c>
      <c r="E1283" s="6" t="s">
        <v>28</v>
      </c>
      <c r="F1283" s="6" t="s">
        <v>61</v>
      </c>
      <c r="G1283" s="6" t="s">
        <v>62</v>
      </c>
      <c r="H1283" s="6" t="s">
        <v>22</v>
      </c>
      <c r="I1283" s="8">
        <v>0.6</v>
      </c>
      <c r="J1283" s="9">
        <v>3750</v>
      </c>
      <c r="K1283" s="10">
        <f t="shared" si="10"/>
        <v>2250</v>
      </c>
      <c r="L1283" s="10">
        <f t="shared" si="11"/>
        <v>900</v>
      </c>
      <c r="M1283" s="11">
        <v>0.4</v>
      </c>
      <c r="O1283" s="16"/>
      <c r="P1283" s="17"/>
      <c r="Q1283" s="12"/>
      <c r="R1283" s="13"/>
    </row>
    <row r="1284" spans="1:18" ht="15.75" customHeight="1">
      <c r="A1284" s="1"/>
      <c r="B1284" s="6" t="s">
        <v>27</v>
      </c>
      <c r="C1284" s="6">
        <v>1128299</v>
      </c>
      <c r="D1284" s="7">
        <v>44479</v>
      </c>
      <c r="E1284" s="6" t="s">
        <v>28</v>
      </c>
      <c r="F1284" s="6" t="s">
        <v>61</v>
      </c>
      <c r="G1284" s="6" t="s">
        <v>62</v>
      </c>
      <c r="H1284" s="6" t="s">
        <v>17</v>
      </c>
      <c r="I1284" s="8">
        <v>0.55000000000000004</v>
      </c>
      <c r="J1284" s="9">
        <v>4750</v>
      </c>
      <c r="K1284" s="10">
        <f t="shared" si="10"/>
        <v>2612.5</v>
      </c>
      <c r="L1284" s="10">
        <f t="shared" si="11"/>
        <v>653.125</v>
      </c>
      <c r="M1284" s="11">
        <v>0.25</v>
      </c>
      <c r="O1284" s="16"/>
      <c r="P1284" s="17"/>
      <c r="Q1284" s="12"/>
      <c r="R1284" s="13"/>
    </row>
    <row r="1285" spans="1:18" ht="15.75" customHeight="1">
      <c r="A1285" s="1"/>
      <c r="B1285" s="6" t="s">
        <v>27</v>
      </c>
      <c r="C1285" s="6">
        <v>1128299</v>
      </c>
      <c r="D1285" s="7">
        <v>44479</v>
      </c>
      <c r="E1285" s="6" t="s">
        <v>28</v>
      </c>
      <c r="F1285" s="6" t="s">
        <v>61</v>
      </c>
      <c r="G1285" s="6" t="s">
        <v>62</v>
      </c>
      <c r="H1285" s="6" t="s">
        <v>18</v>
      </c>
      <c r="I1285" s="8">
        <v>0.65000000000000013</v>
      </c>
      <c r="J1285" s="9">
        <v>4750</v>
      </c>
      <c r="K1285" s="10">
        <f t="shared" si="10"/>
        <v>3087.5000000000005</v>
      </c>
      <c r="L1285" s="10">
        <f t="shared" si="11"/>
        <v>617.50000000000011</v>
      </c>
      <c r="M1285" s="11">
        <v>0.2</v>
      </c>
      <c r="O1285" s="16"/>
      <c r="P1285" s="17"/>
      <c r="Q1285" s="12"/>
      <c r="R1285" s="13"/>
    </row>
    <row r="1286" spans="1:18" ht="15.75" customHeight="1">
      <c r="A1286" s="1"/>
      <c r="B1286" s="6" t="s">
        <v>27</v>
      </c>
      <c r="C1286" s="6">
        <v>1128299</v>
      </c>
      <c r="D1286" s="7">
        <v>44479</v>
      </c>
      <c r="E1286" s="6" t="s">
        <v>28</v>
      </c>
      <c r="F1286" s="6" t="s">
        <v>61</v>
      </c>
      <c r="G1286" s="6" t="s">
        <v>62</v>
      </c>
      <c r="H1286" s="6" t="s">
        <v>19</v>
      </c>
      <c r="I1286" s="8">
        <v>0.60000000000000009</v>
      </c>
      <c r="J1286" s="9">
        <v>3000</v>
      </c>
      <c r="K1286" s="10">
        <f t="shared" si="10"/>
        <v>1800.0000000000002</v>
      </c>
      <c r="L1286" s="10">
        <f t="shared" si="11"/>
        <v>450.00000000000006</v>
      </c>
      <c r="M1286" s="11">
        <v>0.25</v>
      </c>
      <c r="O1286" s="16"/>
      <c r="P1286" s="17"/>
      <c r="Q1286" s="12"/>
      <c r="R1286" s="13"/>
    </row>
    <row r="1287" spans="1:18" ht="15.75" customHeight="1">
      <c r="A1287" s="1"/>
      <c r="B1287" s="6" t="s">
        <v>27</v>
      </c>
      <c r="C1287" s="6">
        <v>1128299</v>
      </c>
      <c r="D1287" s="7">
        <v>44479</v>
      </c>
      <c r="E1287" s="6" t="s">
        <v>28</v>
      </c>
      <c r="F1287" s="6" t="s">
        <v>61</v>
      </c>
      <c r="G1287" s="6" t="s">
        <v>62</v>
      </c>
      <c r="H1287" s="6" t="s">
        <v>20</v>
      </c>
      <c r="I1287" s="8">
        <v>0.55000000000000004</v>
      </c>
      <c r="J1287" s="9">
        <v>2750</v>
      </c>
      <c r="K1287" s="10">
        <f t="shared" si="10"/>
        <v>1512.5000000000002</v>
      </c>
      <c r="L1287" s="10">
        <f t="shared" si="11"/>
        <v>378.12500000000006</v>
      </c>
      <c r="M1287" s="11">
        <v>0.25</v>
      </c>
      <c r="O1287" s="16"/>
      <c r="P1287" s="17"/>
      <c r="Q1287" s="12"/>
      <c r="R1287" s="13"/>
    </row>
    <row r="1288" spans="1:18" ht="15.75" customHeight="1">
      <c r="A1288" s="1"/>
      <c r="B1288" s="6" t="s">
        <v>27</v>
      </c>
      <c r="C1288" s="6">
        <v>1128299</v>
      </c>
      <c r="D1288" s="7">
        <v>44479</v>
      </c>
      <c r="E1288" s="6" t="s">
        <v>28</v>
      </c>
      <c r="F1288" s="6" t="s">
        <v>61</v>
      </c>
      <c r="G1288" s="6" t="s">
        <v>62</v>
      </c>
      <c r="H1288" s="6" t="s">
        <v>21</v>
      </c>
      <c r="I1288" s="8">
        <v>0.65</v>
      </c>
      <c r="J1288" s="9">
        <v>2500</v>
      </c>
      <c r="K1288" s="10">
        <f t="shared" si="10"/>
        <v>1625</v>
      </c>
      <c r="L1288" s="10">
        <f t="shared" si="11"/>
        <v>243.75</v>
      </c>
      <c r="M1288" s="11">
        <v>0.15</v>
      </c>
      <c r="O1288" s="16"/>
      <c r="P1288" s="17"/>
      <c r="Q1288" s="12"/>
      <c r="R1288" s="13"/>
    </row>
    <row r="1289" spans="1:18" ht="15.75" customHeight="1">
      <c r="A1289" s="1"/>
      <c r="B1289" s="6" t="s">
        <v>27</v>
      </c>
      <c r="C1289" s="6">
        <v>1128299</v>
      </c>
      <c r="D1289" s="7">
        <v>44479</v>
      </c>
      <c r="E1289" s="6" t="s">
        <v>28</v>
      </c>
      <c r="F1289" s="6" t="s">
        <v>61</v>
      </c>
      <c r="G1289" s="6" t="s">
        <v>62</v>
      </c>
      <c r="H1289" s="6" t="s">
        <v>22</v>
      </c>
      <c r="I1289" s="8">
        <v>0.70000000000000007</v>
      </c>
      <c r="J1289" s="9">
        <v>3000</v>
      </c>
      <c r="K1289" s="10">
        <f t="shared" si="10"/>
        <v>2100</v>
      </c>
      <c r="L1289" s="10">
        <f t="shared" si="11"/>
        <v>840</v>
      </c>
      <c r="M1289" s="11">
        <v>0.4</v>
      </c>
      <c r="O1289" s="16"/>
      <c r="P1289" s="17"/>
      <c r="Q1289" s="12"/>
      <c r="R1289" s="13"/>
    </row>
    <row r="1290" spans="1:18" ht="15.75" customHeight="1">
      <c r="A1290" s="1"/>
      <c r="B1290" s="6" t="s">
        <v>27</v>
      </c>
      <c r="C1290" s="6">
        <v>1128299</v>
      </c>
      <c r="D1290" s="7">
        <v>44510</v>
      </c>
      <c r="E1290" s="6" t="s">
        <v>28</v>
      </c>
      <c r="F1290" s="6" t="s">
        <v>61</v>
      </c>
      <c r="G1290" s="6" t="s">
        <v>62</v>
      </c>
      <c r="H1290" s="6" t="s">
        <v>17</v>
      </c>
      <c r="I1290" s="8">
        <v>0.55000000000000004</v>
      </c>
      <c r="J1290" s="9">
        <v>5250</v>
      </c>
      <c r="K1290" s="10">
        <f t="shared" si="10"/>
        <v>2887.5000000000005</v>
      </c>
      <c r="L1290" s="10">
        <f t="shared" si="11"/>
        <v>721.87500000000011</v>
      </c>
      <c r="M1290" s="11">
        <v>0.25</v>
      </c>
      <c r="O1290" s="16"/>
      <c r="P1290" s="17"/>
      <c r="Q1290" s="12"/>
      <c r="R1290" s="13"/>
    </row>
    <row r="1291" spans="1:18" ht="15.75" customHeight="1">
      <c r="A1291" s="1"/>
      <c r="B1291" s="6" t="s">
        <v>27</v>
      </c>
      <c r="C1291" s="6">
        <v>1128299</v>
      </c>
      <c r="D1291" s="7">
        <v>44510</v>
      </c>
      <c r="E1291" s="6" t="s">
        <v>28</v>
      </c>
      <c r="F1291" s="6" t="s">
        <v>61</v>
      </c>
      <c r="G1291" s="6" t="s">
        <v>62</v>
      </c>
      <c r="H1291" s="6" t="s">
        <v>18</v>
      </c>
      <c r="I1291" s="8">
        <v>0.60000000000000009</v>
      </c>
      <c r="J1291" s="9">
        <v>6000</v>
      </c>
      <c r="K1291" s="10">
        <f t="shared" si="10"/>
        <v>3600.0000000000005</v>
      </c>
      <c r="L1291" s="10">
        <f t="shared" si="11"/>
        <v>720.00000000000011</v>
      </c>
      <c r="M1291" s="11">
        <v>0.2</v>
      </c>
      <c r="O1291" s="16"/>
      <c r="P1291" s="17"/>
      <c r="Q1291" s="12"/>
      <c r="R1291" s="13"/>
    </row>
    <row r="1292" spans="1:18" ht="15.75" customHeight="1">
      <c r="A1292" s="1"/>
      <c r="B1292" s="6" t="s">
        <v>27</v>
      </c>
      <c r="C1292" s="6">
        <v>1128299</v>
      </c>
      <c r="D1292" s="7">
        <v>44510</v>
      </c>
      <c r="E1292" s="6" t="s">
        <v>28</v>
      </c>
      <c r="F1292" s="6" t="s">
        <v>61</v>
      </c>
      <c r="G1292" s="6" t="s">
        <v>62</v>
      </c>
      <c r="H1292" s="6" t="s">
        <v>19</v>
      </c>
      <c r="I1292" s="8">
        <v>0.55000000000000004</v>
      </c>
      <c r="J1292" s="9">
        <v>4250</v>
      </c>
      <c r="K1292" s="10">
        <f t="shared" si="10"/>
        <v>2337.5</v>
      </c>
      <c r="L1292" s="10">
        <f t="shared" si="11"/>
        <v>584.375</v>
      </c>
      <c r="M1292" s="11">
        <v>0.25</v>
      </c>
      <c r="O1292" s="16"/>
      <c r="P1292" s="17"/>
      <c r="Q1292" s="12"/>
      <c r="R1292" s="13"/>
    </row>
    <row r="1293" spans="1:18" ht="15.75" customHeight="1">
      <c r="A1293" s="1"/>
      <c r="B1293" s="6" t="s">
        <v>27</v>
      </c>
      <c r="C1293" s="6">
        <v>1128299</v>
      </c>
      <c r="D1293" s="7">
        <v>44510</v>
      </c>
      <c r="E1293" s="6" t="s">
        <v>28</v>
      </c>
      <c r="F1293" s="6" t="s">
        <v>61</v>
      </c>
      <c r="G1293" s="6" t="s">
        <v>62</v>
      </c>
      <c r="H1293" s="6" t="s">
        <v>20</v>
      </c>
      <c r="I1293" s="8">
        <v>0.65000000000000013</v>
      </c>
      <c r="J1293" s="9">
        <v>4000</v>
      </c>
      <c r="K1293" s="10">
        <f t="shared" si="10"/>
        <v>2600.0000000000005</v>
      </c>
      <c r="L1293" s="10">
        <f t="shared" si="11"/>
        <v>650.00000000000011</v>
      </c>
      <c r="M1293" s="11">
        <v>0.25</v>
      </c>
      <c r="O1293" s="16"/>
      <c r="P1293" s="17"/>
      <c r="Q1293" s="12"/>
      <c r="R1293" s="13"/>
    </row>
    <row r="1294" spans="1:18" ht="15.75" customHeight="1">
      <c r="A1294" s="1"/>
      <c r="B1294" s="6" t="s">
        <v>27</v>
      </c>
      <c r="C1294" s="6">
        <v>1128299</v>
      </c>
      <c r="D1294" s="7">
        <v>44510</v>
      </c>
      <c r="E1294" s="6" t="s">
        <v>28</v>
      </c>
      <c r="F1294" s="6" t="s">
        <v>61</v>
      </c>
      <c r="G1294" s="6" t="s">
        <v>62</v>
      </c>
      <c r="H1294" s="6" t="s">
        <v>21</v>
      </c>
      <c r="I1294" s="8">
        <v>0.85000000000000009</v>
      </c>
      <c r="J1294" s="9">
        <v>3750</v>
      </c>
      <c r="K1294" s="10">
        <f t="shared" si="10"/>
        <v>3187.5000000000005</v>
      </c>
      <c r="L1294" s="10">
        <f t="shared" si="11"/>
        <v>478.12500000000006</v>
      </c>
      <c r="M1294" s="11">
        <v>0.15</v>
      </c>
      <c r="O1294" s="16"/>
      <c r="P1294" s="17"/>
      <c r="Q1294" s="12"/>
      <c r="R1294" s="13"/>
    </row>
    <row r="1295" spans="1:18" ht="15.75" customHeight="1">
      <c r="A1295" s="1"/>
      <c r="B1295" s="6" t="s">
        <v>27</v>
      </c>
      <c r="C1295" s="6">
        <v>1128299</v>
      </c>
      <c r="D1295" s="7">
        <v>44510</v>
      </c>
      <c r="E1295" s="6" t="s">
        <v>28</v>
      </c>
      <c r="F1295" s="6" t="s">
        <v>61</v>
      </c>
      <c r="G1295" s="6" t="s">
        <v>62</v>
      </c>
      <c r="H1295" s="6" t="s">
        <v>22</v>
      </c>
      <c r="I1295" s="8">
        <v>0.90000000000000013</v>
      </c>
      <c r="J1295" s="9">
        <v>5000</v>
      </c>
      <c r="K1295" s="10">
        <f t="shared" si="10"/>
        <v>4500.0000000000009</v>
      </c>
      <c r="L1295" s="10">
        <f t="shared" si="11"/>
        <v>1800.0000000000005</v>
      </c>
      <c r="M1295" s="11">
        <v>0.4</v>
      </c>
      <c r="O1295" s="16"/>
      <c r="P1295" s="17"/>
      <c r="Q1295" s="12"/>
      <c r="R1295" s="13"/>
    </row>
    <row r="1296" spans="1:18" ht="15.75" customHeight="1">
      <c r="A1296" s="1"/>
      <c r="B1296" s="6" t="s">
        <v>27</v>
      </c>
      <c r="C1296" s="6">
        <v>1128299</v>
      </c>
      <c r="D1296" s="7">
        <v>44539</v>
      </c>
      <c r="E1296" s="6" t="s">
        <v>28</v>
      </c>
      <c r="F1296" s="6" t="s">
        <v>61</v>
      </c>
      <c r="G1296" s="6" t="s">
        <v>62</v>
      </c>
      <c r="H1296" s="6" t="s">
        <v>17</v>
      </c>
      <c r="I1296" s="8">
        <v>0.75000000000000011</v>
      </c>
      <c r="J1296" s="9">
        <v>7000</v>
      </c>
      <c r="K1296" s="10">
        <f t="shared" si="10"/>
        <v>5250.0000000000009</v>
      </c>
      <c r="L1296" s="10">
        <f t="shared" si="11"/>
        <v>1312.5000000000002</v>
      </c>
      <c r="M1296" s="11">
        <v>0.25</v>
      </c>
      <c r="O1296" s="16"/>
      <c r="P1296" s="17"/>
      <c r="Q1296" s="12"/>
      <c r="R1296" s="13"/>
    </row>
    <row r="1297" spans="1:18" ht="15.75" customHeight="1">
      <c r="A1297" s="1"/>
      <c r="B1297" s="6" t="s">
        <v>27</v>
      </c>
      <c r="C1297" s="6">
        <v>1128299</v>
      </c>
      <c r="D1297" s="7">
        <v>44539</v>
      </c>
      <c r="E1297" s="6" t="s">
        <v>28</v>
      </c>
      <c r="F1297" s="6" t="s">
        <v>61</v>
      </c>
      <c r="G1297" s="6" t="s">
        <v>62</v>
      </c>
      <c r="H1297" s="6" t="s">
        <v>18</v>
      </c>
      <c r="I1297" s="8">
        <v>0.8500000000000002</v>
      </c>
      <c r="J1297" s="9">
        <v>7000</v>
      </c>
      <c r="K1297" s="10">
        <f t="shared" si="10"/>
        <v>5950.0000000000018</v>
      </c>
      <c r="L1297" s="10">
        <f t="shared" si="11"/>
        <v>1190.0000000000005</v>
      </c>
      <c r="M1297" s="11">
        <v>0.2</v>
      </c>
      <c r="O1297" s="16"/>
      <c r="P1297" s="17"/>
      <c r="Q1297" s="12"/>
      <c r="R1297" s="13"/>
    </row>
    <row r="1298" spans="1:18" ht="15.75" customHeight="1">
      <c r="A1298" s="1"/>
      <c r="B1298" s="6" t="s">
        <v>27</v>
      </c>
      <c r="C1298" s="6">
        <v>1128299</v>
      </c>
      <c r="D1298" s="7">
        <v>44539</v>
      </c>
      <c r="E1298" s="6" t="s">
        <v>28</v>
      </c>
      <c r="F1298" s="6" t="s">
        <v>61</v>
      </c>
      <c r="G1298" s="6" t="s">
        <v>62</v>
      </c>
      <c r="H1298" s="6" t="s">
        <v>19</v>
      </c>
      <c r="I1298" s="8">
        <v>0.80000000000000016</v>
      </c>
      <c r="J1298" s="9">
        <v>5000</v>
      </c>
      <c r="K1298" s="10">
        <f t="shared" si="10"/>
        <v>4000.0000000000009</v>
      </c>
      <c r="L1298" s="10">
        <f t="shared" si="11"/>
        <v>1000.0000000000002</v>
      </c>
      <c r="M1298" s="11">
        <v>0.25</v>
      </c>
      <c r="O1298" s="16"/>
      <c r="P1298" s="17"/>
      <c r="Q1298" s="12"/>
      <c r="R1298" s="13"/>
    </row>
    <row r="1299" spans="1:18" ht="15.75" customHeight="1">
      <c r="A1299" s="1"/>
      <c r="B1299" s="6" t="s">
        <v>27</v>
      </c>
      <c r="C1299" s="6">
        <v>1128299</v>
      </c>
      <c r="D1299" s="7">
        <v>44539</v>
      </c>
      <c r="E1299" s="6" t="s">
        <v>28</v>
      </c>
      <c r="F1299" s="6" t="s">
        <v>61</v>
      </c>
      <c r="G1299" s="6" t="s">
        <v>62</v>
      </c>
      <c r="H1299" s="6" t="s">
        <v>20</v>
      </c>
      <c r="I1299" s="8">
        <v>0.80000000000000016</v>
      </c>
      <c r="J1299" s="9">
        <v>5000</v>
      </c>
      <c r="K1299" s="10">
        <f t="shared" si="10"/>
        <v>4000.0000000000009</v>
      </c>
      <c r="L1299" s="10">
        <f t="shared" si="11"/>
        <v>1000.0000000000002</v>
      </c>
      <c r="M1299" s="11">
        <v>0.25</v>
      </c>
      <c r="O1299" s="16"/>
      <c r="P1299" s="17"/>
      <c r="Q1299" s="12"/>
      <c r="R1299" s="13"/>
    </row>
    <row r="1300" spans="1:18" ht="15.75" customHeight="1">
      <c r="A1300" s="1"/>
      <c r="B1300" s="6" t="s">
        <v>27</v>
      </c>
      <c r="C1300" s="6">
        <v>1128299</v>
      </c>
      <c r="D1300" s="7">
        <v>44539</v>
      </c>
      <c r="E1300" s="6" t="s">
        <v>28</v>
      </c>
      <c r="F1300" s="6" t="s">
        <v>61</v>
      </c>
      <c r="G1300" s="6" t="s">
        <v>62</v>
      </c>
      <c r="H1300" s="6" t="s">
        <v>21</v>
      </c>
      <c r="I1300" s="8">
        <v>0.90000000000000013</v>
      </c>
      <c r="J1300" s="9">
        <v>4250</v>
      </c>
      <c r="K1300" s="10">
        <f t="shared" si="10"/>
        <v>3825.0000000000005</v>
      </c>
      <c r="L1300" s="10">
        <f t="shared" si="11"/>
        <v>573.75</v>
      </c>
      <c r="M1300" s="11">
        <v>0.15</v>
      </c>
      <c r="O1300" s="16"/>
      <c r="P1300" s="17"/>
      <c r="Q1300" s="12"/>
      <c r="R1300" s="13"/>
    </row>
    <row r="1301" spans="1:18" ht="15.75" customHeight="1">
      <c r="A1301" s="1"/>
      <c r="B1301" s="6" t="s">
        <v>27</v>
      </c>
      <c r="C1301" s="6">
        <v>1128299</v>
      </c>
      <c r="D1301" s="7">
        <v>44539</v>
      </c>
      <c r="E1301" s="6" t="s">
        <v>28</v>
      </c>
      <c r="F1301" s="6" t="s">
        <v>61</v>
      </c>
      <c r="G1301" s="6" t="s">
        <v>62</v>
      </c>
      <c r="H1301" s="6" t="s">
        <v>22</v>
      </c>
      <c r="I1301" s="8">
        <v>0.95000000000000018</v>
      </c>
      <c r="J1301" s="9">
        <v>5250</v>
      </c>
      <c r="K1301" s="10">
        <f t="shared" si="10"/>
        <v>4987.5000000000009</v>
      </c>
      <c r="L1301" s="10">
        <f t="shared" si="11"/>
        <v>1995.0000000000005</v>
      </c>
      <c r="M1301" s="11">
        <v>0.4</v>
      </c>
      <c r="O1301" s="16"/>
      <c r="P1301" s="17"/>
      <c r="Q1301" s="12"/>
      <c r="R1301" s="13"/>
    </row>
    <row r="1302" spans="1:18" ht="15.75" customHeight="1">
      <c r="A1302" s="1" t="s">
        <v>39</v>
      </c>
      <c r="B1302" s="6" t="s">
        <v>27</v>
      </c>
      <c r="C1302" s="6">
        <v>1128299</v>
      </c>
      <c r="D1302" s="7">
        <v>44213</v>
      </c>
      <c r="E1302" s="6" t="s">
        <v>28</v>
      </c>
      <c r="F1302" s="6" t="s">
        <v>63</v>
      </c>
      <c r="G1302" s="6" t="s">
        <v>64</v>
      </c>
      <c r="H1302" s="6" t="s">
        <v>17</v>
      </c>
      <c r="I1302" s="8">
        <v>0.4</v>
      </c>
      <c r="J1302" s="9">
        <v>4250</v>
      </c>
      <c r="K1302" s="10">
        <f t="shared" si="10"/>
        <v>1700</v>
      </c>
      <c r="L1302" s="10">
        <f t="shared" si="11"/>
        <v>510</v>
      </c>
      <c r="M1302" s="11">
        <v>0.3</v>
      </c>
      <c r="O1302" s="16"/>
      <c r="P1302" s="17">
        <f>Data!$I1302+0.05</f>
        <v>0.45</v>
      </c>
      <c r="Q1302" s="12">
        <f>Data!$J1302+500</f>
        <v>4750</v>
      </c>
      <c r="R1302" s="13">
        <f>Data!$M1302+5%</f>
        <v>0.35</v>
      </c>
    </row>
    <row r="1303" spans="1:18" ht="15.75" customHeight="1">
      <c r="A1303" s="1"/>
      <c r="B1303" s="6" t="s">
        <v>27</v>
      </c>
      <c r="C1303" s="6">
        <v>1128299</v>
      </c>
      <c r="D1303" s="7">
        <v>44213</v>
      </c>
      <c r="E1303" s="6" t="s">
        <v>28</v>
      </c>
      <c r="F1303" s="6" t="s">
        <v>63</v>
      </c>
      <c r="G1303" s="6" t="s">
        <v>64</v>
      </c>
      <c r="H1303" s="6" t="s">
        <v>18</v>
      </c>
      <c r="I1303" s="8">
        <v>0.5</v>
      </c>
      <c r="J1303" s="9">
        <v>4250</v>
      </c>
      <c r="K1303" s="10">
        <f t="shared" si="10"/>
        <v>2125</v>
      </c>
      <c r="L1303" s="10">
        <f t="shared" si="11"/>
        <v>531.25</v>
      </c>
      <c r="M1303" s="11">
        <v>0.25</v>
      </c>
      <c r="O1303" s="16"/>
      <c r="P1303" s="17">
        <f>Data!$I1303+0.05</f>
        <v>0.55000000000000004</v>
      </c>
      <c r="Q1303" s="12">
        <f>Data!$J1303+500</f>
        <v>4750</v>
      </c>
      <c r="R1303" s="13">
        <f>Data!$M1303+5%</f>
        <v>0.3</v>
      </c>
    </row>
    <row r="1304" spans="1:18" ht="15.75" customHeight="1">
      <c r="A1304" s="1"/>
      <c r="B1304" s="6" t="s">
        <v>27</v>
      </c>
      <c r="C1304" s="6">
        <v>1128299</v>
      </c>
      <c r="D1304" s="7">
        <v>44213</v>
      </c>
      <c r="E1304" s="6" t="s">
        <v>28</v>
      </c>
      <c r="F1304" s="6" t="s">
        <v>63</v>
      </c>
      <c r="G1304" s="6" t="s">
        <v>64</v>
      </c>
      <c r="H1304" s="6" t="s">
        <v>19</v>
      </c>
      <c r="I1304" s="8">
        <v>0.5</v>
      </c>
      <c r="J1304" s="9">
        <v>4250</v>
      </c>
      <c r="K1304" s="10">
        <f t="shared" si="10"/>
        <v>2125</v>
      </c>
      <c r="L1304" s="10">
        <f t="shared" si="11"/>
        <v>637.5</v>
      </c>
      <c r="M1304" s="11">
        <v>0.3</v>
      </c>
      <c r="O1304" s="16"/>
      <c r="P1304" s="17">
        <f>Data!$I1304+0.05</f>
        <v>0.55000000000000004</v>
      </c>
      <c r="Q1304" s="12">
        <f>Data!$J1304+500</f>
        <v>4750</v>
      </c>
      <c r="R1304" s="13">
        <f>Data!$M1304+5%</f>
        <v>0.35</v>
      </c>
    </row>
    <row r="1305" spans="1:18" ht="15.75" customHeight="1">
      <c r="A1305" s="1"/>
      <c r="B1305" s="6" t="s">
        <v>27</v>
      </c>
      <c r="C1305" s="6">
        <v>1128299</v>
      </c>
      <c r="D1305" s="7">
        <v>44213</v>
      </c>
      <c r="E1305" s="6" t="s">
        <v>28</v>
      </c>
      <c r="F1305" s="6" t="s">
        <v>63</v>
      </c>
      <c r="G1305" s="6" t="s">
        <v>64</v>
      </c>
      <c r="H1305" s="6" t="s">
        <v>20</v>
      </c>
      <c r="I1305" s="8">
        <v>0.5</v>
      </c>
      <c r="J1305" s="9">
        <v>2750</v>
      </c>
      <c r="K1305" s="10">
        <f t="shared" si="10"/>
        <v>1375</v>
      </c>
      <c r="L1305" s="10">
        <f t="shared" si="11"/>
        <v>412.5</v>
      </c>
      <c r="M1305" s="11">
        <v>0.3</v>
      </c>
      <c r="O1305" s="16"/>
      <c r="P1305" s="17">
        <f>Data!$I1305+0.05</f>
        <v>0.55000000000000004</v>
      </c>
      <c r="Q1305" s="12">
        <f>Data!$J1305+500</f>
        <v>3250</v>
      </c>
      <c r="R1305" s="13">
        <f>Data!$M1305+5%</f>
        <v>0.35</v>
      </c>
    </row>
    <row r="1306" spans="1:18" ht="15.75" customHeight="1">
      <c r="A1306" s="1"/>
      <c r="B1306" s="6" t="s">
        <v>27</v>
      </c>
      <c r="C1306" s="6">
        <v>1128299</v>
      </c>
      <c r="D1306" s="7">
        <v>44213</v>
      </c>
      <c r="E1306" s="6" t="s">
        <v>28</v>
      </c>
      <c r="F1306" s="6" t="s">
        <v>63</v>
      </c>
      <c r="G1306" s="6" t="s">
        <v>64</v>
      </c>
      <c r="H1306" s="6" t="s">
        <v>21</v>
      </c>
      <c r="I1306" s="8">
        <v>0.55000000000000004</v>
      </c>
      <c r="J1306" s="9">
        <v>2250</v>
      </c>
      <c r="K1306" s="10">
        <f t="shared" si="10"/>
        <v>1237.5</v>
      </c>
      <c r="L1306" s="10">
        <f t="shared" si="11"/>
        <v>247.5</v>
      </c>
      <c r="M1306" s="11">
        <v>0.2</v>
      </c>
      <c r="O1306" s="16"/>
      <c r="P1306" s="17">
        <f>Data!$I1306+0.05</f>
        <v>0.60000000000000009</v>
      </c>
      <c r="Q1306" s="12">
        <f>Data!$J1306+500</f>
        <v>2750</v>
      </c>
      <c r="R1306" s="13">
        <f>Data!$M1306+5%</f>
        <v>0.25</v>
      </c>
    </row>
    <row r="1307" spans="1:18" ht="15.75" customHeight="1">
      <c r="A1307" s="1"/>
      <c r="B1307" s="6" t="s">
        <v>27</v>
      </c>
      <c r="C1307" s="6">
        <v>1128299</v>
      </c>
      <c r="D1307" s="7">
        <v>44213</v>
      </c>
      <c r="E1307" s="6" t="s">
        <v>28</v>
      </c>
      <c r="F1307" s="6" t="s">
        <v>63</v>
      </c>
      <c r="G1307" s="6" t="s">
        <v>64</v>
      </c>
      <c r="H1307" s="6" t="s">
        <v>22</v>
      </c>
      <c r="I1307" s="8">
        <v>0.5</v>
      </c>
      <c r="J1307" s="9">
        <v>4750</v>
      </c>
      <c r="K1307" s="10">
        <f t="shared" si="10"/>
        <v>2375</v>
      </c>
      <c r="L1307" s="10">
        <f t="shared" si="11"/>
        <v>1068.75</v>
      </c>
      <c r="M1307" s="11">
        <v>0.45</v>
      </c>
      <c r="O1307" s="16"/>
      <c r="P1307" s="17">
        <f>Data!$I1307+0.05</f>
        <v>0.55000000000000004</v>
      </c>
      <c r="Q1307" s="12">
        <f>Data!$J1307+500</f>
        <v>5250</v>
      </c>
      <c r="R1307" s="13">
        <f>Data!$M1307+5%</f>
        <v>0.5</v>
      </c>
    </row>
    <row r="1308" spans="1:18" ht="15.75" customHeight="1">
      <c r="A1308" s="1"/>
      <c r="B1308" s="6" t="s">
        <v>27</v>
      </c>
      <c r="C1308" s="6">
        <v>1128299</v>
      </c>
      <c r="D1308" s="7">
        <v>44244</v>
      </c>
      <c r="E1308" s="6" t="s">
        <v>28</v>
      </c>
      <c r="F1308" s="6" t="s">
        <v>63</v>
      </c>
      <c r="G1308" s="6" t="s">
        <v>64</v>
      </c>
      <c r="H1308" s="6" t="s">
        <v>17</v>
      </c>
      <c r="I1308" s="8">
        <v>0.4</v>
      </c>
      <c r="J1308" s="9">
        <v>5250</v>
      </c>
      <c r="K1308" s="10">
        <f t="shared" si="10"/>
        <v>2100</v>
      </c>
      <c r="L1308" s="10">
        <f t="shared" si="11"/>
        <v>630</v>
      </c>
      <c r="M1308" s="11">
        <v>0.3</v>
      </c>
      <c r="O1308" s="16"/>
      <c r="P1308" s="17">
        <f>Data!$I1308+0.05</f>
        <v>0.45</v>
      </c>
      <c r="Q1308" s="12">
        <f>Data!$J1308+500</f>
        <v>5750</v>
      </c>
      <c r="R1308" s="13">
        <f>Data!$M1308+5%</f>
        <v>0.35</v>
      </c>
    </row>
    <row r="1309" spans="1:18" ht="15.75" customHeight="1">
      <c r="A1309" s="1"/>
      <c r="B1309" s="6" t="s">
        <v>27</v>
      </c>
      <c r="C1309" s="6">
        <v>1128299</v>
      </c>
      <c r="D1309" s="7">
        <v>44244</v>
      </c>
      <c r="E1309" s="6" t="s">
        <v>28</v>
      </c>
      <c r="F1309" s="6" t="s">
        <v>63</v>
      </c>
      <c r="G1309" s="6" t="s">
        <v>64</v>
      </c>
      <c r="H1309" s="6" t="s">
        <v>18</v>
      </c>
      <c r="I1309" s="8">
        <v>0.5</v>
      </c>
      <c r="J1309" s="9">
        <v>4250</v>
      </c>
      <c r="K1309" s="10">
        <f t="shared" si="10"/>
        <v>2125</v>
      </c>
      <c r="L1309" s="10">
        <f t="shared" si="11"/>
        <v>531.25</v>
      </c>
      <c r="M1309" s="11">
        <v>0.25</v>
      </c>
      <c r="O1309" s="16"/>
      <c r="P1309" s="17">
        <f>Data!$I1309+0.05</f>
        <v>0.55000000000000004</v>
      </c>
      <c r="Q1309" s="12">
        <f>Data!$J1309+500</f>
        <v>4750</v>
      </c>
      <c r="R1309" s="13">
        <f>Data!$M1309+5%</f>
        <v>0.3</v>
      </c>
    </row>
    <row r="1310" spans="1:18" ht="15.75" customHeight="1">
      <c r="A1310" s="1"/>
      <c r="B1310" s="6" t="s">
        <v>27</v>
      </c>
      <c r="C1310" s="6">
        <v>1128299</v>
      </c>
      <c r="D1310" s="7">
        <v>44244</v>
      </c>
      <c r="E1310" s="6" t="s">
        <v>28</v>
      </c>
      <c r="F1310" s="6" t="s">
        <v>63</v>
      </c>
      <c r="G1310" s="6" t="s">
        <v>64</v>
      </c>
      <c r="H1310" s="6" t="s">
        <v>19</v>
      </c>
      <c r="I1310" s="8">
        <v>0.5</v>
      </c>
      <c r="J1310" s="9">
        <v>4250</v>
      </c>
      <c r="K1310" s="10">
        <f t="shared" si="10"/>
        <v>2125</v>
      </c>
      <c r="L1310" s="10">
        <f t="shared" si="11"/>
        <v>637.5</v>
      </c>
      <c r="M1310" s="11">
        <v>0.3</v>
      </c>
      <c r="O1310" s="16"/>
      <c r="P1310" s="17">
        <f>Data!$I1310+0.05</f>
        <v>0.55000000000000004</v>
      </c>
      <c r="Q1310" s="12">
        <f>Data!$J1310+500</f>
        <v>4750</v>
      </c>
      <c r="R1310" s="13">
        <f>Data!$M1310+5%</f>
        <v>0.35</v>
      </c>
    </row>
    <row r="1311" spans="1:18" ht="15.75" customHeight="1">
      <c r="A1311" s="1"/>
      <c r="B1311" s="6" t="s">
        <v>27</v>
      </c>
      <c r="C1311" s="6">
        <v>1128299</v>
      </c>
      <c r="D1311" s="7">
        <v>44244</v>
      </c>
      <c r="E1311" s="6" t="s">
        <v>28</v>
      </c>
      <c r="F1311" s="6" t="s">
        <v>63</v>
      </c>
      <c r="G1311" s="6" t="s">
        <v>64</v>
      </c>
      <c r="H1311" s="6" t="s">
        <v>20</v>
      </c>
      <c r="I1311" s="8">
        <v>0.5</v>
      </c>
      <c r="J1311" s="9">
        <v>2750</v>
      </c>
      <c r="K1311" s="10">
        <f t="shared" si="10"/>
        <v>1375</v>
      </c>
      <c r="L1311" s="10">
        <f t="shared" si="11"/>
        <v>412.5</v>
      </c>
      <c r="M1311" s="11">
        <v>0.3</v>
      </c>
      <c r="O1311" s="16"/>
      <c r="P1311" s="17">
        <f>Data!$I1311+0.05</f>
        <v>0.55000000000000004</v>
      </c>
      <c r="Q1311" s="12">
        <f>Data!$J1311+500</f>
        <v>3250</v>
      </c>
      <c r="R1311" s="13">
        <f>Data!$M1311+5%</f>
        <v>0.35</v>
      </c>
    </row>
    <row r="1312" spans="1:18" ht="15.75" customHeight="1">
      <c r="A1312" s="1"/>
      <c r="B1312" s="6" t="s">
        <v>27</v>
      </c>
      <c r="C1312" s="6">
        <v>1128299</v>
      </c>
      <c r="D1312" s="7">
        <v>44244</v>
      </c>
      <c r="E1312" s="6" t="s">
        <v>28</v>
      </c>
      <c r="F1312" s="6" t="s">
        <v>63</v>
      </c>
      <c r="G1312" s="6" t="s">
        <v>64</v>
      </c>
      <c r="H1312" s="6" t="s">
        <v>21</v>
      </c>
      <c r="I1312" s="8">
        <v>0.55000000000000004</v>
      </c>
      <c r="J1312" s="9">
        <v>2000</v>
      </c>
      <c r="K1312" s="10">
        <f t="shared" si="10"/>
        <v>1100</v>
      </c>
      <c r="L1312" s="10">
        <f t="shared" si="11"/>
        <v>220</v>
      </c>
      <c r="M1312" s="11">
        <v>0.2</v>
      </c>
      <c r="O1312" s="16"/>
      <c r="P1312" s="17">
        <f>Data!$I1312+0.05</f>
        <v>0.60000000000000009</v>
      </c>
      <c r="Q1312" s="12">
        <f>Data!$J1312+500</f>
        <v>2500</v>
      </c>
      <c r="R1312" s="13">
        <f>Data!$M1312+5%</f>
        <v>0.25</v>
      </c>
    </row>
    <row r="1313" spans="1:18" ht="15.75" customHeight="1">
      <c r="A1313" s="1"/>
      <c r="B1313" s="6" t="s">
        <v>27</v>
      </c>
      <c r="C1313" s="6">
        <v>1128299</v>
      </c>
      <c r="D1313" s="7">
        <v>44244</v>
      </c>
      <c r="E1313" s="6" t="s">
        <v>28</v>
      </c>
      <c r="F1313" s="6" t="s">
        <v>63</v>
      </c>
      <c r="G1313" s="6" t="s">
        <v>64</v>
      </c>
      <c r="H1313" s="6" t="s">
        <v>22</v>
      </c>
      <c r="I1313" s="8">
        <v>0.5</v>
      </c>
      <c r="J1313" s="9">
        <v>4000</v>
      </c>
      <c r="K1313" s="10">
        <f t="shared" si="10"/>
        <v>2000</v>
      </c>
      <c r="L1313" s="10">
        <f t="shared" si="11"/>
        <v>900</v>
      </c>
      <c r="M1313" s="11">
        <v>0.45</v>
      </c>
      <c r="O1313" s="16"/>
      <c r="P1313" s="17">
        <f>Data!$I1313+0.05</f>
        <v>0.55000000000000004</v>
      </c>
      <c r="Q1313" s="12">
        <f>Data!$J1313+500</f>
        <v>4500</v>
      </c>
      <c r="R1313" s="13">
        <f>Data!$M1313+5%</f>
        <v>0.5</v>
      </c>
    </row>
    <row r="1314" spans="1:18" ht="15.75" customHeight="1">
      <c r="A1314" s="1"/>
      <c r="B1314" s="6" t="s">
        <v>27</v>
      </c>
      <c r="C1314" s="6">
        <v>1128299</v>
      </c>
      <c r="D1314" s="7">
        <v>44271</v>
      </c>
      <c r="E1314" s="6" t="s">
        <v>28</v>
      </c>
      <c r="F1314" s="6" t="s">
        <v>63</v>
      </c>
      <c r="G1314" s="6" t="s">
        <v>64</v>
      </c>
      <c r="H1314" s="6" t="s">
        <v>17</v>
      </c>
      <c r="I1314" s="8">
        <v>0.5</v>
      </c>
      <c r="J1314" s="9">
        <v>5500</v>
      </c>
      <c r="K1314" s="10">
        <f t="shared" si="10"/>
        <v>2750</v>
      </c>
      <c r="L1314" s="10">
        <f t="shared" si="11"/>
        <v>825</v>
      </c>
      <c r="M1314" s="11">
        <v>0.3</v>
      </c>
      <c r="O1314" s="16"/>
      <c r="P1314" s="17">
        <f>Data!$I1314+0.05</f>
        <v>0.55000000000000004</v>
      </c>
      <c r="Q1314" s="12">
        <f>Data!$J1314+500</f>
        <v>6000</v>
      </c>
      <c r="R1314" s="13">
        <f>Data!$M1314+5%</f>
        <v>0.35</v>
      </c>
    </row>
    <row r="1315" spans="1:18" ht="15.75" customHeight="1">
      <c r="A1315" s="1"/>
      <c r="B1315" s="6" t="s">
        <v>27</v>
      </c>
      <c r="C1315" s="6">
        <v>1128299</v>
      </c>
      <c r="D1315" s="7">
        <v>44271</v>
      </c>
      <c r="E1315" s="6" t="s">
        <v>28</v>
      </c>
      <c r="F1315" s="6" t="s">
        <v>63</v>
      </c>
      <c r="G1315" s="6" t="s">
        <v>64</v>
      </c>
      <c r="H1315" s="6" t="s">
        <v>18</v>
      </c>
      <c r="I1315" s="8">
        <v>0.6</v>
      </c>
      <c r="J1315" s="9">
        <v>4000</v>
      </c>
      <c r="K1315" s="10">
        <f t="shared" si="10"/>
        <v>2400</v>
      </c>
      <c r="L1315" s="10">
        <f t="shared" si="11"/>
        <v>600</v>
      </c>
      <c r="M1315" s="11">
        <v>0.25</v>
      </c>
      <c r="O1315" s="16"/>
      <c r="P1315" s="17">
        <f>Data!$I1315+0.05</f>
        <v>0.65</v>
      </c>
      <c r="Q1315" s="12">
        <f>Data!$J1315+500</f>
        <v>4500</v>
      </c>
      <c r="R1315" s="13">
        <f>Data!$M1315+5%</f>
        <v>0.3</v>
      </c>
    </row>
    <row r="1316" spans="1:18" ht="15.75" customHeight="1">
      <c r="A1316" s="1"/>
      <c r="B1316" s="6" t="s">
        <v>27</v>
      </c>
      <c r="C1316" s="6">
        <v>1128299</v>
      </c>
      <c r="D1316" s="7">
        <v>44271</v>
      </c>
      <c r="E1316" s="6" t="s">
        <v>28</v>
      </c>
      <c r="F1316" s="6" t="s">
        <v>63</v>
      </c>
      <c r="G1316" s="6" t="s">
        <v>64</v>
      </c>
      <c r="H1316" s="6" t="s">
        <v>19</v>
      </c>
      <c r="I1316" s="8">
        <v>0.64999999999999991</v>
      </c>
      <c r="J1316" s="9">
        <v>4250</v>
      </c>
      <c r="K1316" s="10">
        <f t="shared" si="10"/>
        <v>2762.4999999999995</v>
      </c>
      <c r="L1316" s="10">
        <f t="shared" si="11"/>
        <v>828.74999999999989</v>
      </c>
      <c r="M1316" s="11">
        <v>0.3</v>
      </c>
      <c r="O1316" s="16"/>
      <c r="P1316" s="17">
        <f>Data!$I1316+0.05</f>
        <v>0.7</v>
      </c>
      <c r="Q1316" s="12">
        <f>Data!$J1316+500</f>
        <v>4750</v>
      </c>
      <c r="R1316" s="13">
        <f>Data!$M1316+5%</f>
        <v>0.35</v>
      </c>
    </row>
    <row r="1317" spans="1:18" ht="15.75" customHeight="1">
      <c r="A1317" s="1"/>
      <c r="B1317" s="6" t="s">
        <v>27</v>
      </c>
      <c r="C1317" s="6">
        <v>1128299</v>
      </c>
      <c r="D1317" s="7">
        <v>44271</v>
      </c>
      <c r="E1317" s="6" t="s">
        <v>28</v>
      </c>
      <c r="F1317" s="6" t="s">
        <v>63</v>
      </c>
      <c r="G1317" s="6" t="s">
        <v>64</v>
      </c>
      <c r="H1317" s="6" t="s">
        <v>20</v>
      </c>
      <c r="I1317" s="8">
        <v>0.6</v>
      </c>
      <c r="J1317" s="9">
        <v>3250</v>
      </c>
      <c r="K1317" s="10">
        <f t="shared" si="10"/>
        <v>1950</v>
      </c>
      <c r="L1317" s="10">
        <f t="shared" si="11"/>
        <v>585</v>
      </c>
      <c r="M1317" s="11">
        <v>0.3</v>
      </c>
      <c r="O1317" s="16"/>
      <c r="P1317" s="17">
        <f>Data!$I1317+0.05</f>
        <v>0.65</v>
      </c>
      <c r="Q1317" s="12">
        <f>Data!$J1317+500</f>
        <v>3750</v>
      </c>
      <c r="R1317" s="13">
        <f>Data!$M1317+5%</f>
        <v>0.35</v>
      </c>
    </row>
    <row r="1318" spans="1:18" ht="15.75" customHeight="1">
      <c r="A1318" s="1"/>
      <c r="B1318" s="6" t="s">
        <v>27</v>
      </c>
      <c r="C1318" s="6">
        <v>1128299</v>
      </c>
      <c r="D1318" s="7">
        <v>44271</v>
      </c>
      <c r="E1318" s="6" t="s">
        <v>28</v>
      </c>
      <c r="F1318" s="6" t="s">
        <v>63</v>
      </c>
      <c r="G1318" s="6" t="s">
        <v>64</v>
      </c>
      <c r="H1318" s="6" t="s">
        <v>21</v>
      </c>
      <c r="I1318" s="8">
        <v>0.65</v>
      </c>
      <c r="J1318" s="9">
        <v>1750</v>
      </c>
      <c r="K1318" s="10">
        <f t="shared" si="10"/>
        <v>1137.5</v>
      </c>
      <c r="L1318" s="10">
        <f t="shared" si="11"/>
        <v>227.5</v>
      </c>
      <c r="M1318" s="11">
        <v>0.2</v>
      </c>
      <c r="O1318" s="16"/>
      <c r="P1318" s="17">
        <f>Data!$I1318+0.05</f>
        <v>0.70000000000000007</v>
      </c>
      <c r="Q1318" s="12">
        <f>Data!$J1318+500</f>
        <v>2250</v>
      </c>
      <c r="R1318" s="13">
        <f>Data!$M1318+5%</f>
        <v>0.25</v>
      </c>
    </row>
    <row r="1319" spans="1:18" ht="15.75" customHeight="1">
      <c r="A1319" s="1"/>
      <c r="B1319" s="6" t="s">
        <v>27</v>
      </c>
      <c r="C1319" s="6">
        <v>1128299</v>
      </c>
      <c r="D1319" s="7">
        <v>44271</v>
      </c>
      <c r="E1319" s="6" t="s">
        <v>28</v>
      </c>
      <c r="F1319" s="6" t="s">
        <v>63</v>
      </c>
      <c r="G1319" s="6" t="s">
        <v>64</v>
      </c>
      <c r="H1319" s="6" t="s">
        <v>22</v>
      </c>
      <c r="I1319" s="8">
        <v>0.6</v>
      </c>
      <c r="J1319" s="9">
        <v>3750</v>
      </c>
      <c r="K1319" s="10">
        <f t="shared" si="10"/>
        <v>2250</v>
      </c>
      <c r="L1319" s="10">
        <f t="shared" si="11"/>
        <v>1012.5</v>
      </c>
      <c r="M1319" s="11">
        <v>0.45</v>
      </c>
      <c r="O1319" s="16"/>
      <c r="P1319" s="17">
        <f>Data!$I1319+0.05</f>
        <v>0.65</v>
      </c>
      <c r="Q1319" s="12">
        <f>Data!$J1319+500</f>
        <v>4250</v>
      </c>
      <c r="R1319" s="13">
        <f>Data!$M1319+5%</f>
        <v>0.5</v>
      </c>
    </row>
    <row r="1320" spans="1:18" ht="15.75" customHeight="1">
      <c r="A1320" s="1"/>
      <c r="B1320" s="6" t="s">
        <v>27</v>
      </c>
      <c r="C1320" s="6">
        <v>1128299</v>
      </c>
      <c r="D1320" s="7">
        <v>44303</v>
      </c>
      <c r="E1320" s="6" t="s">
        <v>28</v>
      </c>
      <c r="F1320" s="6" t="s">
        <v>63</v>
      </c>
      <c r="G1320" s="6" t="s">
        <v>64</v>
      </c>
      <c r="H1320" s="6" t="s">
        <v>17</v>
      </c>
      <c r="I1320" s="8">
        <v>0.65</v>
      </c>
      <c r="J1320" s="9">
        <v>5500</v>
      </c>
      <c r="K1320" s="10">
        <f t="shared" si="10"/>
        <v>3575</v>
      </c>
      <c r="L1320" s="10">
        <f t="shared" si="11"/>
        <v>1072.5</v>
      </c>
      <c r="M1320" s="11">
        <v>0.3</v>
      </c>
      <c r="O1320" s="16"/>
      <c r="P1320" s="17">
        <f>Data!$I1320+0.05</f>
        <v>0.70000000000000007</v>
      </c>
      <c r="Q1320" s="12">
        <f>Data!$J1320+500</f>
        <v>6000</v>
      </c>
      <c r="R1320" s="13">
        <f>Data!$M1320+5%</f>
        <v>0.35</v>
      </c>
    </row>
    <row r="1321" spans="1:18" ht="15.75" customHeight="1">
      <c r="A1321" s="1"/>
      <c r="B1321" s="6" t="s">
        <v>27</v>
      </c>
      <c r="C1321" s="6">
        <v>1128299</v>
      </c>
      <c r="D1321" s="7">
        <v>44303</v>
      </c>
      <c r="E1321" s="6" t="s">
        <v>28</v>
      </c>
      <c r="F1321" s="6" t="s">
        <v>63</v>
      </c>
      <c r="G1321" s="6" t="s">
        <v>64</v>
      </c>
      <c r="H1321" s="6" t="s">
        <v>18</v>
      </c>
      <c r="I1321" s="8">
        <v>0.70000000000000007</v>
      </c>
      <c r="J1321" s="9">
        <v>3500</v>
      </c>
      <c r="K1321" s="10">
        <f t="shared" si="10"/>
        <v>2450.0000000000005</v>
      </c>
      <c r="L1321" s="10">
        <f t="shared" si="11"/>
        <v>612.50000000000011</v>
      </c>
      <c r="M1321" s="11">
        <v>0.25</v>
      </c>
      <c r="O1321" s="16"/>
      <c r="P1321" s="17">
        <f>Data!$I1321+0.05</f>
        <v>0.75000000000000011</v>
      </c>
      <c r="Q1321" s="12">
        <f>Data!$J1321+500</f>
        <v>4000</v>
      </c>
      <c r="R1321" s="13">
        <f>Data!$M1321+5%</f>
        <v>0.3</v>
      </c>
    </row>
    <row r="1322" spans="1:18" ht="15.75" customHeight="1">
      <c r="A1322" s="1"/>
      <c r="B1322" s="6" t="s">
        <v>27</v>
      </c>
      <c r="C1322" s="6">
        <v>1128299</v>
      </c>
      <c r="D1322" s="7">
        <v>44303</v>
      </c>
      <c r="E1322" s="6" t="s">
        <v>28</v>
      </c>
      <c r="F1322" s="6" t="s">
        <v>63</v>
      </c>
      <c r="G1322" s="6" t="s">
        <v>64</v>
      </c>
      <c r="H1322" s="6" t="s">
        <v>19</v>
      </c>
      <c r="I1322" s="8">
        <v>0.70000000000000007</v>
      </c>
      <c r="J1322" s="9">
        <v>4000</v>
      </c>
      <c r="K1322" s="10">
        <f t="shared" si="10"/>
        <v>2800.0000000000005</v>
      </c>
      <c r="L1322" s="10">
        <f t="shared" si="11"/>
        <v>840.00000000000011</v>
      </c>
      <c r="M1322" s="11">
        <v>0.3</v>
      </c>
      <c r="O1322" s="16"/>
      <c r="P1322" s="17">
        <f>Data!$I1322+0.05</f>
        <v>0.75000000000000011</v>
      </c>
      <c r="Q1322" s="12">
        <f>Data!$J1322+500</f>
        <v>4500</v>
      </c>
      <c r="R1322" s="13">
        <f>Data!$M1322+5%</f>
        <v>0.35</v>
      </c>
    </row>
    <row r="1323" spans="1:18" ht="15.75" customHeight="1">
      <c r="A1323" s="1"/>
      <c r="B1323" s="6" t="s">
        <v>27</v>
      </c>
      <c r="C1323" s="6">
        <v>1128299</v>
      </c>
      <c r="D1323" s="7">
        <v>44303</v>
      </c>
      <c r="E1323" s="6" t="s">
        <v>28</v>
      </c>
      <c r="F1323" s="6" t="s">
        <v>63</v>
      </c>
      <c r="G1323" s="6" t="s">
        <v>64</v>
      </c>
      <c r="H1323" s="6" t="s">
        <v>20</v>
      </c>
      <c r="I1323" s="8">
        <v>0.55000000000000004</v>
      </c>
      <c r="J1323" s="9">
        <v>3000</v>
      </c>
      <c r="K1323" s="10">
        <f t="shared" si="10"/>
        <v>1650.0000000000002</v>
      </c>
      <c r="L1323" s="10">
        <f t="shared" si="11"/>
        <v>495.00000000000006</v>
      </c>
      <c r="M1323" s="11">
        <v>0.3</v>
      </c>
      <c r="O1323" s="16"/>
      <c r="P1323" s="17">
        <f>Data!$I1323+0.05</f>
        <v>0.60000000000000009</v>
      </c>
      <c r="Q1323" s="12">
        <f>Data!$J1323+500</f>
        <v>3500</v>
      </c>
      <c r="R1323" s="13">
        <f>Data!$M1323+5%</f>
        <v>0.35</v>
      </c>
    </row>
    <row r="1324" spans="1:18" ht="15.75" customHeight="1">
      <c r="A1324" s="1"/>
      <c r="B1324" s="6" t="s">
        <v>27</v>
      </c>
      <c r="C1324" s="6">
        <v>1128299</v>
      </c>
      <c r="D1324" s="7">
        <v>44303</v>
      </c>
      <c r="E1324" s="6" t="s">
        <v>28</v>
      </c>
      <c r="F1324" s="6" t="s">
        <v>63</v>
      </c>
      <c r="G1324" s="6" t="s">
        <v>64</v>
      </c>
      <c r="H1324" s="6" t="s">
        <v>21</v>
      </c>
      <c r="I1324" s="8">
        <v>0.60000000000000009</v>
      </c>
      <c r="J1324" s="9">
        <v>2000</v>
      </c>
      <c r="K1324" s="10">
        <f t="shared" si="10"/>
        <v>1200.0000000000002</v>
      </c>
      <c r="L1324" s="10">
        <f t="shared" si="11"/>
        <v>240.00000000000006</v>
      </c>
      <c r="M1324" s="11">
        <v>0.2</v>
      </c>
      <c r="O1324" s="16"/>
      <c r="P1324" s="17">
        <f>Data!$I1324+0.05</f>
        <v>0.65000000000000013</v>
      </c>
      <c r="Q1324" s="12">
        <f>Data!$J1324+500</f>
        <v>2500</v>
      </c>
      <c r="R1324" s="13">
        <f>Data!$M1324+5%</f>
        <v>0.25</v>
      </c>
    </row>
    <row r="1325" spans="1:18" ht="15.75" customHeight="1">
      <c r="A1325" s="1"/>
      <c r="B1325" s="6" t="s">
        <v>27</v>
      </c>
      <c r="C1325" s="6">
        <v>1128299</v>
      </c>
      <c r="D1325" s="7">
        <v>44303</v>
      </c>
      <c r="E1325" s="6" t="s">
        <v>28</v>
      </c>
      <c r="F1325" s="6" t="s">
        <v>63</v>
      </c>
      <c r="G1325" s="6" t="s">
        <v>64</v>
      </c>
      <c r="H1325" s="6" t="s">
        <v>22</v>
      </c>
      <c r="I1325" s="8">
        <v>0.75000000000000011</v>
      </c>
      <c r="J1325" s="9">
        <v>3750</v>
      </c>
      <c r="K1325" s="10">
        <f t="shared" si="10"/>
        <v>2812.5000000000005</v>
      </c>
      <c r="L1325" s="10">
        <f t="shared" si="11"/>
        <v>1265.6250000000002</v>
      </c>
      <c r="M1325" s="11">
        <v>0.45</v>
      </c>
      <c r="O1325" s="16"/>
      <c r="P1325" s="17">
        <f>Data!$I1325+0.05</f>
        <v>0.80000000000000016</v>
      </c>
      <c r="Q1325" s="12">
        <f>Data!$J1325+500</f>
        <v>4250</v>
      </c>
      <c r="R1325" s="13">
        <f>Data!$M1325+5%</f>
        <v>0.5</v>
      </c>
    </row>
    <row r="1326" spans="1:18" ht="15.75" customHeight="1">
      <c r="A1326" s="1"/>
      <c r="B1326" s="6" t="s">
        <v>27</v>
      </c>
      <c r="C1326" s="6">
        <v>1128299</v>
      </c>
      <c r="D1326" s="7">
        <v>44334</v>
      </c>
      <c r="E1326" s="6" t="s">
        <v>28</v>
      </c>
      <c r="F1326" s="6" t="s">
        <v>63</v>
      </c>
      <c r="G1326" s="6" t="s">
        <v>64</v>
      </c>
      <c r="H1326" s="6" t="s">
        <v>17</v>
      </c>
      <c r="I1326" s="8">
        <v>0.6</v>
      </c>
      <c r="J1326" s="9">
        <v>5750</v>
      </c>
      <c r="K1326" s="10">
        <f t="shared" si="10"/>
        <v>3450</v>
      </c>
      <c r="L1326" s="10">
        <f t="shared" si="11"/>
        <v>1035</v>
      </c>
      <c r="M1326" s="11">
        <v>0.3</v>
      </c>
      <c r="O1326" s="16"/>
      <c r="P1326" s="17">
        <f>Data!$I1326+0.05</f>
        <v>0.65</v>
      </c>
      <c r="Q1326" s="12">
        <f>Data!$J1326+500</f>
        <v>6250</v>
      </c>
      <c r="R1326" s="13">
        <f>Data!$M1326+5%</f>
        <v>0.35</v>
      </c>
    </row>
    <row r="1327" spans="1:18" ht="15.75" customHeight="1">
      <c r="A1327" s="1"/>
      <c r="B1327" s="6" t="s">
        <v>27</v>
      </c>
      <c r="C1327" s="6">
        <v>1128299</v>
      </c>
      <c r="D1327" s="7">
        <v>44334</v>
      </c>
      <c r="E1327" s="6" t="s">
        <v>28</v>
      </c>
      <c r="F1327" s="6" t="s">
        <v>63</v>
      </c>
      <c r="G1327" s="6" t="s">
        <v>64</v>
      </c>
      <c r="H1327" s="6" t="s">
        <v>18</v>
      </c>
      <c r="I1327" s="8">
        <v>0.65</v>
      </c>
      <c r="J1327" s="9">
        <v>4250</v>
      </c>
      <c r="K1327" s="10">
        <f t="shared" si="10"/>
        <v>2762.5</v>
      </c>
      <c r="L1327" s="10">
        <f t="shared" si="11"/>
        <v>690.625</v>
      </c>
      <c r="M1327" s="11">
        <v>0.25</v>
      </c>
      <c r="O1327" s="16"/>
      <c r="P1327" s="17">
        <f>Data!$I1327+0.05</f>
        <v>0.70000000000000007</v>
      </c>
      <c r="Q1327" s="12">
        <f>Data!$J1327+500</f>
        <v>4750</v>
      </c>
      <c r="R1327" s="13">
        <f>Data!$M1327+5%</f>
        <v>0.3</v>
      </c>
    </row>
    <row r="1328" spans="1:18" ht="15.75" customHeight="1">
      <c r="A1328" s="1"/>
      <c r="B1328" s="6" t="s">
        <v>27</v>
      </c>
      <c r="C1328" s="6">
        <v>1128299</v>
      </c>
      <c r="D1328" s="7">
        <v>44334</v>
      </c>
      <c r="E1328" s="6" t="s">
        <v>28</v>
      </c>
      <c r="F1328" s="6" t="s">
        <v>63</v>
      </c>
      <c r="G1328" s="6" t="s">
        <v>64</v>
      </c>
      <c r="H1328" s="6" t="s">
        <v>19</v>
      </c>
      <c r="I1328" s="8">
        <v>0.65</v>
      </c>
      <c r="J1328" s="9">
        <v>4250</v>
      </c>
      <c r="K1328" s="10">
        <f t="shared" si="10"/>
        <v>2762.5</v>
      </c>
      <c r="L1328" s="10">
        <f t="shared" si="11"/>
        <v>828.75</v>
      </c>
      <c r="M1328" s="11">
        <v>0.3</v>
      </c>
      <c r="O1328" s="16"/>
      <c r="P1328" s="17">
        <f>Data!$I1328+0.05</f>
        <v>0.70000000000000007</v>
      </c>
      <c r="Q1328" s="12">
        <f>Data!$J1328+500</f>
        <v>4750</v>
      </c>
      <c r="R1328" s="13">
        <f>Data!$M1328+5%</f>
        <v>0.35</v>
      </c>
    </row>
    <row r="1329" spans="1:18" ht="15.75" customHeight="1">
      <c r="A1329" s="1"/>
      <c r="B1329" s="6" t="s">
        <v>27</v>
      </c>
      <c r="C1329" s="6">
        <v>1128299</v>
      </c>
      <c r="D1329" s="7">
        <v>44334</v>
      </c>
      <c r="E1329" s="6" t="s">
        <v>28</v>
      </c>
      <c r="F1329" s="6" t="s">
        <v>63</v>
      </c>
      <c r="G1329" s="6" t="s">
        <v>64</v>
      </c>
      <c r="H1329" s="6" t="s">
        <v>20</v>
      </c>
      <c r="I1329" s="8">
        <v>0.6</v>
      </c>
      <c r="J1329" s="9">
        <v>3250</v>
      </c>
      <c r="K1329" s="10">
        <f t="shared" si="10"/>
        <v>1950</v>
      </c>
      <c r="L1329" s="10">
        <f t="shared" si="11"/>
        <v>585</v>
      </c>
      <c r="M1329" s="11">
        <v>0.3</v>
      </c>
      <c r="O1329" s="16"/>
      <c r="P1329" s="17">
        <f>Data!$I1329+0.05</f>
        <v>0.65</v>
      </c>
      <c r="Q1329" s="12">
        <f>Data!$J1329+500</f>
        <v>3750</v>
      </c>
      <c r="R1329" s="13">
        <f>Data!$M1329+5%</f>
        <v>0.35</v>
      </c>
    </row>
    <row r="1330" spans="1:18" ht="15.75" customHeight="1">
      <c r="A1330" s="1"/>
      <c r="B1330" s="6" t="s">
        <v>27</v>
      </c>
      <c r="C1330" s="6">
        <v>1128299</v>
      </c>
      <c r="D1330" s="7">
        <v>44334</v>
      </c>
      <c r="E1330" s="6" t="s">
        <v>28</v>
      </c>
      <c r="F1330" s="6" t="s">
        <v>63</v>
      </c>
      <c r="G1330" s="6" t="s">
        <v>64</v>
      </c>
      <c r="H1330" s="6" t="s">
        <v>21</v>
      </c>
      <c r="I1330" s="8">
        <v>0.54999999999999993</v>
      </c>
      <c r="J1330" s="9">
        <v>2250</v>
      </c>
      <c r="K1330" s="10">
        <f t="shared" si="10"/>
        <v>1237.4999999999998</v>
      </c>
      <c r="L1330" s="10">
        <f t="shared" si="11"/>
        <v>247.49999999999997</v>
      </c>
      <c r="M1330" s="11">
        <v>0.2</v>
      </c>
      <c r="O1330" s="16"/>
      <c r="P1330" s="17">
        <f>Data!$I1330-0.05</f>
        <v>0.49999999999999994</v>
      </c>
      <c r="Q1330" s="12">
        <f>Data!$J1330+500</f>
        <v>2750</v>
      </c>
      <c r="R1330" s="13">
        <f>Data!$M1330+5%</f>
        <v>0.25</v>
      </c>
    </row>
    <row r="1331" spans="1:18" ht="15.75" customHeight="1">
      <c r="A1331" s="1"/>
      <c r="B1331" s="6" t="s">
        <v>27</v>
      </c>
      <c r="C1331" s="6">
        <v>1128299</v>
      </c>
      <c r="D1331" s="7">
        <v>44334</v>
      </c>
      <c r="E1331" s="6" t="s">
        <v>28</v>
      </c>
      <c r="F1331" s="6" t="s">
        <v>63</v>
      </c>
      <c r="G1331" s="6" t="s">
        <v>64</v>
      </c>
      <c r="H1331" s="6" t="s">
        <v>22</v>
      </c>
      <c r="I1331" s="8">
        <v>0.7</v>
      </c>
      <c r="J1331" s="9">
        <v>5750</v>
      </c>
      <c r="K1331" s="10">
        <f t="shared" si="10"/>
        <v>4024.9999999999995</v>
      </c>
      <c r="L1331" s="10">
        <f t="shared" si="11"/>
        <v>1811.2499999999998</v>
      </c>
      <c r="M1331" s="11">
        <v>0.45</v>
      </c>
      <c r="O1331" s="16"/>
      <c r="P1331" s="17">
        <f>Data!$I1331-0.05</f>
        <v>0.64999999999999991</v>
      </c>
      <c r="Q1331" s="12">
        <f>Data!$J1331+1000</f>
        <v>6750</v>
      </c>
      <c r="R1331" s="13">
        <f>Data!$M1331+5%</f>
        <v>0.5</v>
      </c>
    </row>
    <row r="1332" spans="1:18" ht="15.75" customHeight="1">
      <c r="A1332" s="1"/>
      <c r="B1332" s="6" t="s">
        <v>27</v>
      </c>
      <c r="C1332" s="6">
        <v>1128299</v>
      </c>
      <c r="D1332" s="7">
        <v>44364</v>
      </c>
      <c r="E1332" s="6" t="s">
        <v>28</v>
      </c>
      <c r="F1332" s="6" t="s">
        <v>63</v>
      </c>
      <c r="G1332" s="6" t="s">
        <v>64</v>
      </c>
      <c r="H1332" s="6" t="s">
        <v>17</v>
      </c>
      <c r="I1332" s="8">
        <v>0.64999999999999991</v>
      </c>
      <c r="J1332" s="9">
        <v>8250</v>
      </c>
      <c r="K1332" s="10">
        <f t="shared" si="10"/>
        <v>5362.4999999999991</v>
      </c>
      <c r="L1332" s="10">
        <f t="shared" si="11"/>
        <v>1608.7499999999998</v>
      </c>
      <c r="M1332" s="11">
        <v>0.3</v>
      </c>
      <c r="O1332" s="16"/>
      <c r="P1332" s="17">
        <f>Data!$I1332-0.05</f>
        <v>0.59999999999999987</v>
      </c>
      <c r="Q1332" s="12">
        <f>Data!$J1332+1000</f>
        <v>9250</v>
      </c>
      <c r="R1332" s="13">
        <f>Data!$M1332+5%</f>
        <v>0.35</v>
      </c>
    </row>
    <row r="1333" spans="1:18" ht="15.75" customHeight="1">
      <c r="A1333" s="1"/>
      <c r="B1333" s="6" t="s">
        <v>27</v>
      </c>
      <c r="C1333" s="6">
        <v>1128299</v>
      </c>
      <c r="D1333" s="7">
        <v>44364</v>
      </c>
      <c r="E1333" s="6" t="s">
        <v>28</v>
      </c>
      <c r="F1333" s="6" t="s">
        <v>63</v>
      </c>
      <c r="G1333" s="6" t="s">
        <v>64</v>
      </c>
      <c r="H1333" s="6" t="s">
        <v>18</v>
      </c>
      <c r="I1333" s="8">
        <v>0.7</v>
      </c>
      <c r="J1333" s="9">
        <v>7000</v>
      </c>
      <c r="K1333" s="10">
        <f t="shared" si="10"/>
        <v>4900</v>
      </c>
      <c r="L1333" s="10">
        <f t="shared" si="11"/>
        <v>1225</v>
      </c>
      <c r="M1333" s="11">
        <v>0.25</v>
      </c>
      <c r="O1333" s="16"/>
      <c r="P1333" s="17">
        <f>Data!$I1333-0.05</f>
        <v>0.64999999999999991</v>
      </c>
      <c r="Q1333" s="12">
        <f>Data!$J1333+1000</f>
        <v>8000</v>
      </c>
      <c r="R1333" s="13">
        <f>Data!$M1333+5%</f>
        <v>0.3</v>
      </c>
    </row>
    <row r="1334" spans="1:18" ht="15.75" customHeight="1">
      <c r="A1334" s="1"/>
      <c r="B1334" s="6" t="s">
        <v>27</v>
      </c>
      <c r="C1334" s="6">
        <v>1128299</v>
      </c>
      <c r="D1334" s="7">
        <v>44364</v>
      </c>
      <c r="E1334" s="6" t="s">
        <v>28</v>
      </c>
      <c r="F1334" s="6" t="s">
        <v>63</v>
      </c>
      <c r="G1334" s="6" t="s">
        <v>64</v>
      </c>
      <c r="H1334" s="6" t="s">
        <v>19</v>
      </c>
      <c r="I1334" s="8">
        <v>0.85</v>
      </c>
      <c r="J1334" s="9">
        <v>7000</v>
      </c>
      <c r="K1334" s="10">
        <f t="shared" si="10"/>
        <v>5950</v>
      </c>
      <c r="L1334" s="10">
        <f t="shared" si="11"/>
        <v>1785</v>
      </c>
      <c r="M1334" s="11">
        <v>0.3</v>
      </c>
      <c r="O1334" s="16"/>
      <c r="P1334" s="17">
        <f>Data!$I1334+0.1</f>
        <v>0.95</v>
      </c>
      <c r="Q1334" s="12">
        <f>Data!$J1334+1000</f>
        <v>8000</v>
      </c>
      <c r="R1334" s="13">
        <f>Data!$M1334+5%</f>
        <v>0.35</v>
      </c>
    </row>
    <row r="1335" spans="1:18" ht="15.75" customHeight="1">
      <c r="A1335" s="1"/>
      <c r="B1335" s="6" t="s">
        <v>27</v>
      </c>
      <c r="C1335" s="6">
        <v>1128299</v>
      </c>
      <c r="D1335" s="7">
        <v>44364</v>
      </c>
      <c r="E1335" s="6" t="s">
        <v>28</v>
      </c>
      <c r="F1335" s="6" t="s">
        <v>63</v>
      </c>
      <c r="G1335" s="6" t="s">
        <v>64</v>
      </c>
      <c r="H1335" s="6" t="s">
        <v>20</v>
      </c>
      <c r="I1335" s="8">
        <v>0.85</v>
      </c>
      <c r="J1335" s="9">
        <v>5750</v>
      </c>
      <c r="K1335" s="10">
        <f t="shared" si="10"/>
        <v>4887.5</v>
      </c>
      <c r="L1335" s="10">
        <f t="shared" si="11"/>
        <v>1466.25</v>
      </c>
      <c r="M1335" s="11">
        <v>0.3</v>
      </c>
      <c r="O1335" s="16"/>
      <c r="P1335" s="17">
        <f>Data!$I1335+0.1</f>
        <v>0.95</v>
      </c>
      <c r="Q1335" s="12">
        <f>Data!$J1335+1000</f>
        <v>6750</v>
      </c>
      <c r="R1335" s="13">
        <f>Data!$M1335+5%</f>
        <v>0.35</v>
      </c>
    </row>
    <row r="1336" spans="1:18" ht="15.75" customHeight="1">
      <c r="A1336" s="1"/>
      <c r="B1336" s="6" t="s">
        <v>27</v>
      </c>
      <c r="C1336" s="6">
        <v>1128299</v>
      </c>
      <c r="D1336" s="7">
        <v>44364</v>
      </c>
      <c r="E1336" s="6" t="s">
        <v>28</v>
      </c>
      <c r="F1336" s="6" t="s">
        <v>63</v>
      </c>
      <c r="G1336" s="6" t="s">
        <v>64</v>
      </c>
      <c r="H1336" s="6" t="s">
        <v>21</v>
      </c>
      <c r="I1336" s="8">
        <v>0.95000000000000007</v>
      </c>
      <c r="J1336" s="9">
        <v>4500</v>
      </c>
      <c r="K1336" s="10">
        <f t="shared" si="10"/>
        <v>4275</v>
      </c>
      <c r="L1336" s="10">
        <f t="shared" si="11"/>
        <v>855</v>
      </c>
      <c r="M1336" s="11">
        <v>0.2</v>
      </c>
      <c r="O1336" s="16"/>
      <c r="P1336" s="17">
        <f>Data!$I1336+0.1</f>
        <v>1.05</v>
      </c>
      <c r="Q1336" s="12">
        <f>Data!$J1336+1000</f>
        <v>5500</v>
      </c>
      <c r="R1336" s="13">
        <f>Data!$M1336+5%</f>
        <v>0.25</v>
      </c>
    </row>
    <row r="1337" spans="1:18" ht="15.75" customHeight="1">
      <c r="A1337" s="1"/>
      <c r="B1337" s="6" t="s">
        <v>27</v>
      </c>
      <c r="C1337" s="6">
        <v>1128299</v>
      </c>
      <c r="D1337" s="7">
        <v>44364</v>
      </c>
      <c r="E1337" s="6" t="s">
        <v>28</v>
      </c>
      <c r="F1337" s="6" t="s">
        <v>63</v>
      </c>
      <c r="G1337" s="6" t="s">
        <v>64</v>
      </c>
      <c r="H1337" s="6" t="s">
        <v>22</v>
      </c>
      <c r="I1337" s="8">
        <v>1.1000000000000001</v>
      </c>
      <c r="J1337" s="9">
        <v>7500</v>
      </c>
      <c r="K1337" s="10">
        <f t="shared" si="10"/>
        <v>8250</v>
      </c>
      <c r="L1337" s="10">
        <f t="shared" si="11"/>
        <v>3712.5</v>
      </c>
      <c r="M1337" s="11">
        <v>0.45</v>
      </c>
      <c r="O1337" s="16"/>
      <c r="P1337" s="17">
        <f>Data!$I1337+0.1</f>
        <v>1.2000000000000002</v>
      </c>
      <c r="Q1337" s="12">
        <f>Data!$J1337+1000</f>
        <v>8500</v>
      </c>
      <c r="R1337" s="13">
        <f>Data!$M1337+5%</f>
        <v>0.5</v>
      </c>
    </row>
    <row r="1338" spans="1:18" ht="15.75" customHeight="1">
      <c r="A1338" s="1"/>
      <c r="B1338" s="6" t="s">
        <v>27</v>
      </c>
      <c r="C1338" s="6">
        <v>1128299</v>
      </c>
      <c r="D1338" s="7">
        <v>44393</v>
      </c>
      <c r="E1338" s="6" t="s">
        <v>28</v>
      </c>
      <c r="F1338" s="6" t="s">
        <v>63</v>
      </c>
      <c r="G1338" s="6" t="s">
        <v>64</v>
      </c>
      <c r="H1338" s="6" t="s">
        <v>17</v>
      </c>
      <c r="I1338" s="8">
        <v>0.9</v>
      </c>
      <c r="J1338" s="9">
        <v>9000</v>
      </c>
      <c r="K1338" s="10">
        <f t="shared" si="10"/>
        <v>8100</v>
      </c>
      <c r="L1338" s="10">
        <f t="shared" si="11"/>
        <v>2430</v>
      </c>
      <c r="M1338" s="11">
        <v>0.3</v>
      </c>
      <c r="O1338" s="16"/>
      <c r="P1338" s="17">
        <f>Data!$I1338+0.1</f>
        <v>1</v>
      </c>
      <c r="Q1338" s="12">
        <f>Data!$J1338+1000</f>
        <v>10000</v>
      </c>
      <c r="R1338" s="13">
        <f>Data!$M1338+5%</f>
        <v>0.35</v>
      </c>
    </row>
    <row r="1339" spans="1:18" ht="15.75" customHeight="1">
      <c r="A1339" s="1"/>
      <c r="B1339" s="6" t="s">
        <v>27</v>
      </c>
      <c r="C1339" s="6">
        <v>1128299</v>
      </c>
      <c r="D1339" s="7">
        <v>44393</v>
      </c>
      <c r="E1339" s="6" t="s">
        <v>28</v>
      </c>
      <c r="F1339" s="6" t="s">
        <v>63</v>
      </c>
      <c r="G1339" s="6" t="s">
        <v>64</v>
      </c>
      <c r="H1339" s="6" t="s">
        <v>18</v>
      </c>
      <c r="I1339" s="8">
        <v>0.95000000000000007</v>
      </c>
      <c r="J1339" s="9">
        <v>7500</v>
      </c>
      <c r="K1339" s="10">
        <f t="shared" si="10"/>
        <v>7125.0000000000009</v>
      </c>
      <c r="L1339" s="10">
        <f t="shared" si="11"/>
        <v>1781.2500000000002</v>
      </c>
      <c r="M1339" s="11">
        <v>0.25</v>
      </c>
      <c r="O1339" s="16"/>
      <c r="P1339" s="17">
        <f>Data!$I1339+0.1</f>
        <v>1.05</v>
      </c>
      <c r="Q1339" s="12">
        <f>Data!$J1339+1000</f>
        <v>8500</v>
      </c>
      <c r="R1339" s="13">
        <f>Data!$M1339+5%</f>
        <v>0.3</v>
      </c>
    </row>
    <row r="1340" spans="1:18" ht="15.75" customHeight="1">
      <c r="A1340" s="1"/>
      <c r="B1340" s="6" t="s">
        <v>27</v>
      </c>
      <c r="C1340" s="6">
        <v>1128299</v>
      </c>
      <c r="D1340" s="7">
        <v>44393</v>
      </c>
      <c r="E1340" s="6" t="s">
        <v>28</v>
      </c>
      <c r="F1340" s="6" t="s">
        <v>63</v>
      </c>
      <c r="G1340" s="6" t="s">
        <v>64</v>
      </c>
      <c r="H1340" s="6" t="s">
        <v>19</v>
      </c>
      <c r="I1340" s="8">
        <v>0.95000000000000007</v>
      </c>
      <c r="J1340" s="9">
        <v>7000</v>
      </c>
      <c r="K1340" s="10">
        <f t="shared" si="10"/>
        <v>6650.0000000000009</v>
      </c>
      <c r="L1340" s="10">
        <f t="shared" si="11"/>
        <v>1995.0000000000002</v>
      </c>
      <c r="M1340" s="11">
        <v>0.3</v>
      </c>
      <c r="O1340" s="16"/>
      <c r="P1340" s="17">
        <f>Data!$I1340+0.1</f>
        <v>1.05</v>
      </c>
      <c r="Q1340" s="12">
        <f>Data!$J1340+1000</f>
        <v>8000</v>
      </c>
      <c r="R1340" s="13">
        <f>Data!$M1340+5%</f>
        <v>0.35</v>
      </c>
    </row>
    <row r="1341" spans="1:18" ht="15.75" customHeight="1">
      <c r="A1341" s="1"/>
      <c r="B1341" s="6" t="s">
        <v>27</v>
      </c>
      <c r="C1341" s="6">
        <v>1128299</v>
      </c>
      <c r="D1341" s="7">
        <v>44393</v>
      </c>
      <c r="E1341" s="6" t="s">
        <v>28</v>
      </c>
      <c r="F1341" s="6" t="s">
        <v>63</v>
      </c>
      <c r="G1341" s="6" t="s">
        <v>64</v>
      </c>
      <c r="H1341" s="6" t="s">
        <v>20</v>
      </c>
      <c r="I1341" s="8">
        <v>0.9</v>
      </c>
      <c r="J1341" s="9">
        <v>6000</v>
      </c>
      <c r="K1341" s="10">
        <f t="shared" si="10"/>
        <v>5400</v>
      </c>
      <c r="L1341" s="10">
        <f t="shared" si="11"/>
        <v>1620</v>
      </c>
      <c r="M1341" s="11">
        <v>0.3</v>
      </c>
      <c r="O1341" s="16"/>
      <c r="P1341" s="17">
        <f>Data!$I1341+0.1</f>
        <v>1</v>
      </c>
      <c r="Q1341" s="12">
        <f>Data!$J1341+1000</f>
        <v>7000</v>
      </c>
      <c r="R1341" s="13">
        <f>Data!$M1341+5%</f>
        <v>0.35</v>
      </c>
    </row>
    <row r="1342" spans="1:18" ht="15.75" customHeight="1">
      <c r="A1342" s="1"/>
      <c r="B1342" s="6" t="s">
        <v>27</v>
      </c>
      <c r="C1342" s="6">
        <v>1128299</v>
      </c>
      <c r="D1342" s="7">
        <v>44393</v>
      </c>
      <c r="E1342" s="6" t="s">
        <v>28</v>
      </c>
      <c r="F1342" s="6" t="s">
        <v>63</v>
      </c>
      <c r="G1342" s="6" t="s">
        <v>64</v>
      </c>
      <c r="H1342" s="6" t="s">
        <v>21</v>
      </c>
      <c r="I1342" s="8">
        <v>0.95000000000000007</v>
      </c>
      <c r="J1342" s="9">
        <v>6500</v>
      </c>
      <c r="K1342" s="10">
        <f t="shared" si="10"/>
        <v>6175</v>
      </c>
      <c r="L1342" s="10">
        <f t="shared" si="11"/>
        <v>1235</v>
      </c>
      <c r="M1342" s="11">
        <v>0.2</v>
      </c>
      <c r="O1342" s="16"/>
      <c r="P1342" s="17">
        <f>Data!$I1342+0.1</f>
        <v>1.05</v>
      </c>
      <c r="Q1342" s="12">
        <f>Data!$J1342+1000</f>
        <v>7500</v>
      </c>
      <c r="R1342" s="13">
        <f>Data!$M1342+5%</f>
        <v>0.25</v>
      </c>
    </row>
    <row r="1343" spans="1:18" ht="15.75" customHeight="1">
      <c r="A1343" s="1"/>
      <c r="B1343" s="6" t="s">
        <v>27</v>
      </c>
      <c r="C1343" s="6">
        <v>1128299</v>
      </c>
      <c r="D1343" s="7">
        <v>44393</v>
      </c>
      <c r="E1343" s="6" t="s">
        <v>28</v>
      </c>
      <c r="F1343" s="6" t="s">
        <v>63</v>
      </c>
      <c r="G1343" s="6" t="s">
        <v>64</v>
      </c>
      <c r="H1343" s="6" t="s">
        <v>22</v>
      </c>
      <c r="I1343" s="8">
        <v>1.1000000000000001</v>
      </c>
      <c r="J1343" s="9">
        <v>6500</v>
      </c>
      <c r="K1343" s="10">
        <f t="shared" si="10"/>
        <v>7150.0000000000009</v>
      </c>
      <c r="L1343" s="10">
        <f t="shared" si="11"/>
        <v>3217.5000000000005</v>
      </c>
      <c r="M1343" s="11">
        <v>0.45</v>
      </c>
      <c r="O1343" s="16"/>
      <c r="P1343" s="17">
        <f>Data!$I1343+0.1</f>
        <v>1.2000000000000002</v>
      </c>
      <c r="Q1343" s="12">
        <f>Data!$J1343+1000</f>
        <v>7500</v>
      </c>
      <c r="R1343" s="13">
        <f>Data!$M1343+5%</f>
        <v>0.5</v>
      </c>
    </row>
    <row r="1344" spans="1:18" ht="15.75" customHeight="1">
      <c r="A1344" s="1"/>
      <c r="B1344" s="6" t="s">
        <v>27</v>
      </c>
      <c r="C1344" s="6">
        <v>1128299</v>
      </c>
      <c r="D1344" s="7">
        <v>44425</v>
      </c>
      <c r="E1344" s="6" t="s">
        <v>28</v>
      </c>
      <c r="F1344" s="6" t="s">
        <v>63</v>
      </c>
      <c r="G1344" s="6" t="s">
        <v>64</v>
      </c>
      <c r="H1344" s="6" t="s">
        <v>17</v>
      </c>
      <c r="I1344" s="8">
        <v>0.95000000000000007</v>
      </c>
      <c r="J1344" s="9">
        <v>8500</v>
      </c>
      <c r="K1344" s="10">
        <f t="shared" si="10"/>
        <v>8075.0000000000009</v>
      </c>
      <c r="L1344" s="10">
        <f t="shared" si="11"/>
        <v>2422.5</v>
      </c>
      <c r="M1344" s="11">
        <v>0.3</v>
      </c>
      <c r="O1344" s="16"/>
      <c r="P1344" s="17">
        <f>Data!$I1344+0.1</f>
        <v>1.05</v>
      </c>
      <c r="Q1344" s="12">
        <f>Data!$J1344+1000</f>
        <v>9500</v>
      </c>
      <c r="R1344" s="13">
        <f>Data!$M1344+5%</f>
        <v>0.35</v>
      </c>
    </row>
    <row r="1345" spans="1:18" ht="15.75" customHeight="1">
      <c r="A1345" s="1"/>
      <c r="B1345" s="6" t="s">
        <v>27</v>
      </c>
      <c r="C1345" s="6">
        <v>1128299</v>
      </c>
      <c r="D1345" s="7">
        <v>44425</v>
      </c>
      <c r="E1345" s="6" t="s">
        <v>28</v>
      </c>
      <c r="F1345" s="6" t="s">
        <v>63</v>
      </c>
      <c r="G1345" s="6" t="s">
        <v>64</v>
      </c>
      <c r="H1345" s="6" t="s">
        <v>18</v>
      </c>
      <c r="I1345" s="8">
        <v>0.85000000000000009</v>
      </c>
      <c r="J1345" s="9">
        <v>8250</v>
      </c>
      <c r="K1345" s="10">
        <f t="shared" si="10"/>
        <v>7012.5000000000009</v>
      </c>
      <c r="L1345" s="10">
        <f t="shared" si="11"/>
        <v>1753.1250000000002</v>
      </c>
      <c r="M1345" s="11">
        <v>0.25</v>
      </c>
      <c r="O1345" s="16"/>
      <c r="P1345" s="17">
        <f>Data!$I1345+0.1</f>
        <v>0.95000000000000007</v>
      </c>
      <c r="Q1345" s="12">
        <f>Data!$J1345+1000</f>
        <v>9250</v>
      </c>
      <c r="R1345" s="13">
        <f>Data!$M1345+5%</f>
        <v>0.3</v>
      </c>
    </row>
    <row r="1346" spans="1:18" ht="15.75" customHeight="1">
      <c r="A1346" s="1"/>
      <c r="B1346" s="6" t="s">
        <v>27</v>
      </c>
      <c r="C1346" s="6">
        <v>1128299</v>
      </c>
      <c r="D1346" s="7">
        <v>44425</v>
      </c>
      <c r="E1346" s="6" t="s">
        <v>28</v>
      </c>
      <c r="F1346" s="6" t="s">
        <v>63</v>
      </c>
      <c r="G1346" s="6" t="s">
        <v>64</v>
      </c>
      <c r="H1346" s="6" t="s">
        <v>19</v>
      </c>
      <c r="I1346" s="8">
        <v>0.8</v>
      </c>
      <c r="J1346" s="9">
        <v>7000</v>
      </c>
      <c r="K1346" s="10">
        <f t="shared" si="10"/>
        <v>5600</v>
      </c>
      <c r="L1346" s="10">
        <f t="shared" si="11"/>
        <v>1680</v>
      </c>
      <c r="M1346" s="11">
        <v>0.3</v>
      </c>
      <c r="O1346" s="16"/>
      <c r="P1346" s="17">
        <f>Data!$I1346+0.1</f>
        <v>0.9</v>
      </c>
      <c r="Q1346" s="12">
        <f>Data!$J1346+1000</f>
        <v>8000</v>
      </c>
      <c r="R1346" s="13">
        <f>Data!$M1346+5%</f>
        <v>0.35</v>
      </c>
    </row>
    <row r="1347" spans="1:18" ht="15.75" customHeight="1">
      <c r="A1347" s="1"/>
      <c r="B1347" s="6" t="s">
        <v>27</v>
      </c>
      <c r="C1347" s="6">
        <v>1128299</v>
      </c>
      <c r="D1347" s="7">
        <v>44425</v>
      </c>
      <c r="E1347" s="6" t="s">
        <v>28</v>
      </c>
      <c r="F1347" s="6" t="s">
        <v>63</v>
      </c>
      <c r="G1347" s="6" t="s">
        <v>64</v>
      </c>
      <c r="H1347" s="6" t="s">
        <v>20</v>
      </c>
      <c r="I1347" s="8">
        <v>0.8</v>
      </c>
      <c r="J1347" s="9">
        <v>4750</v>
      </c>
      <c r="K1347" s="10">
        <f t="shared" si="10"/>
        <v>3800</v>
      </c>
      <c r="L1347" s="10">
        <f t="shared" si="11"/>
        <v>1140</v>
      </c>
      <c r="M1347" s="11">
        <v>0.3</v>
      </c>
      <c r="O1347" s="16"/>
      <c r="P1347" s="17">
        <f>Data!$I1347+0.1</f>
        <v>0.9</v>
      </c>
      <c r="Q1347" s="12">
        <f>Data!$J1347-500</f>
        <v>4250</v>
      </c>
      <c r="R1347" s="13">
        <f>Data!$M1347+5%</f>
        <v>0.35</v>
      </c>
    </row>
    <row r="1348" spans="1:18" ht="15.75" customHeight="1">
      <c r="A1348" s="1"/>
      <c r="B1348" s="6" t="s">
        <v>27</v>
      </c>
      <c r="C1348" s="6">
        <v>1128299</v>
      </c>
      <c r="D1348" s="7">
        <v>44425</v>
      </c>
      <c r="E1348" s="6" t="s">
        <v>28</v>
      </c>
      <c r="F1348" s="6" t="s">
        <v>63</v>
      </c>
      <c r="G1348" s="6" t="s">
        <v>64</v>
      </c>
      <c r="H1348" s="6" t="s">
        <v>21</v>
      </c>
      <c r="I1348" s="8">
        <v>0.79999999999999993</v>
      </c>
      <c r="J1348" s="9">
        <v>4750</v>
      </c>
      <c r="K1348" s="10">
        <f t="shared" si="10"/>
        <v>3799.9999999999995</v>
      </c>
      <c r="L1348" s="10">
        <f t="shared" si="11"/>
        <v>760</v>
      </c>
      <c r="M1348" s="11">
        <v>0.2</v>
      </c>
      <c r="O1348" s="16"/>
      <c r="P1348" s="17">
        <f>Data!$I1348+0.1</f>
        <v>0.89999999999999991</v>
      </c>
      <c r="Q1348" s="12">
        <f>Data!$J1348-500</f>
        <v>4250</v>
      </c>
      <c r="R1348" s="13">
        <f>Data!$M1348+5%</f>
        <v>0.25</v>
      </c>
    </row>
    <row r="1349" spans="1:18" ht="15.75" customHeight="1">
      <c r="A1349" s="1"/>
      <c r="B1349" s="6" t="s">
        <v>27</v>
      </c>
      <c r="C1349" s="6">
        <v>1128299</v>
      </c>
      <c r="D1349" s="7">
        <v>44425</v>
      </c>
      <c r="E1349" s="6" t="s">
        <v>28</v>
      </c>
      <c r="F1349" s="6" t="s">
        <v>63</v>
      </c>
      <c r="G1349" s="6" t="s">
        <v>64</v>
      </c>
      <c r="H1349" s="6" t="s">
        <v>22</v>
      </c>
      <c r="I1349" s="8">
        <v>0.85</v>
      </c>
      <c r="J1349" s="9">
        <v>3000</v>
      </c>
      <c r="K1349" s="10">
        <f t="shared" si="10"/>
        <v>2550</v>
      </c>
      <c r="L1349" s="10">
        <f t="shared" si="11"/>
        <v>1147.5</v>
      </c>
      <c r="M1349" s="11">
        <v>0.45</v>
      </c>
      <c r="O1349" s="16"/>
      <c r="P1349" s="17">
        <f>Data!$I1349+0.1</f>
        <v>0.95</v>
      </c>
      <c r="Q1349" s="12">
        <f>Data!$J1349-500</f>
        <v>2500</v>
      </c>
      <c r="R1349" s="13">
        <f>Data!$M1349+5%</f>
        <v>0.5</v>
      </c>
    </row>
    <row r="1350" spans="1:18" ht="15.75" customHeight="1">
      <c r="A1350" s="1"/>
      <c r="B1350" s="6" t="s">
        <v>27</v>
      </c>
      <c r="C1350" s="6">
        <v>1128299</v>
      </c>
      <c r="D1350" s="7">
        <v>44457</v>
      </c>
      <c r="E1350" s="6" t="s">
        <v>28</v>
      </c>
      <c r="F1350" s="6" t="s">
        <v>63</v>
      </c>
      <c r="G1350" s="6" t="s">
        <v>64</v>
      </c>
      <c r="H1350" s="6" t="s">
        <v>17</v>
      </c>
      <c r="I1350" s="8">
        <v>0.60000000000000009</v>
      </c>
      <c r="J1350" s="9">
        <v>5000</v>
      </c>
      <c r="K1350" s="10">
        <f t="shared" si="10"/>
        <v>3000.0000000000005</v>
      </c>
      <c r="L1350" s="10">
        <f t="shared" si="11"/>
        <v>900.00000000000011</v>
      </c>
      <c r="M1350" s="11">
        <v>0.3</v>
      </c>
      <c r="O1350" s="16"/>
      <c r="P1350" s="17">
        <f>Data!$I1350-0.05</f>
        <v>0.55000000000000004</v>
      </c>
      <c r="Q1350" s="12">
        <f>Data!$J1350-500</f>
        <v>4500</v>
      </c>
      <c r="R1350" s="13">
        <f>Data!$M1350+5%</f>
        <v>0.35</v>
      </c>
    </row>
    <row r="1351" spans="1:18" ht="15.75" customHeight="1">
      <c r="A1351" s="1"/>
      <c r="B1351" s="6" t="s">
        <v>27</v>
      </c>
      <c r="C1351" s="6">
        <v>1128299</v>
      </c>
      <c r="D1351" s="7">
        <v>44457</v>
      </c>
      <c r="E1351" s="6" t="s">
        <v>28</v>
      </c>
      <c r="F1351" s="6" t="s">
        <v>63</v>
      </c>
      <c r="G1351" s="6" t="s">
        <v>64</v>
      </c>
      <c r="H1351" s="6" t="s">
        <v>18</v>
      </c>
      <c r="I1351" s="8">
        <v>0.65000000000000013</v>
      </c>
      <c r="J1351" s="9">
        <v>5000</v>
      </c>
      <c r="K1351" s="10">
        <f t="shared" si="10"/>
        <v>3250.0000000000005</v>
      </c>
      <c r="L1351" s="10">
        <f t="shared" si="11"/>
        <v>812.50000000000011</v>
      </c>
      <c r="M1351" s="11">
        <v>0.25</v>
      </c>
      <c r="O1351" s="16"/>
      <c r="P1351" s="17">
        <f>Data!$I1351-0.05</f>
        <v>0.60000000000000009</v>
      </c>
      <c r="Q1351" s="12">
        <f>Data!$J1351-500</f>
        <v>4500</v>
      </c>
      <c r="R1351" s="13">
        <f>Data!$M1351+5%</f>
        <v>0.3</v>
      </c>
    </row>
    <row r="1352" spans="1:18" ht="15.75" customHeight="1">
      <c r="A1352" s="1"/>
      <c r="B1352" s="6" t="s">
        <v>27</v>
      </c>
      <c r="C1352" s="6">
        <v>1128299</v>
      </c>
      <c r="D1352" s="7">
        <v>44457</v>
      </c>
      <c r="E1352" s="6" t="s">
        <v>28</v>
      </c>
      <c r="F1352" s="6" t="s">
        <v>63</v>
      </c>
      <c r="G1352" s="6" t="s">
        <v>64</v>
      </c>
      <c r="H1352" s="6" t="s">
        <v>19</v>
      </c>
      <c r="I1352" s="8">
        <v>0.60000000000000009</v>
      </c>
      <c r="J1352" s="9">
        <v>3000</v>
      </c>
      <c r="K1352" s="10">
        <f t="shared" si="10"/>
        <v>1800.0000000000002</v>
      </c>
      <c r="L1352" s="10">
        <f t="shared" si="11"/>
        <v>540</v>
      </c>
      <c r="M1352" s="11">
        <v>0.3</v>
      </c>
      <c r="O1352" s="16"/>
      <c r="P1352" s="17">
        <f>Data!$I1352-0.05</f>
        <v>0.55000000000000004</v>
      </c>
      <c r="Q1352" s="12">
        <f>Data!$J1352-750</f>
        <v>2250</v>
      </c>
      <c r="R1352" s="13">
        <f>Data!$M1352+5%</f>
        <v>0.35</v>
      </c>
    </row>
    <row r="1353" spans="1:18" ht="15.75" customHeight="1">
      <c r="A1353" s="1"/>
      <c r="B1353" s="6" t="s">
        <v>27</v>
      </c>
      <c r="C1353" s="6">
        <v>1128299</v>
      </c>
      <c r="D1353" s="7">
        <v>44457</v>
      </c>
      <c r="E1353" s="6" t="s">
        <v>28</v>
      </c>
      <c r="F1353" s="6" t="s">
        <v>63</v>
      </c>
      <c r="G1353" s="6" t="s">
        <v>64</v>
      </c>
      <c r="H1353" s="6" t="s">
        <v>20</v>
      </c>
      <c r="I1353" s="8">
        <v>0.60000000000000009</v>
      </c>
      <c r="J1353" s="9">
        <v>2500</v>
      </c>
      <c r="K1353" s="10">
        <f t="shared" si="10"/>
        <v>1500.0000000000002</v>
      </c>
      <c r="L1353" s="10">
        <f t="shared" si="11"/>
        <v>450.00000000000006</v>
      </c>
      <c r="M1353" s="11">
        <v>0.3</v>
      </c>
      <c r="O1353" s="16"/>
      <c r="P1353" s="17">
        <f>Data!$I1353-0.05</f>
        <v>0.55000000000000004</v>
      </c>
      <c r="Q1353" s="12">
        <f>Data!$J1353-750</f>
        <v>1750</v>
      </c>
      <c r="R1353" s="13">
        <f>Data!$M1353+5%</f>
        <v>0.35</v>
      </c>
    </row>
    <row r="1354" spans="1:18" ht="15.75" customHeight="1">
      <c r="A1354" s="1"/>
      <c r="B1354" s="6" t="s">
        <v>27</v>
      </c>
      <c r="C1354" s="6">
        <v>1128299</v>
      </c>
      <c r="D1354" s="7">
        <v>44457</v>
      </c>
      <c r="E1354" s="6" t="s">
        <v>28</v>
      </c>
      <c r="F1354" s="6" t="s">
        <v>63</v>
      </c>
      <c r="G1354" s="6" t="s">
        <v>64</v>
      </c>
      <c r="H1354" s="6" t="s">
        <v>21</v>
      </c>
      <c r="I1354" s="8">
        <v>0.70000000000000007</v>
      </c>
      <c r="J1354" s="9">
        <v>2750</v>
      </c>
      <c r="K1354" s="10">
        <f t="shared" si="10"/>
        <v>1925.0000000000002</v>
      </c>
      <c r="L1354" s="10">
        <f t="shared" si="11"/>
        <v>385.00000000000006</v>
      </c>
      <c r="M1354" s="11">
        <v>0.2</v>
      </c>
      <c r="O1354" s="16"/>
      <c r="P1354" s="17">
        <f>Data!$I1354-0.05</f>
        <v>0.65</v>
      </c>
      <c r="Q1354" s="12">
        <f>Data!$J1354-750</f>
        <v>2000</v>
      </c>
      <c r="R1354" s="13">
        <f>Data!$M1354+5%</f>
        <v>0.25</v>
      </c>
    </row>
    <row r="1355" spans="1:18" ht="15.75" customHeight="1">
      <c r="A1355" s="1"/>
      <c r="B1355" s="6" t="s">
        <v>27</v>
      </c>
      <c r="C1355" s="6">
        <v>1128299</v>
      </c>
      <c r="D1355" s="7">
        <v>44457</v>
      </c>
      <c r="E1355" s="6" t="s">
        <v>28</v>
      </c>
      <c r="F1355" s="6" t="s">
        <v>63</v>
      </c>
      <c r="G1355" s="6" t="s">
        <v>64</v>
      </c>
      <c r="H1355" s="6" t="s">
        <v>22</v>
      </c>
      <c r="I1355" s="8">
        <v>0.54999999999999993</v>
      </c>
      <c r="J1355" s="9">
        <v>3000</v>
      </c>
      <c r="K1355" s="10">
        <f t="shared" si="10"/>
        <v>1649.9999999999998</v>
      </c>
      <c r="L1355" s="10">
        <f t="shared" si="11"/>
        <v>742.49999999999989</v>
      </c>
      <c r="M1355" s="11">
        <v>0.45</v>
      </c>
      <c r="O1355" s="16"/>
      <c r="P1355" s="17">
        <f>Data!$I1355-0.05</f>
        <v>0.49999999999999994</v>
      </c>
      <c r="Q1355" s="12">
        <f>Data!$J1355-750</f>
        <v>2250</v>
      </c>
      <c r="R1355" s="13">
        <f>Data!$M1355+5%</f>
        <v>0.5</v>
      </c>
    </row>
    <row r="1356" spans="1:18" ht="15.75" customHeight="1">
      <c r="A1356" s="1"/>
      <c r="B1356" s="6" t="s">
        <v>27</v>
      </c>
      <c r="C1356" s="6">
        <v>1128299</v>
      </c>
      <c r="D1356" s="7">
        <v>44486</v>
      </c>
      <c r="E1356" s="6" t="s">
        <v>28</v>
      </c>
      <c r="F1356" s="6" t="s">
        <v>63</v>
      </c>
      <c r="G1356" s="6" t="s">
        <v>64</v>
      </c>
      <c r="H1356" s="6" t="s">
        <v>17</v>
      </c>
      <c r="I1356" s="8">
        <v>0.5</v>
      </c>
      <c r="J1356" s="9">
        <v>4000</v>
      </c>
      <c r="K1356" s="10">
        <f t="shared" si="10"/>
        <v>2000</v>
      </c>
      <c r="L1356" s="10">
        <f t="shared" si="11"/>
        <v>600</v>
      </c>
      <c r="M1356" s="11">
        <v>0.3</v>
      </c>
      <c r="O1356" s="16"/>
      <c r="P1356" s="17">
        <f>Data!$I1356-0.05</f>
        <v>0.45</v>
      </c>
      <c r="Q1356" s="12">
        <f>Data!$J1356-750</f>
        <v>3250</v>
      </c>
      <c r="R1356" s="13">
        <f>Data!$M1356+5%</f>
        <v>0.35</v>
      </c>
    </row>
    <row r="1357" spans="1:18" ht="15.75" customHeight="1">
      <c r="A1357" s="1"/>
      <c r="B1357" s="6" t="s">
        <v>27</v>
      </c>
      <c r="C1357" s="6">
        <v>1128299</v>
      </c>
      <c r="D1357" s="7">
        <v>44486</v>
      </c>
      <c r="E1357" s="6" t="s">
        <v>28</v>
      </c>
      <c r="F1357" s="6" t="s">
        <v>63</v>
      </c>
      <c r="G1357" s="6" t="s">
        <v>64</v>
      </c>
      <c r="H1357" s="6" t="s">
        <v>18</v>
      </c>
      <c r="I1357" s="8">
        <v>0.65000000000000013</v>
      </c>
      <c r="J1357" s="9">
        <v>5750</v>
      </c>
      <c r="K1357" s="10">
        <f t="shared" si="10"/>
        <v>3737.5000000000009</v>
      </c>
      <c r="L1357" s="10">
        <f t="shared" si="11"/>
        <v>934.37500000000023</v>
      </c>
      <c r="M1357" s="11">
        <v>0.25</v>
      </c>
      <c r="O1357" s="16"/>
      <c r="P1357" s="17">
        <f>Data!$I1357-0</f>
        <v>0.65000000000000013</v>
      </c>
      <c r="Q1357" s="12">
        <f>Data!$J1357+1000</f>
        <v>6750</v>
      </c>
      <c r="R1357" s="13">
        <f>Data!$M1357+5%</f>
        <v>0.3</v>
      </c>
    </row>
    <row r="1358" spans="1:18" ht="15.75" customHeight="1">
      <c r="A1358" s="1"/>
      <c r="B1358" s="6" t="s">
        <v>27</v>
      </c>
      <c r="C1358" s="6">
        <v>1128299</v>
      </c>
      <c r="D1358" s="7">
        <v>44486</v>
      </c>
      <c r="E1358" s="6" t="s">
        <v>28</v>
      </c>
      <c r="F1358" s="6" t="s">
        <v>63</v>
      </c>
      <c r="G1358" s="6" t="s">
        <v>64</v>
      </c>
      <c r="H1358" s="6" t="s">
        <v>19</v>
      </c>
      <c r="I1358" s="8">
        <v>0.60000000000000009</v>
      </c>
      <c r="J1358" s="9">
        <v>4000</v>
      </c>
      <c r="K1358" s="10">
        <f t="shared" si="10"/>
        <v>2400.0000000000005</v>
      </c>
      <c r="L1358" s="10">
        <f t="shared" si="11"/>
        <v>720.00000000000011</v>
      </c>
      <c r="M1358" s="11">
        <v>0.3</v>
      </c>
      <c r="O1358" s="16"/>
      <c r="P1358" s="17">
        <f>Data!$I1358-0</f>
        <v>0.60000000000000009</v>
      </c>
      <c r="Q1358" s="12">
        <f>Data!$J1358+1000</f>
        <v>5000</v>
      </c>
      <c r="R1358" s="13">
        <f>Data!$M1358+5%</f>
        <v>0.35</v>
      </c>
    </row>
    <row r="1359" spans="1:18" ht="15.75" customHeight="1">
      <c r="A1359" s="1"/>
      <c r="B1359" s="6" t="s">
        <v>27</v>
      </c>
      <c r="C1359" s="6">
        <v>1128299</v>
      </c>
      <c r="D1359" s="7">
        <v>44486</v>
      </c>
      <c r="E1359" s="6" t="s">
        <v>28</v>
      </c>
      <c r="F1359" s="6" t="s">
        <v>63</v>
      </c>
      <c r="G1359" s="6" t="s">
        <v>64</v>
      </c>
      <c r="H1359" s="6" t="s">
        <v>20</v>
      </c>
      <c r="I1359" s="8">
        <v>0.55000000000000004</v>
      </c>
      <c r="J1359" s="9">
        <v>3750</v>
      </c>
      <c r="K1359" s="10">
        <f t="shared" si="10"/>
        <v>2062.5</v>
      </c>
      <c r="L1359" s="10">
        <f t="shared" si="11"/>
        <v>618.75</v>
      </c>
      <c r="M1359" s="11">
        <v>0.3</v>
      </c>
      <c r="O1359" s="16"/>
      <c r="P1359" s="17">
        <f>Data!$I1359-0</f>
        <v>0.55000000000000004</v>
      </c>
      <c r="Q1359" s="12">
        <f>Data!$J1359+1000</f>
        <v>4750</v>
      </c>
      <c r="R1359" s="13">
        <f>Data!$M1359+5%</f>
        <v>0.35</v>
      </c>
    </row>
    <row r="1360" spans="1:18" ht="15.75" customHeight="1">
      <c r="A1360" s="1"/>
      <c r="B1360" s="6" t="s">
        <v>27</v>
      </c>
      <c r="C1360" s="6">
        <v>1128299</v>
      </c>
      <c r="D1360" s="7">
        <v>44486</v>
      </c>
      <c r="E1360" s="6" t="s">
        <v>28</v>
      </c>
      <c r="F1360" s="6" t="s">
        <v>63</v>
      </c>
      <c r="G1360" s="6" t="s">
        <v>64</v>
      </c>
      <c r="H1360" s="6" t="s">
        <v>21</v>
      </c>
      <c r="I1360" s="8">
        <v>0.65</v>
      </c>
      <c r="J1360" s="9">
        <v>3500</v>
      </c>
      <c r="K1360" s="10">
        <f t="shared" si="10"/>
        <v>2275</v>
      </c>
      <c r="L1360" s="10">
        <f t="shared" si="11"/>
        <v>455</v>
      </c>
      <c r="M1360" s="11">
        <v>0.2</v>
      </c>
      <c r="O1360" s="16"/>
      <c r="P1360" s="17">
        <f>Data!$I1360-0</f>
        <v>0.65</v>
      </c>
      <c r="Q1360" s="12">
        <f>Data!$J1360+1000</f>
        <v>4500</v>
      </c>
      <c r="R1360" s="13">
        <f>Data!$M1360+5%</f>
        <v>0.25</v>
      </c>
    </row>
    <row r="1361" spans="1:18" ht="15.75" customHeight="1">
      <c r="A1361" s="1"/>
      <c r="B1361" s="6" t="s">
        <v>27</v>
      </c>
      <c r="C1361" s="6">
        <v>1128299</v>
      </c>
      <c r="D1361" s="7">
        <v>44486</v>
      </c>
      <c r="E1361" s="6" t="s">
        <v>28</v>
      </c>
      <c r="F1361" s="6" t="s">
        <v>63</v>
      </c>
      <c r="G1361" s="6" t="s">
        <v>64</v>
      </c>
      <c r="H1361" s="6" t="s">
        <v>22</v>
      </c>
      <c r="I1361" s="8">
        <v>0.70000000000000007</v>
      </c>
      <c r="J1361" s="9">
        <v>4000</v>
      </c>
      <c r="K1361" s="10">
        <f t="shared" si="10"/>
        <v>2800.0000000000005</v>
      </c>
      <c r="L1361" s="10">
        <f t="shared" si="11"/>
        <v>1260.0000000000002</v>
      </c>
      <c r="M1361" s="11">
        <v>0.45</v>
      </c>
      <c r="O1361" s="16"/>
      <c r="P1361" s="17">
        <f>Data!$I1361-0</f>
        <v>0.70000000000000007</v>
      </c>
      <c r="Q1361" s="12">
        <f>Data!$J1361+1000</f>
        <v>5000</v>
      </c>
      <c r="R1361" s="13">
        <f>Data!$M1361+5%</f>
        <v>0.5</v>
      </c>
    </row>
    <row r="1362" spans="1:18" ht="15.75" customHeight="1">
      <c r="A1362" s="1"/>
      <c r="B1362" s="6" t="s">
        <v>27</v>
      </c>
      <c r="C1362" s="6">
        <v>1128299</v>
      </c>
      <c r="D1362" s="7">
        <v>44517</v>
      </c>
      <c r="E1362" s="6" t="s">
        <v>28</v>
      </c>
      <c r="F1362" s="6" t="s">
        <v>63</v>
      </c>
      <c r="G1362" s="6" t="s">
        <v>64</v>
      </c>
      <c r="H1362" s="6" t="s">
        <v>17</v>
      </c>
      <c r="I1362" s="8">
        <v>0.55000000000000004</v>
      </c>
      <c r="J1362" s="9">
        <v>6250</v>
      </c>
      <c r="K1362" s="10">
        <f t="shared" si="10"/>
        <v>3437.5000000000005</v>
      </c>
      <c r="L1362" s="10">
        <f t="shared" si="11"/>
        <v>1031.25</v>
      </c>
      <c r="M1362" s="11">
        <v>0.3</v>
      </c>
      <c r="O1362" s="16"/>
      <c r="P1362" s="17">
        <f>Data!$I1362-0</f>
        <v>0.55000000000000004</v>
      </c>
      <c r="Q1362" s="12">
        <f>Data!$J1362+1000</f>
        <v>7250</v>
      </c>
      <c r="R1362" s="13">
        <f>Data!$M1362+5%</f>
        <v>0.35</v>
      </c>
    </row>
    <row r="1363" spans="1:18" ht="15.75" customHeight="1">
      <c r="A1363" s="1"/>
      <c r="B1363" s="6" t="s">
        <v>27</v>
      </c>
      <c r="C1363" s="6">
        <v>1128299</v>
      </c>
      <c r="D1363" s="7">
        <v>44517</v>
      </c>
      <c r="E1363" s="6" t="s">
        <v>28</v>
      </c>
      <c r="F1363" s="6" t="s">
        <v>63</v>
      </c>
      <c r="G1363" s="6" t="s">
        <v>64</v>
      </c>
      <c r="H1363" s="6" t="s">
        <v>18</v>
      </c>
      <c r="I1363" s="8">
        <v>0.60000000000000009</v>
      </c>
      <c r="J1363" s="9">
        <v>7000</v>
      </c>
      <c r="K1363" s="10">
        <f t="shared" si="10"/>
        <v>4200.0000000000009</v>
      </c>
      <c r="L1363" s="10">
        <f t="shared" si="11"/>
        <v>1050.0000000000002</v>
      </c>
      <c r="M1363" s="11">
        <v>0.25</v>
      </c>
      <c r="O1363" s="16"/>
      <c r="P1363" s="17">
        <f>Data!$I1363-0</f>
        <v>0.60000000000000009</v>
      </c>
      <c r="Q1363" s="12">
        <f>Data!$J1363+1000</f>
        <v>8000</v>
      </c>
      <c r="R1363" s="13">
        <f>Data!$M1363+5%</f>
        <v>0.3</v>
      </c>
    </row>
    <row r="1364" spans="1:18" ht="15.75" customHeight="1">
      <c r="A1364" s="1"/>
      <c r="B1364" s="6" t="s">
        <v>27</v>
      </c>
      <c r="C1364" s="6">
        <v>1128299</v>
      </c>
      <c r="D1364" s="7">
        <v>44517</v>
      </c>
      <c r="E1364" s="6" t="s">
        <v>28</v>
      </c>
      <c r="F1364" s="6" t="s">
        <v>63</v>
      </c>
      <c r="G1364" s="6" t="s">
        <v>64</v>
      </c>
      <c r="H1364" s="6" t="s">
        <v>19</v>
      </c>
      <c r="I1364" s="8">
        <v>0.55000000000000004</v>
      </c>
      <c r="J1364" s="9">
        <v>5250</v>
      </c>
      <c r="K1364" s="10">
        <f t="shared" si="10"/>
        <v>2887.5000000000005</v>
      </c>
      <c r="L1364" s="10">
        <f t="shared" si="11"/>
        <v>866.25000000000011</v>
      </c>
      <c r="M1364" s="11">
        <v>0.3</v>
      </c>
      <c r="O1364" s="16"/>
      <c r="P1364" s="17">
        <f>Data!$I1364-0</f>
        <v>0.55000000000000004</v>
      </c>
      <c r="Q1364" s="12">
        <f>Data!$J1364+1000</f>
        <v>6250</v>
      </c>
      <c r="R1364" s="13">
        <f>Data!$M1364+5%</f>
        <v>0.35</v>
      </c>
    </row>
    <row r="1365" spans="1:18" ht="15.75" customHeight="1">
      <c r="A1365" s="1"/>
      <c r="B1365" s="6" t="s">
        <v>27</v>
      </c>
      <c r="C1365" s="6">
        <v>1128299</v>
      </c>
      <c r="D1365" s="7">
        <v>44517</v>
      </c>
      <c r="E1365" s="6" t="s">
        <v>28</v>
      </c>
      <c r="F1365" s="6" t="s">
        <v>63</v>
      </c>
      <c r="G1365" s="6" t="s">
        <v>64</v>
      </c>
      <c r="H1365" s="6" t="s">
        <v>20</v>
      </c>
      <c r="I1365" s="8">
        <v>0.65000000000000013</v>
      </c>
      <c r="J1365" s="9">
        <v>5000</v>
      </c>
      <c r="K1365" s="10">
        <f t="shared" si="10"/>
        <v>3250.0000000000005</v>
      </c>
      <c r="L1365" s="10">
        <f t="shared" si="11"/>
        <v>975.00000000000011</v>
      </c>
      <c r="M1365" s="11">
        <v>0.3</v>
      </c>
      <c r="O1365" s="16"/>
      <c r="P1365" s="17">
        <f>Data!$I1365-0</f>
        <v>0.65000000000000013</v>
      </c>
      <c r="Q1365" s="12">
        <f>Data!$J1365+1000</f>
        <v>6000</v>
      </c>
      <c r="R1365" s="13">
        <f>Data!$M1365+5%</f>
        <v>0.35</v>
      </c>
    </row>
    <row r="1366" spans="1:18" ht="15.75" customHeight="1">
      <c r="A1366" s="1"/>
      <c r="B1366" s="6" t="s">
        <v>27</v>
      </c>
      <c r="C1366" s="6">
        <v>1128299</v>
      </c>
      <c r="D1366" s="7">
        <v>44517</v>
      </c>
      <c r="E1366" s="6" t="s">
        <v>28</v>
      </c>
      <c r="F1366" s="6" t="s">
        <v>63</v>
      </c>
      <c r="G1366" s="6" t="s">
        <v>64</v>
      </c>
      <c r="H1366" s="6" t="s">
        <v>21</v>
      </c>
      <c r="I1366" s="8">
        <v>0.85000000000000009</v>
      </c>
      <c r="J1366" s="9">
        <v>4750</v>
      </c>
      <c r="K1366" s="10">
        <f t="shared" si="10"/>
        <v>4037.5000000000005</v>
      </c>
      <c r="L1366" s="10">
        <f t="shared" si="11"/>
        <v>807.50000000000011</v>
      </c>
      <c r="M1366" s="11">
        <v>0.2</v>
      </c>
      <c r="O1366" s="16"/>
      <c r="P1366" s="17">
        <f>Data!$I1366-0</f>
        <v>0.85000000000000009</v>
      </c>
      <c r="Q1366" s="12">
        <f>Data!$J1366+1000</f>
        <v>5750</v>
      </c>
      <c r="R1366" s="13">
        <f>Data!$M1366+5%</f>
        <v>0.25</v>
      </c>
    </row>
    <row r="1367" spans="1:18" ht="15.75" customHeight="1">
      <c r="A1367" s="1"/>
      <c r="B1367" s="6" t="s">
        <v>27</v>
      </c>
      <c r="C1367" s="6">
        <v>1128299</v>
      </c>
      <c r="D1367" s="7">
        <v>44517</v>
      </c>
      <c r="E1367" s="6" t="s">
        <v>28</v>
      </c>
      <c r="F1367" s="6" t="s">
        <v>63</v>
      </c>
      <c r="G1367" s="6" t="s">
        <v>64</v>
      </c>
      <c r="H1367" s="6" t="s">
        <v>22</v>
      </c>
      <c r="I1367" s="8">
        <v>0.90000000000000013</v>
      </c>
      <c r="J1367" s="9">
        <v>6000</v>
      </c>
      <c r="K1367" s="10">
        <f t="shared" si="10"/>
        <v>5400.0000000000009</v>
      </c>
      <c r="L1367" s="10">
        <f t="shared" si="11"/>
        <v>2430.0000000000005</v>
      </c>
      <c r="M1367" s="11">
        <v>0.45</v>
      </c>
      <c r="O1367" s="16"/>
      <c r="P1367" s="17">
        <f>Data!$I1367-0</f>
        <v>0.90000000000000013</v>
      </c>
      <c r="Q1367" s="12">
        <f>Data!$J1367+1000</f>
        <v>7000</v>
      </c>
      <c r="R1367" s="13">
        <f>Data!$M1367+5%</f>
        <v>0.5</v>
      </c>
    </row>
    <row r="1368" spans="1:18" ht="15.75" customHeight="1">
      <c r="A1368" s="1"/>
      <c r="B1368" s="6" t="s">
        <v>27</v>
      </c>
      <c r="C1368" s="6">
        <v>1128299</v>
      </c>
      <c r="D1368" s="7">
        <v>44546</v>
      </c>
      <c r="E1368" s="6" t="s">
        <v>28</v>
      </c>
      <c r="F1368" s="6" t="s">
        <v>63</v>
      </c>
      <c r="G1368" s="6" t="s">
        <v>64</v>
      </c>
      <c r="H1368" s="6" t="s">
        <v>17</v>
      </c>
      <c r="I1368" s="8">
        <v>0.75000000000000011</v>
      </c>
      <c r="J1368" s="9">
        <v>8000</v>
      </c>
      <c r="K1368" s="10">
        <f t="shared" si="10"/>
        <v>6000.0000000000009</v>
      </c>
      <c r="L1368" s="10">
        <f t="shared" si="11"/>
        <v>1800.0000000000002</v>
      </c>
      <c r="M1368" s="11">
        <v>0.3</v>
      </c>
      <c r="O1368" s="16"/>
      <c r="P1368" s="17">
        <f>Data!$I1368-0</f>
        <v>0.75000000000000011</v>
      </c>
      <c r="Q1368" s="12">
        <f>Data!$J1368+1000</f>
        <v>9000</v>
      </c>
      <c r="R1368" s="13">
        <f>Data!$M1368+5%</f>
        <v>0.35</v>
      </c>
    </row>
    <row r="1369" spans="1:18" ht="15.75" customHeight="1">
      <c r="A1369" s="1"/>
      <c r="B1369" s="6" t="s">
        <v>27</v>
      </c>
      <c r="C1369" s="6">
        <v>1128299</v>
      </c>
      <c r="D1369" s="7">
        <v>44546</v>
      </c>
      <c r="E1369" s="6" t="s">
        <v>28</v>
      </c>
      <c r="F1369" s="6" t="s">
        <v>63</v>
      </c>
      <c r="G1369" s="6" t="s">
        <v>64</v>
      </c>
      <c r="H1369" s="6" t="s">
        <v>18</v>
      </c>
      <c r="I1369" s="8">
        <v>0.8500000000000002</v>
      </c>
      <c r="J1369" s="9">
        <v>8000</v>
      </c>
      <c r="K1369" s="10">
        <f t="shared" si="10"/>
        <v>6800.0000000000018</v>
      </c>
      <c r="L1369" s="10">
        <f t="shared" si="11"/>
        <v>1700.0000000000005</v>
      </c>
      <c r="M1369" s="11">
        <v>0.25</v>
      </c>
      <c r="O1369" s="16"/>
      <c r="P1369" s="17">
        <f>Data!$I1369-0</f>
        <v>0.8500000000000002</v>
      </c>
      <c r="Q1369" s="12">
        <f>Data!$J1369+1000</f>
        <v>9000</v>
      </c>
      <c r="R1369" s="13">
        <f>Data!$M1369+5%</f>
        <v>0.3</v>
      </c>
    </row>
    <row r="1370" spans="1:18" ht="15.75" customHeight="1">
      <c r="A1370" s="1"/>
      <c r="B1370" s="6" t="s">
        <v>27</v>
      </c>
      <c r="C1370" s="6">
        <v>1128299</v>
      </c>
      <c r="D1370" s="7">
        <v>44546</v>
      </c>
      <c r="E1370" s="6" t="s">
        <v>28</v>
      </c>
      <c r="F1370" s="6" t="s">
        <v>63</v>
      </c>
      <c r="G1370" s="6" t="s">
        <v>64</v>
      </c>
      <c r="H1370" s="6" t="s">
        <v>19</v>
      </c>
      <c r="I1370" s="8">
        <v>0.80000000000000016</v>
      </c>
      <c r="J1370" s="9">
        <v>6000</v>
      </c>
      <c r="K1370" s="10">
        <f t="shared" si="10"/>
        <v>4800.0000000000009</v>
      </c>
      <c r="L1370" s="10">
        <f t="shared" si="11"/>
        <v>1440.0000000000002</v>
      </c>
      <c r="M1370" s="11">
        <v>0.3</v>
      </c>
      <c r="O1370" s="16"/>
      <c r="P1370" s="17">
        <f>Data!$I1370-0</f>
        <v>0.80000000000000016</v>
      </c>
      <c r="Q1370" s="12">
        <f>Data!$J1370+1000</f>
        <v>7000</v>
      </c>
      <c r="R1370" s="13">
        <f>Data!$M1370+5%</f>
        <v>0.35</v>
      </c>
    </row>
    <row r="1371" spans="1:18" ht="15.75" customHeight="1">
      <c r="A1371" s="1"/>
      <c r="B1371" s="6" t="s">
        <v>27</v>
      </c>
      <c r="C1371" s="6">
        <v>1128299</v>
      </c>
      <c r="D1371" s="7">
        <v>44546</v>
      </c>
      <c r="E1371" s="6" t="s">
        <v>28</v>
      </c>
      <c r="F1371" s="6" t="s">
        <v>63</v>
      </c>
      <c r="G1371" s="6" t="s">
        <v>64</v>
      </c>
      <c r="H1371" s="6" t="s">
        <v>20</v>
      </c>
      <c r="I1371" s="8">
        <v>0.80000000000000016</v>
      </c>
      <c r="J1371" s="9">
        <v>6000</v>
      </c>
      <c r="K1371" s="10">
        <f t="shared" si="10"/>
        <v>4800.0000000000009</v>
      </c>
      <c r="L1371" s="10">
        <f t="shared" si="11"/>
        <v>1440.0000000000002</v>
      </c>
      <c r="M1371" s="11">
        <v>0.3</v>
      </c>
      <c r="O1371" s="16"/>
      <c r="P1371" s="17">
        <f>Data!$I1371-0</f>
        <v>0.80000000000000016</v>
      </c>
      <c r="Q1371" s="12">
        <f>Data!$J1371+1000</f>
        <v>7000</v>
      </c>
      <c r="R1371" s="13">
        <f>Data!$M1371+5%</f>
        <v>0.35</v>
      </c>
    </row>
    <row r="1372" spans="1:18" ht="15.75" customHeight="1">
      <c r="A1372" s="1"/>
      <c r="B1372" s="6" t="s">
        <v>27</v>
      </c>
      <c r="C1372" s="6">
        <v>1128299</v>
      </c>
      <c r="D1372" s="7">
        <v>44546</v>
      </c>
      <c r="E1372" s="6" t="s">
        <v>28</v>
      </c>
      <c r="F1372" s="6" t="s">
        <v>63</v>
      </c>
      <c r="G1372" s="6" t="s">
        <v>64</v>
      </c>
      <c r="H1372" s="6" t="s">
        <v>21</v>
      </c>
      <c r="I1372" s="8">
        <v>0.90000000000000013</v>
      </c>
      <c r="J1372" s="9">
        <v>5250</v>
      </c>
      <c r="K1372" s="10">
        <f t="shared" si="10"/>
        <v>4725.0000000000009</v>
      </c>
      <c r="L1372" s="10">
        <f t="shared" si="11"/>
        <v>945.00000000000023</v>
      </c>
      <c r="M1372" s="11">
        <v>0.2</v>
      </c>
      <c r="O1372" s="16"/>
      <c r="P1372" s="17">
        <f>Data!$I1372-0</f>
        <v>0.90000000000000013</v>
      </c>
      <c r="Q1372" s="12">
        <f>Data!$J1372+1000</f>
        <v>6250</v>
      </c>
      <c r="R1372" s="13">
        <f>Data!$M1372+5%</f>
        <v>0.25</v>
      </c>
    </row>
    <row r="1373" spans="1:18" ht="15.75" customHeight="1">
      <c r="A1373" s="1"/>
      <c r="B1373" s="6" t="s">
        <v>27</v>
      </c>
      <c r="C1373" s="6">
        <v>1128299</v>
      </c>
      <c r="D1373" s="7">
        <v>44546</v>
      </c>
      <c r="E1373" s="6" t="s">
        <v>28</v>
      </c>
      <c r="F1373" s="6" t="s">
        <v>63</v>
      </c>
      <c r="G1373" s="6" t="s">
        <v>64</v>
      </c>
      <c r="H1373" s="6" t="s">
        <v>22</v>
      </c>
      <c r="I1373" s="8">
        <v>0.95000000000000018</v>
      </c>
      <c r="J1373" s="9">
        <v>6250</v>
      </c>
      <c r="K1373" s="10">
        <f t="shared" si="10"/>
        <v>5937.5000000000009</v>
      </c>
      <c r="L1373" s="10">
        <f t="shared" si="11"/>
        <v>2671.8750000000005</v>
      </c>
      <c r="M1373" s="11">
        <v>0.45</v>
      </c>
      <c r="O1373" s="16"/>
      <c r="P1373" s="17">
        <f>Data!$I1373-0</f>
        <v>0.95000000000000018</v>
      </c>
      <c r="Q1373" s="12">
        <f>Data!$J1373+1000</f>
        <v>7250</v>
      </c>
      <c r="R1373" s="13">
        <f>Data!$M1373+5%</f>
        <v>0.5</v>
      </c>
    </row>
    <row r="1374" spans="1:18" ht="15.75" customHeight="1">
      <c r="A1374" s="1" t="s">
        <v>39</v>
      </c>
      <c r="B1374" s="6" t="s">
        <v>14</v>
      </c>
      <c r="C1374" s="6">
        <v>1185732</v>
      </c>
      <c r="D1374" s="7">
        <v>44208</v>
      </c>
      <c r="E1374" s="6" t="s">
        <v>46</v>
      </c>
      <c r="F1374" s="6" t="s">
        <v>47</v>
      </c>
      <c r="G1374" s="6" t="s">
        <v>65</v>
      </c>
      <c r="H1374" s="6" t="s">
        <v>17</v>
      </c>
      <c r="I1374" s="8">
        <v>0.45</v>
      </c>
      <c r="J1374" s="9">
        <v>8500</v>
      </c>
      <c r="K1374" s="10">
        <f t="shared" si="10"/>
        <v>3825</v>
      </c>
      <c r="L1374" s="10">
        <f t="shared" si="11"/>
        <v>1721.25</v>
      </c>
      <c r="M1374" s="11">
        <v>0.45</v>
      </c>
      <c r="P1374" s="12"/>
    </row>
    <row r="1375" spans="1:18" ht="15.75" customHeight="1">
      <c r="A1375" s="1"/>
      <c r="B1375" s="6" t="s">
        <v>14</v>
      </c>
      <c r="C1375" s="6">
        <v>1185732</v>
      </c>
      <c r="D1375" s="7">
        <v>44208</v>
      </c>
      <c r="E1375" s="6" t="s">
        <v>46</v>
      </c>
      <c r="F1375" s="6" t="s">
        <v>47</v>
      </c>
      <c r="G1375" s="6" t="s">
        <v>65</v>
      </c>
      <c r="H1375" s="6" t="s">
        <v>18</v>
      </c>
      <c r="I1375" s="8">
        <v>0.45</v>
      </c>
      <c r="J1375" s="9">
        <v>6500</v>
      </c>
      <c r="K1375" s="10">
        <f t="shared" si="10"/>
        <v>2925</v>
      </c>
      <c r="L1375" s="10">
        <f t="shared" si="11"/>
        <v>1023.7499999999999</v>
      </c>
      <c r="M1375" s="11">
        <v>0.35</v>
      </c>
      <c r="P1375" s="12"/>
    </row>
    <row r="1376" spans="1:18" ht="15.75" customHeight="1">
      <c r="A1376" s="1"/>
      <c r="B1376" s="6" t="s">
        <v>14</v>
      </c>
      <c r="C1376" s="6">
        <v>1185732</v>
      </c>
      <c r="D1376" s="7">
        <v>44208</v>
      </c>
      <c r="E1376" s="6" t="s">
        <v>46</v>
      </c>
      <c r="F1376" s="6" t="s">
        <v>47</v>
      </c>
      <c r="G1376" s="6" t="s">
        <v>65</v>
      </c>
      <c r="H1376" s="6" t="s">
        <v>19</v>
      </c>
      <c r="I1376" s="8">
        <v>0.35000000000000003</v>
      </c>
      <c r="J1376" s="9">
        <v>6500</v>
      </c>
      <c r="K1376" s="10">
        <f t="shared" si="10"/>
        <v>2275</v>
      </c>
      <c r="L1376" s="10">
        <f t="shared" si="11"/>
        <v>568.75</v>
      </c>
      <c r="M1376" s="11">
        <v>0.25</v>
      </c>
      <c r="P1376" s="12"/>
    </row>
    <row r="1377" spans="1:16" ht="15.75" customHeight="1">
      <c r="A1377" s="1"/>
      <c r="B1377" s="6" t="s">
        <v>14</v>
      </c>
      <c r="C1377" s="6">
        <v>1185732</v>
      </c>
      <c r="D1377" s="7">
        <v>44208</v>
      </c>
      <c r="E1377" s="6" t="s">
        <v>46</v>
      </c>
      <c r="F1377" s="6" t="s">
        <v>47</v>
      </c>
      <c r="G1377" s="6" t="s">
        <v>65</v>
      </c>
      <c r="H1377" s="6" t="s">
        <v>20</v>
      </c>
      <c r="I1377" s="8">
        <v>0.39999999999999997</v>
      </c>
      <c r="J1377" s="9">
        <v>5000</v>
      </c>
      <c r="K1377" s="10">
        <f t="shared" si="10"/>
        <v>1999.9999999999998</v>
      </c>
      <c r="L1377" s="10">
        <f t="shared" si="11"/>
        <v>599.99999999999989</v>
      </c>
      <c r="M1377" s="11">
        <v>0.3</v>
      </c>
      <c r="P1377" s="12"/>
    </row>
    <row r="1378" spans="1:16" ht="15.75" customHeight="1">
      <c r="A1378" s="1"/>
      <c r="B1378" s="6" t="s">
        <v>14</v>
      </c>
      <c r="C1378" s="6">
        <v>1185732</v>
      </c>
      <c r="D1378" s="7">
        <v>44208</v>
      </c>
      <c r="E1378" s="6" t="s">
        <v>46</v>
      </c>
      <c r="F1378" s="6" t="s">
        <v>47</v>
      </c>
      <c r="G1378" s="6" t="s">
        <v>65</v>
      </c>
      <c r="H1378" s="6" t="s">
        <v>21</v>
      </c>
      <c r="I1378" s="8">
        <v>0.55000000000000004</v>
      </c>
      <c r="J1378" s="9">
        <v>5500</v>
      </c>
      <c r="K1378" s="10">
        <f t="shared" si="10"/>
        <v>3025.0000000000005</v>
      </c>
      <c r="L1378" s="10">
        <f t="shared" si="11"/>
        <v>1058.75</v>
      </c>
      <c r="M1378" s="11">
        <v>0.35</v>
      </c>
      <c r="P1378" s="12"/>
    </row>
    <row r="1379" spans="1:16" ht="15.75" customHeight="1">
      <c r="A1379" s="1"/>
      <c r="B1379" s="6" t="s">
        <v>14</v>
      </c>
      <c r="C1379" s="6">
        <v>1185732</v>
      </c>
      <c r="D1379" s="7">
        <v>44208</v>
      </c>
      <c r="E1379" s="6" t="s">
        <v>46</v>
      </c>
      <c r="F1379" s="6" t="s">
        <v>47</v>
      </c>
      <c r="G1379" s="6" t="s">
        <v>65</v>
      </c>
      <c r="H1379" s="6" t="s">
        <v>22</v>
      </c>
      <c r="I1379" s="8">
        <v>0.45</v>
      </c>
      <c r="J1379" s="9">
        <v>6500</v>
      </c>
      <c r="K1379" s="10">
        <f t="shared" si="10"/>
        <v>2925</v>
      </c>
      <c r="L1379" s="10">
        <f t="shared" si="11"/>
        <v>1462.5</v>
      </c>
      <c r="M1379" s="11">
        <v>0.5</v>
      </c>
      <c r="P1379" s="12"/>
    </row>
    <row r="1380" spans="1:16" ht="15.75" customHeight="1">
      <c r="A1380" s="1"/>
      <c r="B1380" s="6" t="s">
        <v>14</v>
      </c>
      <c r="C1380" s="6">
        <v>1185732</v>
      </c>
      <c r="D1380" s="7">
        <v>44237</v>
      </c>
      <c r="E1380" s="6" t="s">
        <v>46</v>
      </c>
      <c r="F1380" s="6" t="s">
        <v>47</v>
      </c>
      <c r="G1380" s="6" t="s">
        <v>65</v>
      </c>
      <c r="H1380" s="6" t="s">
        <v>17</v>
      </c>
      <c r="I1380" s="8">
        <v>0.45</v>
      </c>
      <c r="J1380" s="9">
        <v>9000</v>
      </c>
      <c r="K1380" s="10">
        <f t="shared" si="10"/>
        <v>4050</v>
      </c>
      <c r="L1380" s="10">
        <f t="shared" si="11"/>
        <v>1822.5</v>
      </c>
      <c r="M1380" s="11">
        <v>0.45</v>
      </c>
      <c r="P1380" s="12"/>
    </row>
    <row r="1381" spans="1:16" ht="15.75" customHeight="1">
      <c r="A1381" s="1"/>
      <c r="B1381" s="6" t="s">
        <v>14</v>
      </c>
      <c r="C1381" s="6">
        <v>1185732</v>
      </c>
      <c r="D1381" s="7">
        <v>44237</v>
      </c>
      <c r="E1381" s="6" t="s">
        <v>46</v>
      </c>
      <c r="F1381" s="6" t="s">
        <v>47</v>
      </c>
      <c r="G1381" s="6" t="s">
        <v>65</v>
      </c>
      <c r="H1381" s="6" t="s">
        <v>18</v>
      </c>
      <c r="I1381" s="8">
        <v>0.45</v>
      </c>
      <c r="J1381" s="9">
        <v>5500</v>
      </c>
      <c r="K1381" s="10">
        <f t="shared" si="10"/>
        <v>2475</v>
      </c>
      <c r="L1381" s="10">
        <f t="shared" si="11"/>
        <v>866.25</v>
      </c>
      <c r="M1381" s="11">
        <v>0.35</v>
      </c>
      <c r="P1381" s="12"/>
    </row>
    <row r="1382" spans="1:16" ht="15.75" customHeight="1">
      <c r="A1382" s="1"/>
      <c r="B1382" s="6" t="s">
        <v>14</v>
      </c>
      <c r="C1382" s="6">
        <v>1185732</v>
      </c>
      <c r="D1382" s="7">
        <v>44237</v>
      </c>
      <c r="E1382" s="6" t="s">
        <v>46</v>
      </c>
      <c r="F1382" s="6" t="s">
        <v>47</v>
      </c>
      <c r="G1382" s="6" t="s">
        <v>65</v>
      </c>
      <c r="H1382" s="6" t="s">
        <v>19</v>
      </c>
      <c r="I1382" s="8">
        <v>0.35000000000000003</v>
      </c>
      <c r="J1382" s="9">
        <v>6000</v>
      </c>
      <c r="K1382" s="10">
        <f t="shared" si="10"/>
        <v>2100</v>
      </c>
      <c r="L1382" s="10">
        <f t="shared" si="11"/>
        <v>525</v>
      </c>
      <c r="M1382" s="11">
        <v>0.25</v>
      </c>
      <c r="P1382" s="12"/>
    </row>
    <row r="1383" spans="1:16" ht="15.75" customHeight="1">
      <c r="A1383" s="1"/>
      <c r="B1383" s="6" t="s">
        <v>14</v>
      </c>
      <c r="C1383" s="6">
        <v>1185732</v>
      </c>
      <c r="D1383" s="7">
        <v>44237</v>
      </c>
      <c r="E1383" s="6" t="s">
        <v>46</v>
      </c>
      <c r="F1383" s="6" t="s">
        <v>47</v>
      </c>
      <c r="G1383" s="6" t="s">
        <v>65</v>
      </c>
      <c r="H1383" s="6" t="s">
        <v>20</v>
      </c>
      <c r="I1383" s="8">
        <v>0.39999999999999997</v>
      </c>
      <c r="J1383" s="9">
        <v>4750</v>
      </c>
      <c r="K1383" s="10">
        <f t="shared" si="10"/>
        <v>1899.9999999999998</v>
      </c>
      <c r="L1383" s="10">
        <f t="shared" si="11"/>
        <v>569.99999999999989</v>
      </c>
      <c r="M1383" s="11">
        <v>0.3</v>
      </c>
      <c r="P1383" s="12"/>
    </row>
    <row r="1384" spans="1:16" ht="15.75" customHeight="1">
      <c r="A1384" s="1"/>
      <c r="B1384" s="6" t="s">
        <v>14</v>
      </c>
      <c r="C1384" s="6">
        <v>1185732</v>
      </c>
      <c r="D1384" s="7">
        <v>44237</v>
      </c>
      <c r="E1384" s="6" t="s">
        <v>46</v>
      </c>
      <c r="F1384" s="6" t="s">
        <v>47</v>
      </c>
      <c r="G1384" s="6" t="s">
        <v>65</v>
      </c>
      <c r="H1384" s="6" t="s">
        <v>21</v>
      </c>
      <c r="I1384" s="8">
        <v>0.55000000000000004</v>
      </c>
      <c r="J1384" s="9">
        <v>5500</v>
      </c>
      <c r="K1384" s="10">
        <f t="shared" si="10"/>
        <v>3025.0000000000005</v>
      </c>
      <c r="L1384" s="10">
        <f t="shared" si="11"/>
        <v>1058.75</v>
      </c>
      <c r="M1384" s="11">
        <v>0.35</v>
      </c>
      <c r="P1384" s="12"/>
    </row>
    <row r="1385" spans="1:16" ht="15.75" customHeight="1">
      <c r="A1385" s="1"/>
      <c r="B1385" s="6" t="s">
        <v>14</v>
      </c>
      <c r="C1385" s="6">
        <v>1185732</v>
      </c>
      <c r="D1385" s="7">
        <v>44237</v>
      </c>
      <c r="E1385" s="6" t="s">
        <v>46</v>
      </c>
      <c r="F1385" s="6" t="s">
        <v>47</v>
      </c>
      <c r="G1385" s="6" t="s">
        <v>65</v>
      </c>
      <c r="H1385" s="6" t="s">
        <v>22</v>
      </c>
      <c r="I1385" s="8">
        <v>0.45</v>
      </c>
      <c r="J1385" s="9">
        <v>6500</v>
      </c>
      <c r="K1385" s="10">
        <f t="shared" si="10"/>
        <v>2925</v>
      </c>
      <c r="L1385" s="10">
        <f t="shared" si="11"/>
        <v>1462.5</v>
      </c>
      <c r="M1385" s="11">
        <v>0.5</v>
      </c>
      <c r="P1385" s="12"/>
    </row>
    <row r="1386" spans="1:16" ht="15.75" customHeight="1">
      <c r="A1386" s="1"/>
      <c r="B1386" s="6" t="s">
        <v>14</v>
      </c>
      <c r="C1386" s="6">
        <v>1185732</v>
      </c>
      <c r="D1386" s="7">
        <v>44263</v>
      </c>
      <c r="E1386" s="6" t="s">
        <v>46</v>
      </c>
      <c r="F1386" s="6" t="s">
        <v>47</v>
      </c>
      <c r="G1386" s="6" t="s">
        <v>65</v>
      </c>
      <c r="H1386" s="6" t="s">
        <v>17</v>
      </c>
      <c r="I1386" s="8">
        <v>0.45</v>
      </c>
      <c r="J1386" s="9">
        <v>8700</v>
      </c>
      <c r="K1386" s="10">
        <f t="shared" si="10"/>
        <v>3915</v>
      </c>
      <c r="L1386" s="10">
        <f t="shared" si="11"/>
        <v>1761.75</v>
      </c>
      <c r="M1386" s="11">
        <v>0.45</v>
      </c>
      <c r="P1386" s="12"/>
    </row>
    <row r="1387" spans="1:16" ht="15.75" customHeight="1">
      <c r="A1387" s="1"/>
      <c r="B1387" s="6" t="s">
        <v>14</v>
      </c>
      <c r="C1387" s="6">
        <v>1185732</v>
      </c>
      <c r="D1387" s="7">
        <v>44263</v>
      </c>
      <c r="E1387" s="6" t="s">
        <v>46</v>
      </c>
      <c r="F1387" s="6" t="s">
        <v>47</v>
      </c>
      <c r="G1387" s="6" t="s">
        <v>65</v>
      </c>
      <c r="H1387" s="6" t="s">
        <v>18</v>
      </c>
      <c r="I1387" s="8">
        <v>0.45</v>
      </c>
      <c r="J1387" s="9">
        <v>5500</v>
      </c>
      <c r="K1387" s="10">
        <f t="shared" si="10"/>
        <v>2475</v>
      </c>
      <c r="L1387" s="10">
        <f t="shared" si="11"/>
        <v>866.25</v>
      </c>
      <c r="M1387" s="11">
        <v>0.35</v>
      </c>
      <c r="P1387" s="12"/>
    </row>
    <row r="1388" spans="1:16" ht="15.75" customHeight="1">
      <c r="A1388" s="1"/>
      <c r="B1388" s="6" t="s">
        <v>14</v>
      </c>
      <c r="C1388" s="6">
        <v>1185732</v>
      </c>
      <c r="D1388" s="7">
        <v>44263</v>
      </c>
      <c r="E1388" s="6" t="s">
        <v>46</v>
      </c>
      <c r="F1388" s="6" t="s">
        <v>47</v>
      </c>
      <c r="G1388" s="6" t="s">
        <v>65</v>
      </c>
      <c r="H1388" s="6" t="s">
        <v>19</v>
      </c>
      <c r="I1388" s="8">
        <v>0.35000000000000003</v>
      </c>
      <c r="J1388" s="9">
        <v>5750</v>
      </c>
      <c r="K1388" s="10">
        <f t="shared" si="10"/>
        <v>2012.5000000000002</v>
      </c>
      <c r="L1388" s="10">
        <f t="shared" si="11"/>
        <v>503.12500000000006</v>
      </c>
      <c r="M1388" s="11">
        <v>0.25</v>
      </c>
      <c r="P1388" s="12"/>
    </row>
    <row r="1389" spans="1:16" ht="15.75" customHeight="1">
      <c r="A1389" s="1"/>
      <c r="B1389" s="6" t="s">
        <v>14</v>
      </c>
      <c r="C1389" s="6">
        <v>1185732</v>
      </c>
      <c r="D1389" s="7">
        <v>44263</v>
      </c>
      <c r="E1389" s="6" t="s">
        <v>46</v>
      </c>
      <c r="F1389" s="6" t="s">
        <v>47</v>
      </c>
      <c r="G1389" s="6" t="s">
        <v>65</v>
      </c>
      <c r="H1389" s="6" t="s">
        <v>20</v>
      </c>
      <c r="I1389" s="8">
        <v>0.39999999999999997</v>
      </c>
      <c r="J1389" s="9">
        <v>4250</v>
      </c>
      <c r="K1389" s="10">
        <f t="shared" si="10"/>
        <v>1699.9999999999998</v>
      </c>
      <c r="L1389" s="10">
        <f t="shared" si="11"/>
        <v>509.99999999999989</v>
      </c>
      <c r="M1389" s="11">
        <v>0.3</v>
      </c>
      <c r="P1389" s="12"/>
    </row>
    <row r="1390" spans="1:16" ht="15.75" customHeight="1">
      <c r="A1390" s="1"/>
      <c r="B1390" s="6" t="s">
        <v>14</v>
      </c>
      <c r="C1390" s="6">
        <v>1185732</v>
      </c>
      <c r="D1390" s="7">
        <v>44263</v>
      </c>
      <c r="E1390" s="6" t="s">
        <v>46</v>
      </c>
      <c r="F1390" s="6" t="s">
        <v>47</v>
      </c>
      <c r="G1390" s="6" t="s">
        <v>65</v>
      </c>
      <c r="H1390" s="6" t="s">
        <v>21</v>
      </c>
      <c r="I1390" s="8">
        <v>0.55000000000000004</v>
      </c>
      <c r="J1390" s="9">
        <v>4750</v>
      </c>
      <c r="K1390" s="10">
        <f t="shared" si="10"/>
        <v>2612.5</v>
      </c>
      <c r="L1390" s="10">
        <f t="shared" si="11"/>
        <v>914.37499999999989</v>
      </c>
      <c r="M1390" s="11">
        <v>0.35</v>
      </c>
      <c r="P1390" s="12"/>
    </row>
    <row r="1391" spans="1:16" ht="15.75" customHeight="1">
      <c r="A1391" s="1"/>
      <c r="B1391" s="6" t="s">
        <v>14</v>
      </c>
      <c r="C1391" s="6">
        <v>1185732</v>
      </c>
      <c r="D1391" s="7">
        <v>44263</v>
      </c>
      <c r="E1391" s="6" t="s">
        <v>46</v>
      </c>
      <c r="F1391" s="6" t="s">
        <v>47</v>
      </c>
      <c r="G1391" s="6" t="s">
        <v>65</v>
      </c>
      <c r="H1391" s="6" t="s">
        <v>22</v>
      </c>
      <c r="I1391" s="8">
        <v>0.45</v>
      </c>
      <c r="J1391" s="9">
        <v>5750</v>
      </c>
      <c r="K1391" s="10">
        <f t="shared" si="10"/>
        <v>2587.5</v>
      </c>
      <c r="L1391" s="10">
        <f t="shared" si="11"/>
        <v>1293.75</v>
      </c>
      <c r="M1391" s="11">
        <v>0.5</v>
      </c>
      <c r="P1391" s="12"/>
    </row>
    <row r="1392" spans="1:16" ht="15.75" customHeight="1">
      <c r="A1392" s="1"/>
      <c r="B1392" s="6" t="s">
        <v>14</v>
      </c>
      <c r="C1392" s="6">
        <v>1185732</v>
      </c>
      <c r="D1392" s="7">
        <v>44295</v>
      </c>
      <c r="E1392" s="6" t="s">
        <v>46</v>
      </c>
      <c r="F1392" s="6" t="s">
        <v>47</v>
      </c>
      <c r="G1392" s="6" t="s">
        <v>65</v>
      </c>
      <c r="H1392" s="6" t="s">
        <v>17</v>
      </c>
      <c r="I1392" s="8">
        <v>0.45</v>
      </c>
      <c r="J1392" s="9">
        <v>8250</v>
      </c>
      <c r="K1392" s="10">
        <f t="shared" si="10"/>
        <v>3712.5</v>
      </c>
      <c r="L1392" s="10">
        <f t="shared" si="11"/>
        <v>1670.625</v>
      </c>
      <c r="M1392" s="11">
        <v>0.45</v>
      </c>
      <c r="P1392" s="12"/>
    </row>
    <row r="1393" spans="1:16" ht="15.75" customHeight="1">
      <c r="A1393" s="1"/>
      <c r="B1393" s="6" t="s">
        <v>14</v>
      </c>
      <c r="C1393" s="6">
        <v>1185732</v>
      </c>
      <c r="D1393" s="7">
        <v>44295</v>
      </c>
      <c r="E1393" s="6" t="s">
        <v>46</v>
      </c>
      <c r="F1393" s="6" t="s">
        <v>47</v>
      </c>
      <c r="G1393" s="6" t="s">
        <v>65</v>
      </c>
      <c r="H1393" s="6" t="s">
        <v>18</v>
      </c>
      <c r="I1393" s="8">
        <v>0.45</v>
      </c>
      <c r="J1393" s="9">
        <v>5250</v>
      </c>
      <c r="K1393" s="10">
        <f t="shared" si="10"/>
        <v>2362.5</v>
      </c>
      <c r="L1393" s="10">
        <f t="shared" si="11"/>
        <v>826.875</v>
      </c>
      <c r="M1393" s="11">
        <v>0.35</v>
      </c>
      <c r="P1393" s="12"/>
    </row>
    <row r="1394" spans="1:16" ht="15.75" customHeight="1">
      <c r="A1394" s="1"/>
      <c r="B1394" s="6" t="s">
        <v>14</v>
      </c>
      <c r="C1394" s="6">
        <v>1185732</v>
      </c>
      <c r="D1394" s="7">
        <v>44295</v>
      </c>
      <c r="E1394" s="6" t="s">
        <v>46</v>
      </c>
      <c r="F1394" s="6" t="s">
        <v>47</v>
      </c>
      <c r="G1394" s="6" t="s">
        <v>65</v>
      </c>
      <c r="H1394" s="6" t="s">
        <v>19</v>
      </c>
      <c r="I1394" s="8">
        <v>0.35000000000000003</v>
      </c>
      <c r="J1394" s="9">
        <v>5250</v>
      </c>
      <c r="K1394" s="10">
        <f t="shared" si="10"/>
        <v>1837.5000000000002</v>
      </c>
      <c r="L1394" s="10">
        <f t="shared" si="11"/>
        <v>459.37500000000006</v>
      </c>
      <c r="M1394" s="11">
        <v>0.25</v>
      </c>
      <c r="P1394" s="12"/>
    </row>
    <row r="1395" spans="1:16" ht="15.75" customHeight="1">
      <c r="A1395" s="1"/>
      <c r="B1395" s="6" t="s">
        <v>14</v>
      </c>
      <c r="C1395" s="6">
        <v>1185732</v>
      </c>
      <c r="D1395" s="7">
        <v>44295</v>
      </c>
      <c r="E1395" s="6" t="s">
        <v>46</v>
      </c>
      <c r="F1395" s="6" t="s">
        <v>47</v>
      </c>
      <c r="G1395" s="6" t="s">
        <v>65</v>
      </c>
      <c r="H1395" s="6" t="s">
        <v>20</v>
      </c>
      <c r="I1395" s="8">
        <v>0.39999999999999997</v>
      </c>
      <c r="J1395" s="9">
        <v>4500</v>
      </c>
      <c r="K1395" s="10">
        <f t="shared" si="10"/>
        <v>1799.9999999999998</v>
      </c>
      <c r="L1395" s="10">
        <f t="shared" si="11"/>
        <v>539.99999999999989</v>
      </c>
      <c r="M1395" s="11">
        <v>0.3</v>
      </c>
      <c r="P1395" s="12"/>
    </row>
    <row r="1396" spans="1:16" ht="15.75" customHeight="1">
      <c r="A1396" s="1"/>
      <c r="B1396" s="6" t="s">
        <v>14</v>
      </c>
      <c r="C1396" s="6">
        <v>1185732</v>
      </c>
      <c r="D1396" s="7">
        <v>44295</v>
      </c>
      <c r="E1396" s="6" t="s">
        <v>46</v>
      </c>
      <c r="F1396" s="6" t="s">
        <v>47</v>
      </c>
      <c r="G1396" s="6" t="s">
        <v>65</v>
      </c>
      <c r="H1396" s="6" t="s">
        <v>21</v>
      </c>
      <c r="I1396" s="8">
        <v>0.55000000000000004</v>
      </c>
      <c r="J1396" s="9">
        <v>4750</v>
      </c>
      <c r="K1396" s="10">
        <f t="shared" si="10"/>
        <v>2612.5</v>
      </c>
      <c r="L1396" s="10">
        <f t="shared" si="11"/>
        <v>914.37499999999989</v>
      </c>
      <c r="M1396" s="11">
        <v>0.35</v>
      </c>
      <c r="P1396" s="12"/>
    </row>
    <row r="1397" spans="1:16" ht="15.75" customHeight="1">
      <c r="A1397" s="1"/>
      <c r="B1397" s="6" t="s">
        <v>14</v>
      </c>
      <c r="C1397" s="6">
        <v>1185732</v>
      </c>
      <c r="D1397" s="7">
        <v>44295</v>
      </c>
      <c r="E1397" s="6" t="s">
        <v>46</v>
      </c>
      <c r="F1397" s="6" t="s">
        <v>47</v>
      </c>
      <c r="G1397" s="6" t="s">
        <v>65</v>
      </c>
      <c r="H1397" s="6" t="s">
        <v>22</v>
      </c>
      <c r="I1397" s="8">
        <v>0.45</v>
      </c>
      <c r="J1397" s="9">
        <v>6000</v>
      </c>
      <c r="K1397" s="10">
        <f t="shared" si="10"/>
        <v>2700</v>
      </c>
      <c r="L1397" s="10">
        <f t="shared" si="11"/>
        <v>1350</v>
      </c>
      <c r="M1397" s="11">
        <v>0.5</v>
      </c>
      <c r="P1397" s="12"/>
    </row>
    <row r="1398" spans="1:16" ht="15.75" customHeight="1">
      <c r="A1398" s="1"/>
      <c r="B1398" s="6" t="s">
        <v>14</v>
      </c>
      <c r="C1398" s="6">
        <v>1185732</v>
      </c>
      <c r="D1398" s="7">
        <v>44324</v>
      </c>
      <c r="E1398" s="6" t="s">
        <v>46</v>
      </c>
      <c r="F1398" s="6" t="s">
        <v>47</v>
      </c>
      <c r="G1398" s="6" t="s">
        <v>65</v>
      </c>
      <c r="H1398" s="6" t="s">
        <v>17</v>
      </c>
      <c r="I1398" s="8">
        <v>0.55000000000000004</v>
      </c>
      <c r="J1398" s="9">
        <v>8700</v>
      </c>
      <c r="K1398" s="10">
        <f t="shared" si="10"/>
        <v>4785</v>
      </c>
      <c r="L1398" s="10">
        <f t="shared" si="11"/>
        <v>2153.25</v>
      </c>
      <c r="M1398" s="11">
        <v>0.45</v>
      </c>
      <c r="P1398" s="12"/>
    </row>
    <row r="1399" spans="1:16" ht="15.75" customHeight="1">
      <c r="A1399" s="1"/>
      <c r="B1399" s="6" t="s">
        <v>14</v>
      </c>
      <c r="C1399" s="6">
        <v>1185732</v>
      </c>
      <c r="D1399" s="7">
        <v>44324</v>
      </c>
      <c r="E1399" s="6" t="s">
        <v>46</v>
      </c>
      <c r="F1399" s="6" t="s">
        <v>47</v>
      </c>
      <c r="G1399" s="6" t="s">
        <v>65</v>
      </c>
      <c r="H1399" s="6" t="s">
        <v>18</v>
      </c>
      <c r="I1399" s="8">
        <v>0.55000000000000004</v>
      </c>
      <c r="J1399" s="9">
        <v>5750</v>
      </c>
      <c r="K1399" s="10">
        <f t="shared" si="10"/>
        <v>3162.5000000000005</v>
      </c>
      <c r="L1399" s="10">
        <f t="shared" si="11"/>
        <v>1106.875</v>
      </c>
      <c r="M1399" s="11">
        <v>0.35</v>
      </c>
      <c r="P1399" s="12"/>
    </row>
    <row r="1400" spans="1:16" ht="15.75" customHeight="1">
      <c r="A1400" s="1"/>
      <c r="B1400" s="6" t="s">
        <v>14</v>
      </c>
      <c r="C1400" s="6">
        <v>1185732</v>
      </c>
      <c r="D1400" s="7">
        <v>44324</v>
      </c>
      <c r="E1400" s="6" t="s">
        <v>46</v>
      </c>
      <c r="F1400" s="6" t="s">
        <v>47</v>
      </c>
      <c r="G1400" s="6" t="s">
        <v>65</v>
      </c>
      <c r="H1400" s="6" t="s">
        <v>19</v>
      </c>
      <c r="I1400" s="8">
        <v>0.5</v>
      </c>
      <c r="J1400" s="9">
        <v>5500</v>
      </c>
      <c r="K1400" s="10">
        <f t="shared" si="10"/>
        <v>2750</v>
      </c>
      <c r="L1400" s="10">
        <f t="shared" si="11"/>
        <v>687.5</v>
      </c>
      <c r="M1400" s="11">
        <v>0.25</v>
      </c>
      <c r="P1400" s="12"/>
    </row>
    <row r="1401" spans="1:16" ht="15.75" customHeight="1">
      <c r="A1401" s="1"/>
      <c r="B1401" s="6" t="s">
        <v>14</v>
      </c>
      <c r="C1401" s="6">
        <v>1185732</v>
      </c>
      <c r="D1401" s="7">
        <v>44324</v>
      </c>
      <c r="E1401" s="6" t="s">
        <v>46</v>
      </c>
      <c r="F1401" s="6" t="s">
        <v>47</v>
      </c>
      <c r="G1401" s="6" t="s">
        <v>65</v>
      </c>
      <c r="H1401" s="6" t="s">
        <v>20</v>
      </c>
      <c r="I1401" s="8">
        <v>0.5</v>
      </c>
      <c r="J1401" s="9">
        <v>5000</v>
      </c>
      <c r="K1401" s="10">
        <f t="shared" si="10"/>
        <v>2500</v>
      </c>
      <c r="L1401" s="10">
        <f t="shared" si="11"/>
        <v>750</v>
      </c>
      <c r="M1401" s="11">
        <v>0.3</v>
      </c>
      <c r="P1401" s="12"/>
    </row>
    <row r="1402" spans="1:16" ht="15.75" customHeight="1">
      <c r="A1402" s="1"/>
      <c r="B1402" s="6" t="s">
        <v>14</v>
      </c>
      <c r="C1402" s="6">
        <v>1185732</v>
      </c>
      <c r="D1402" s="7">
        <v>44324</v>
      </c>
      <c r="E1402" s="6" t="s">
        <v>46</v>
      </c>
      <c r="F1402" s="6" t="s">
        <v>47</v>
      </c>
      <c r="G1402" s="6" t="s">
        <v>65</v>
      </c>
      <c r="H1402" s="6" t="s">
        <v>21</v>
      </c>
      <c r="I1402" s="8">
        <v>0.6</v>
      </c>
      <c r="J1402" s="9">
        <v>5250</v>
      </c>
      <c r="K1402" s="10">
        <f t="shared" si="10"/>
        <v>3150</v>
      </c>
      <c r="L1402" s="10">
        <f t="shared" si="11"/>
        <v>1102.5</v>
      </c>
      <c r="M1402" s="11">
        <v>0.35</v>
      </c>
      <c r="P1402" s="12"/>
    </row>
    <row r="1403" spans="1:16" ht="15.75" customHeight="1">
      <c r="A1403" s="1"/>
      <c r="B1403" s="6" t="s">
        <v>14</v>
      </c>
      <c r="C1403" s="6">
        <v>1185732</v>
      </c>
      <c r="D1403" s="7">
        <v>44324</v>
      </c>
      <c r="E1403" s="6" t="s">
        <v>46</v>
      </c>
      <c r="F1403" s="6" t="s">
        <v>47</v>
      </c>
      <c r="G1403" s="6" t="s">
        <v>65</v>
      </c>
      <c r="H1403" s="6" t="s">
        <v>22</v>
      </c>
      <c r="I1403" s="8">
        <v>0.65</v>
      </c>
      <c r="J1403" s="9">
        <v>6250</v>
      </c>
      <c r="K1403" s="10">
        <f t="shared" si="10"/>
        <v>4062.5</v>
      </c>
      <c r="L1403" s="10">
        <f t="shared" si="11"/>
        <v>2031.25</v>
      </c>
      <c r="M1403" s="11">
        <v>0.5</v>
      </c>
      <c r="P1403" s="12"/>
    </row>
    <row r="1404" spans="1:16" ht="15.75" customHeight="1">
      <c r="A1404" s="1"/>
      <c r="B1404" s="6" t="s">
        <v>14</v>
      </c>
      <c r="C1404" s="6">
        <v>1185732</v>
      </c>
      <c r="D1404" s="7">
        <v>44357</v>
      </c>
      <c r="E1404" s="6" t="s">
        <v>46</v>
      </c>
      <c r="F1404" s="6" t="s">
        <v>47</v>
      </c>
      <c r="G1404" s="6" t="s">
        <v>65</v>
      </c>
      <c r="H1404" s="6" t="s">
        <v>17</v>
      </c>
      <c r="I1404" s="8">
        <v>0.6</v>
      </c>
      <c r="J1404" s="9">
        <v>8750</v>
      </c>
      <c r="K1404" s="10">
        <f t="shared" si="10"/>
        <v>5250</v>
      </c>
      <c r="L1404" s="10">
        <f t="shared" si="11"/>
        <v>2362.5</v>
      </c>
      <c r="M1404" s="11">
        <v>0.45</v>
      </c>
      <c r="P1404" s="12"/>
    </row>
    <row r="1405" spans="1:16" ht="15.75" customHeight="1">
      <c r="A1405" s="1"/>
      <c r="B1405" s="6" t="s">
        <v>14</v>
      </c>
      <c r="C1405" s="6">
        <v>1185732</v>
      </c>
      <c r="D1405" s="7">
        <v>44357</v>
      </c>
      <c r="E1405" s="6" t="s">
        <v>46</v>
      </c>
      <c r="F1405" s="6" t="s">
        <v>47</v>
      </c>
      <c r="G1405" s="6" t="s">
        <v>65</v>
      </c>
      <c r="H1405" s="6" t="s">
        <v>18</v>
      </c>
      <c r="I1405" s="8">
        <v>0.55000000000000004</v>
      </c>
      <c r="J1405" s="9">
        <v>6250</v>
      </c>
      <c r="K1405" s="10">
        <f t="shared" si="10"/>
        <v>3437.5000000000005</v>
      </c>
      <c r="L1405" s="10">
        <f t="shared" si="11"/>
        <v>1203.125</v>
      </c>
      <c r="M1405" s="11">
        <v>0.35</v>
      </c>
      <c r="P1405" s="12"/>
    </row>
    <row r="1406" spans="1:16" ht="15.75" customHeight="1">
      <c r="A1406" s="1"/>
      <c r="B1406" s="6" t="s">
        <v>14</v>
      </c>
      <c r="C1406" s="6">
        <v>1185732</v>
      </c>
      <c r="D1406" s="7">
        <v>44357</v>
      </c>
      <c r="E1406" s="6" t="s">
        <v>46</v>
      </c>
      <c r="F1406" s="6" t="s">
        <v>47</v>
      </c>
      <c r="G1406" s="6" t="s">
        <v>65</v>
      </c>
      <c r="H1406" s="6" t="s">
        <v>19</v>
      </c>
      <c r="I1406" s="8">
        <v>0.5</v>
      </c>
      <c r="J1406" s="9">
        <v>6000</v>
      </c>
      <c r="K1406" s="10">
        <f t="shared" si="10"/>
        <v>3000</v>
      </c>
      <c r="L1406" s="10">
        <f t="shared" si="11"/>
        <v>750</v>
      </c>
      <c r="M1406" s="11">
        <v>0.25</v>
      </c>
      <c r="P1406" s="12"/>
    </row>
    <row r="1407" spans="1:16" ht="15.75" customHeight="1">
      <c r="A1407" s="1"/>
      <c r="B1407" s="6" t="s">
        <v>14</v>
      </c>
      <c r="C1407" s="6">
        <v>1185732</v>
      </c>
      <c r="D1407" s="7">
        <v>44357</v>
      </c>
      <c r="E1407" s="6" t="s">
        <v>46</v>
      </c>
      <c r="F1407" s="6" t="s">
        <v>47</v>
      </c>
      <c r="G1407" s="6" t="s">
        <v>65</v>
      </c>
      <c r="H1407" s="6" t="s">
        <v>20</v>
      </c>
      <c r="I1407" s="8">
        <v>0.5</v>
      </c>
      <c r="J1407" s="9">
        <v>5750</v>
      </c>
      <c r="K1407" s="10">
        <f t="shared" si="10"/>
        <v>2875</v>
      </c>
      <c r="L1407" s="10">
        <f t="shared" si="11"/>
        <v>862.5</v>
      </c>
      <c r="M1407" s="11">
        <v>0.3</v>
      </c>
      <c r="P1407" s="12"/>
    </row>
    <row r="1408" spans="1:16" ht="15.75" customHeight="1">
      <c r="A1408" s="1"/>
      <c r="B1408" s="6" t="s">
        <v>14</v>
      </c>
      <c r="C1408" s="6">
        <v>1185732</v>
      </c>
      <c r="D1408" s="7">
        <v>44357</v>
      </c>
      <c r="E1408" s="6" t="s">
        <v>46</v>
      </c>
      <c r="F1408" s="6" t="s">
        <v>47</v>
      </c>
      <c r="G1408" s="6" t="s">
        <v>65</v>
      </c>
      <c r="H1408" s="6" t="s">
        <v>21</v>
      </c>
      <c r="I1408" s="8">
        <v>0.65</v>
      </c>
      <c r="J1408" s="9">
        <v>5750</v>
      </c>
      <c r="K1408" s="10">
        <f t="shared" si="10"/>
        <v>3737.5</v>
      </c>
      <c r="L1408" s="10">
        <f t="shared" si="11"/>
        <v>1308.125</v>
      </c>
      <c r="M1408" s="11">
        <v>0.35</v>
      </c>
      <c r="P1408" s="12"/>
    </row>
    <row r="1409" spans="1:16" ht="15.75" customHeight="1">
      <c r="A1409" s="1"/>
      <c r="B1409" s="6" t="s">
        <v>14</v>
      </c>
      <c r="C1409" s="6">
        <v>1185732</v>
      </c>
      <c r="D1409" s="7">
        <v>44357</v>
      </c>
      <c r="E1409" s="6" t="s">
        <v>46</v>
      </c>
      <c r="F1409" s="6" t="s">
        <v>47</v>
      </c>
      <c r="G1409" s="6" t="s">
        <v>65</v>
      </c>
      <c r="H1409" s="6" t="s">
        <v>22</v>
      </c>
      <c r="I1409" s="8">
        <v>0.70000000000000007</v>
      </c>
      <c r="J1409" s="9">
        <v>7250</v>
      </c>
      <c r="K1409" s="10">
        <f t="shared" si="10"/>
        <v>5075.0000000000009</v>
      </c>
      <c r="L1409" s="10">
        <f t="shared" si="11"/>
        <v>2537.5000000000005</v>
      </c>
      <c r="M1409" s="11">
        <v>0.5</v>
      </c>
      <c r="P1409" s="12"/>
    </row>
    <row r="1410" spans="1:16" ht="15.75" customHeight="1">
      <c r="A1410" s="1"/>
      <c r="B1410" s="6" t="s">
        <v>14</v>
      </c>
      <c r="C1410" s="6">
        <v>1185732</v>
      </c>
      <c r="D1410" s="7">
        <v>44385</v>
      </c>
      <c r="E1410" s="6" t="s">
        <v>46</v>
      </c>
      <c r="F1410" s="6" t="s">
        <v>47</v>
      </c>
      <c r="G1410" s="6" t="s">
        <v>65</v>
      </c>
      <c r="H1410" s="6" t="s">
        <v>17</v>
      </c>
      <c r="I1410" s="8">
        <v>0.65</v>
      </c>
      <c r="J1410" s="9">
        <v>9500</v>
      </c>
      <c r="K1410" s="10">
        <f t="shared" si="10"/>
        <v>6175</v>
      </c>
      <c r="L1410" s="10">
        <f t="shared" si="11"/>
        <v>2778.75</v>
      </c>
      <c r="M1410" s="11">
        <v>0.45</v>
      </c>
      <c r="P1410" s="12"/>
    </row>
    <row r="1411" spans="1:16" ht="15.75" customHeight="1">
      <c r="A1411" s="1"/>
      <c r="B1411" s="6" t="s">
        <v>14</v>
      </c>
      <c r="C1411" s="6">
        <v>1185732</v>
      </c>
      <c r="D1411" s="7">
        <v>44385</v>
      </c>
      <c r="E1411" s="6" t="s">
        <v>46</v>
      </c>
      <c r="F1411" s="6" t="s">
        <v>47</v>
      </c>
      <c r="G1411" s="6" t="s">
        <v>65</v>
      </c>
      <c r="H1411" s="6" t="s">
        <v>18</v>
      </c>
      <c r="I1411" s="8">
        <v>0.60000000000000009</v>
      </c>
      <c r="J1411" s="9">
        <v>7000</v>
      </c>
      <c r="K1411" s="10">
        <f t="shared" si="10"/>
        <v>4200.0000000000009</v>
      </c>
      <c r="L1411" s="10">
        <f t="shared" si="11"/>
        <v>1470.0000000000002</v>
      </c>
      <c r="M1411" s="11">
        <v>0.35</v>
      </c>
      <c r="P1411" s="12"/>
    </row>
    <row r="1412" spans="1:16" ht="15.75" customHeight="1">
      <c r="A1412" s="1"/>
      <c r="B1412" s="6" t="s">
        <v>14</v>
      </c>
      <c r="C1412" s="6">
        <v>1185732</v>
      </c>
      <c r="D1412" s="7">
        <v>44385</v>
      </c>
      <c r="E1412" s="6" t="s">
        <v>46</v>
      </c>
      <c r="F1412" s="6" t="s">
        <v>47</v>
      </c>
      <c r="G1412" s="6" t="s">
        <v>65</v>
      </c>
      <c r="H1412" s="6" t="s">
        <v>19</v>
      </c>
      <c r="I1412" s="8">
        <v>0.55000000000000004</v>
      </c>
      <c r="J1412" s="9">
        <v>6250</v>
      </c>
      <c r="K1412" s="10">
        <f t="shared" si="10"/>
        <v>3437.5000000000005</v>
      </c>
      <c r="L1412" s="10">
        <f t="shared" si="11"/>
        <v>859.37500000000011</v>
      </c>
      <c r="M1412" s="11">
        <v>0.25</v>
      </c>
      <c r="P1412" s="12"/>
    </row>
    <row r="1413" spans="1:16" ht="15.75" customHeight="1">
      <c r="A1413" s="1"/>
      <c r="B1413" s="6" t="s">
        <v>14</v>
      </c>
      <c r="C1413" s="6">
        <v>1185732</v>
      </c>
      <c r="D1413" s="7">
        <v>44385</v>
      </c>
      <c r="E1413" s="6" t="s">
        <v>46</v>
      </c>
      <c r="F1413" s="6" t="s">
        <v>47</v>
      </c>
      <c r="G1413" s="6" t="s">
        <v>65</v>
      </c>
      <c r="H1413" s="6" t="s">
        <v>20</v>
      </c>
      <c r="I1413" s="8">
        <v>0.55000000000000004</v>
      </c>
      <c r="J1413" s="9">
        <v>5750</v>
      </c>
      <c r="K1413" s="10">
        <f t="shared" si="10"/>
        <v>3162.5000000000005</v>
      </c>
      <c r="L1413" s="10">
        <f t="shared" si="11"/>
        <v>948.75000000000011</v>
      </c>
      <c r="M1413" s="11">
        <v>0.3</v>
      </c>
      <c r="P1413" s="12"/>
    </row>
    <row r="1414" spans="1:16" ht="15.75" customHeight="1">
      <c r="A1414" s="1"/>
      <c r="B1414" s="6" t="s">
        <v>14</v>
      </c>
      <c r="C1414" s="6">
        <v>1185732</v>
      </c>
      <c r="D1414" s="7">
        <v>44385</v>
      </c>
      <c r="E1414" s="6" t="s">
        <v>46</v>
      </c>
      <c r="F1414" s="6" t="s">
        <v>47</v>
      </c>
      <c r="G1414" s="6" t="s">
        <v>65</v>
      </c>
      <c r="H1414" s="6" t="s">
        <v>21</v>
      </c>
      <c r="I1414" s="8">
        <v>0.65</v>
      </c>
      <c r="J1414" s="9">
        <v>6000</v>
      </c>
      <c r="K1414" s="10">
        <f t="shared" si="10"/>
        <v>3900</v>
      </c>
      <c r="L1414" s="10">
        <f t="shared" si="11"/>
        <v>1365</v>
      </c>
      <c r="M1414" s="11">
        <v>0.35</v>
      </c>
      <c r="P1414" s="12"/>
    </row>
    <row r="1415" spans="1:16" ht="15.75" customHeight="1">
      <c r="A1415" s="1"/>
      <c r="B1415" s="6" t="s">
        <v>14</v>
      </c>
      <c r="C1415" s="6">
        <v>1185732</v>
      </c>
      <c r="D1415" s="7">
        <v>44385</v>
      </c>
      <c r="E1415" s="6" t="s">
        <v>46</v>
      </c>
      <c r="F1415" s="6" t="s">
        <v>47</v>
      </c>
      <c r="G1415" s="6" t="s">
        <v>65</v>
      </c>
      <c r="H1415" s="6" t="s">
        <v>22</v>
      </c>
      <c r="I1415" s="8">
        <v>0.70000000000000007</v>
      </c>
      <c r="J1415" s="9">
        <v>7750</v>
      </c>
      <c r="K1415" s="10">
        <f t="shared" si="10"/>
        <v>5425.0000000000009</v>
      </c>
      <c r="L1415" s="10">
        <f t="shared" si="11"/>
        <v>2712.5000000000005</v>
      </c>
      <c r="M1415" s="11">
        <v>0.5</v>
      </c>
      <c r="P1415" s="12"/>
    </row>
    <row r="1416" spans="1:16" ht="15.75" customHeight="1">
      <c r="A1416" s="1"/>
      <c r="B1416" s="6" t="s">
        <v>14</v>
      </c>
      <c r="C1416" s="6">
        <v>1185732</v>
      </c>
      <c r="D1416" s="7">
        <v>44417</v>
      </c>
      <c r="E1416" s="6" t="s">
        <v>46</v>
      </c>
      <c r="F1416" s="6" t="s">
        <v>47</v>
      </c>
      <c r="G1416" s="6" t="s">
        <v>65</v>
      </c>
      <c r="H1416" s="6" t="s">
        <v>17</v>
      </c>
      <c r="I1416" s="8">
        <v>0.65</v>
      </c>
      <c r="J1416" s="9">
        <v>9250</v>
      </c>
      <c r="K1416" s="10">
        <f t="shared" si="10"/>
        <v>6012.5</v>
      </c>
      <c r="L1416" s="10">
        <f t="shared" si="11"/>
        <v>2705.625</v>
      </c>
      <c r="M1416" s="11">
        <v>0.45</v>
      </c>
      <c r="P1416" s="12"/>
    </row>
    <row r="1417" spans="1:16" ht="15.75" customHeight="1">
      <c r="A1417" s="1"/>
      <c r="B1417" s="6" t="s">
        <v>14</v>
      </c>
      <c r="C1417" s="6">
        <v>1185732</v>
      </c>
      <c r="D1417" s="7">
        <v>44417</v>
      </c>
      <c r="E1417" s="6" t="s">
        <v>46</v>
      </c>
      <c r="F1417" s="6" t="s">
        <v>47</v>
      </c>
      <c r="G1417" s="6" t="s">
        <v>65</v>
      </c>
      <c r="H1417" s="6" t="s">
        <v>18</v>
      </c>
      <c r="I1417" s="8">
        <v>0.60000000000000009</v>
      </c>
      <c r="J1417" s="9">
        <v>7000</v>
      </c>
      <c r="K1417" s="10">
        <f t="shared" si="10"/>
        <v>4200.0000000000009</v>
      </c>
      <c r="L1417" s="10">
        <f t="shared" si="11"/>
        <v>1470.0000000000002</v>
      </c>
      <c r="M1417" s="11">
        <v>0.35</v>
      </c>
      <c r="P1417" s="12"/>
    </row>
    <row r="1418" spans="1:16" ht="15.75" customHeight="1">
      <c r="A1418" s="1"/>
      <c r="B1418" s="6" t="s">
        <v>14</v>
      </c>
      <c r="C1418" s="6">
        <v>1185732</v>
      </c>
      <c r="D1418" s="7">
        <v>44417</v>
      </c>
      <c r="E1418" s="6" t="s">
        <v>46</v>
      </c>
      <c r="F1418" s="6" t="s">
        <v>47</v>
      </c>
      <c r="G1418" s="6" t="s">
        <v>65</v>
      </c>
      <c r="H1418" s="6" t="s">
        <v>19</v>
      </c>
      <c r="I1418" s="8">
        <v>0.55000000000000004</v>
      </c>
      <c r="J1418" s="9">
        <v>6250</v>
      </c>
      <c r="K1418" s="10">
        <f t="shared" si="10"/>
        <v>3437.5000000000005</v>
      </c>
      <c r="L1418" s="10">
        <f t="shared" si="11"/>
        <v>859.37500000000011</v>
      </c>
      <c r="M1418" s="11">
        <v>0.25</v>
      </c>
      <c r="P1418" s="12"/>
    </row>
    <row r="1419" spans="1:16" ht="15.75" customHeight="1">
      <c r="A1419" s="1"/>
      <c r="B1419" s="6" t="s">
        <v>14</v>
      </c>
      <c r="C1419" s="6">
        <v>1185732</v>
      </c>
      <c r="D1419" s="7">
        <v>44417</v>
      </c>
      <c r="E1419" s="6" t="s">
        <v>46</v>
      </c>
      <c r="F1419" s="6" t="s">
        <v>47</v>
      </c>
      <c r="G1419" s="6" t="s">
        <v>65</v>
      </c>
      <c r="H1419" s="6" t="s">
        <v>20</v>
      </c>
      <c r="I1419" s="8">
        <v>0.45</v>
      </c>
      <c r="J1419" s="9">
        <v>5750</v>
      </c>
      <c r="K1419" s="10">
        <f t="shared" si="10"/>
        <v>2587.5</v>
      </c>
      <c r="L1419" s="10">
        <f t="shared" si="11"/>
        <v>776.25</v>
      </c>
      <c r="M1419" s="11">
        <v>0.3</v>
      </c>
      <c r="P1419" s="12"/>
    </row>
    <row r="1420" spans="1:16" ht="15.75" customHeight="1">
      <c r="A1420" s="1"/>
      <c r="B1420" s="6" t="s">
        <v>14</v>
      </c>
      <c r="C1420" s="6">
        <v>1185732</v>
      </c>
      <c r="D1420" s="7">
        <v>44417</v>
      </c>
      <c r="E1420" s="6" t="s">
        <v>46</v>
      </c>
      <c r="F1420" s="6" t="s">
        <v>47</v>
      </c>
      <c r="G1420" s="6" t="s">
        <v>65</v>
      </c>
      <c r="H1420" s="6" t="s">
        <v>21</v>
      </c>
      <c r="I1420" s="8">
        <v>0.55000000000000004</v>
      </c>
      <c r="J1420" s="9">
        <v>5500</v>
      </c>
      <c r="K1420" s="10">
        <f t="shared" si="10"/>
        <v>3025.0000000000005</v>
      </c>
      <c r="L1420" s="10">
        <f t="shared" si="11"/>
        <v>1058.75</v>
      </c>
      <c r="M1420" s="11">
        <v>0.35</v>
      </c>
      <c r="P1420" s="12"/>
    </row>
    <row r="1421" spans="1:16" ht="15.75" customHeight="1">
      <c r="A1421" s="1"/>
      <c r="B1421" s="6" t="s">
        <v>14</v>
      </c>
      <c r="C1421" s="6">
        <v>1185732</v>
      </c>
      <c r="D1421" s="7">
        <v>44417</v>
      </c>
      <c r="E1421" s="6" t="s">
        <v>46</v>
      </c>
      <c r="F1421" s="6" t="s">
        <v>47</v>
      </c>
      <c r="G1421" s="6" t="s">
        <v>65</v>
      </c>
      <c r="H1421" s="6" t="s">
        <v>22</v>
      </c>
      <c r="I1421" s="8">
        <v>0.60000000000000009</v>
      </c>
      <c r="J1421" s="9">
        <v>7250</v>
      </c>
      <c r="K1421" s="10">
        <f t="shared" si="10"/>
        <v>4350.0000000000009</v>
      </c>
      <c r="L1421" s="10">
        <f t="shared" si="11"/>
        <v>2175.0000000000005</v>
      </c>
      <c r="M1421" s="11">
        <v>0.5</v>
      </c>
      <c r="P1421" s="12"/>
    </row>
    <row r="1422" spans="1:16" ht="15.75" customHeight="1">
      <c r="A1422" s="1"/>
      <c r="B1422" s="6" t="s">
        <v>14</v>
      </c>
      <c r="C1422" s="6">
        <v>1185732</v>
      </c>
      <c r="D1422" s="7">
        <v>44447</v>
      </c>
      <c r="E1422" s="6" t="s">
        <v>46</v>
      </c>
      <c r="F1422" s="6" t="s">
        <v>47</v>
      </c>
      <c r="G1422" s="6" t="s">
        <v>65</v>
      </c>
      <c r="H1422" s="6" t="s">
        <v>17</v>
      </c>
      <c r="I1422" s="8">
        <v>0.55000000000000004</v>
      </c>
      <c r="J1422" s="9">
        <v>8500</v>
      </c>
      <c r="K1422" s="10">
        <f t="shared" si="10"/>
        <v>4675</v>
      </c>
      <c r="L1422" s="10">
        <f t="shared" si="11"/>
        <v>2103.75</v>
      </c>
      <c r="M1422" s="11">
        <v>0.45</v>
      </c>
      <c r="P1422" s="12"/>
    </row>
    <row r="1423" spans="1:16" ht="15.75" customHeight="1">
      <c r="A1423" s="1"/>
      <c r="B1423" s="6" t="s">
        <v>14</v>
      </c>
      <c r="C1423" s="6">
        <v>1185732</v>
      </c>
      <c r="D1423" s="7">
        <v>44447</v>
      </c>
      <c r="E1423" s="6" t="s">
        <v>46</v>
      </c>
      <c r="F1423" s="6" t="s">
        <v>47</v>
      </c>
      <c r="G1423" s="6" t="s">
        <v>65</v>
      </c>
      <c r="H1423" s="6" t="s">
        <v>18</v>
      </c>
      <c r="I1423" s="8">
        <v>0.50000000000000011</v>
      </c>
      <c r="J1423" s="9">
        <v>6500</v>
      </c>
      <c r="K1423" s="10">
        <f t="shared" si="10"/>
        <v>3250.0000000000009</v>
      </c>
      <c r="L1423" s="10">
        <f t="shared" si="11"/>
        <v>1137.5000000000002</v>
      </c>
      <c r="M1423" s="11">
        <v>0.35</v>
      </c>
      <c r="P1423" s="12"/>
    </row>
    <row r="1424" spans="1:16" ht="15.75" customHeight="1">
      <c r="A1424" s="1"/>
      <c r="B1424" s="6" t="s">
        <v>14</v>
      </c>
      <c r="C1424" s="6">
        <v>1185732</v>
      </c>
      <c r="D1424" s="7">
        <v>44447</v>
      </c>
      <c r="E1424" s="6" t="s">
        <v>46</v>
      </c>
      <c r="F1424" s="6" t="s">
        <v>47</v>
      </c>
      <c r="G1424" s="6" t="s">
        <v>65</v>
      </c>
      <c r="H1424" s="6" t="s">
        <v>19</v>
      </c>
      <c r="I1424" s="8">
        <v>0.45</v>
      </c>
      <c r="J1424" s="9">
        <v>5500</v>
      </c>
      <c r="K1424" s="10">
        <f t="shared" si="10"/>
        <v>2475</v>
      </c>
      <c r="L1424" s="10">
        <f t="shared" si="11"/>
        <v>618.75</v>
      </c>
      <c r="M1424" s="11">
        <v>0.25</v>
      </c>
      <c r="P1424" s="12"/>
    </row>
    <row r="1425" spans="1:16" ht="15.75" customHeight="1">
      <c r="A1425" s="1"/>
      <c r="B1425" s="6" t="s">
        <v>14</v>
      </c>
      <c r="C1425" s="6">
        <v>1185732</v>
      </c>
      <c r="D1425" s="7">
        <v>44447</v>
      </c>
      <c r="E1425" s="6" t="s">
        <v>46</v>
      </c>
      <c r="F1425" s="6" t="s">
        <v>47</v>
      </c>
      <c r="G1425" s="6" t="s">
        <v>65</v>
      </c>
      <c r="H1425" s="6" t="s">
        <v>20</v>
      </c>
      <c r="I1425" s="8">
        <v>0.45</v>
      </c>
      <c r="J1425" s="9">
        <v>5250</v>
      </c>
      <c r="K1425" s="10">
        <f t="shared" si="10"/>
        <v>2362.5</v>
      </c>
      <c r="L1425" s="10">
        <f t="shared" si="11"/>
        <v>708.75</v>
      </c>
      <c r="M1425" s="11">
        <v>0.3</v>
      </c>
      <c r="P1425" s="12"/>
    </row>
    <row r="1426" spans="1:16" ht="15.75" customHeight="1">
      <c r="A1426" s="1"/>
      <c r="B1426" s="6" t="s">
        <v>14</v>
      </c>
      <c r="C1426" s="6">
        <v>1185732</v>
      </c>
      <c r="D1426" s="7">
        <v>44447</v>
      </c>
      <c r="E1426" s="6" t="s">
        <v>46</v>
      </c>
      <c r="F1426" s="6" t="s">
        <v>47</v>
      </c>
      <c r="G1426" s="6" t="s">
        <v>65</v>
      </c>
      <c r="H1426" s="6" t="s">
        <v>21</v>
      </c>
      <c r="I1426" s="8">
        <v>0.55000000000000004</v>
      </c>
      <c r="J1426" s="9">
        <v>5250</v>
      </c>
      <c r="K1426" s="10">
        <f t="shared" si="10"/>
        <v>2887.5000000000005</v>
      </c>
      <c r="L1426" s="10">
        <f t="shared" si="11"/>
        <v>1010.6250000000001</v>
      </c>
      <c r="M1426" s="11">
        <v>0.35</v>
      </c>
      <c r="P1426" s="12"/>
    </row>
    <row r="1427" spans="1:16" ht="15.75" customHeight="1">
      <c r="A1427" s="1"/>
      <c r="B1427" s="6" t="s">
        <v>14</v>
      </c>
      <c r="C1427" s="6">
        <v>1185732</v>
      </c>
      <c r="D1427" s="7">
        <v>44447</v>
      </c>
      <c r="E1427" s="6" t="s">
        <v>46</v>
      </c>
      <c r="F1427" s="6" t="s">
        <v>47</v>
      </c>
      <c r="G1427" s="6" t="s">
        <v>65</v>
      </c>
      <c r="H1427" s="6" t="s">
        <v>22</v>
      </c>
      <c r="I1427" s="8">
        <v>0.60000000000000009</v>
      </c>
      <c r="J1427" s="9">
        <v>6250</v>
      </c>
      <c r="K1427" s="10">
        <f t="shared" si="10"/>
        <v>3750.0000000000005</v>
      </c>
      <c r="L1427" s="10">
        <f t="shared" si="11"/>
        <v>1875.0000000000002</v>
      </c>
      <c r="M1427" s="11">
        <v>0.5</v>
      </c>
      <c r="P1427" s="12"/>
    </row>
    <row r="1428" spans="1:16" ht="15.75" customHeight="1">
      <c r="A1428" s="1"/>
      <c r="B1428" s="6" t="s">
        <v>14</v>
      </c>
      <c r="C1428" s="6">
        <v>1185732</v>
      </c>
      <c r="D1428" s="7">
        <v>44479</v>
      </c>
      <c r="E1428" s="6" t="s">
        <v>46</v>
      </c>
      <c r="F1428" s="6" t="s">
        <v>47</v>
      </c>
      <c r="G1428" s="6" t="s">
        <v>65</v>
      </c>
      <c r="H1428" s="6" t="s">
        <v>17</v>
      </c>
      <c r="I1428" s="8">
        <v>0.60000000000000009</v>
      </c>
      <c r="J1428" s="9">
        <v>8000</v>
      </c>
      <c r="K1428" s="10">
        <f t="shared" si="10"/>
        <v>4800.0000000000009</v>
      </c>
      <c r="L1428" s="10">
        <f t="shared" si="11"/>
        <v>2160.0000000000005</v>
      </c>
      <c r="M1428" s="11">
        <v>0.45</v>
      </c>
      <c r="P1428" s="12"/>
    </row>
    <row r="1429" spans="1:16" ht="15.75" customHeight="1">
      <c r="A1429" s="1"/>
      <c r="B1429" s="6" t="s">
        <v>14</v>
      </c>
      <c r="C1429" s="6">
        <v>1185732</v>
      </c>
      <c r="D1429" s="7">
        <v>44479</v>
      </c>
      <c r="E1429" s="6" t="s">
        <v>46</v>
      </c>
      <c r="F1429" s="6" t="s">
        <v>47</v>
      </c>
      <c r="G1429" s="6" t="s">
        <v>65</v>
      </c>
      <c r="H1429" s="6" t="s">
        <v>18</v>
      </c>
      <c r="I1429" s="8">
        <v>0.50000000000000011</v>
      </c>
      <c r="J1429" s="9">
        <v>6250</v>
      </c>
      <c r="K1429" s="10">
        <f t="shared" si="10"/>
        <v>3125.0000000000009</v>
      </c>
      <c r="L1429" s="10">
        <f t="shared" si="11"/>
        <v>1093.7500000000002</v>
      </c>
      <c r="M1429" s="11">
        <v>0.35</v>
      </c>
      <c r="P1429" s="12"/>
    </row>
    <row r="1430" spans="1:16" ht="15.75" customHeight="1">
      <c r="A1430" s="1"/>
      <c r="B1430" s="6" t="s">
        <v>14</v>
      </c>
      <c r="C1430" s="6">
        <v>1185732</v>
      </c>
      <c r="D1430" s="7">
        <v>44479</v>
      </c>
      <c r="E1430" s="6" t="s">
        <v>46</v>
      </c>
      <c r="F1430" s="6" t="s">
        <v>47</v>
      </c>
      <c r="G1430" s="6" t="s">
        <v>65</v>
      </c>
      <c r="H1430" s="6" t="s">
        <v>19</v>
      </c>
      <c r="I1430" s="8">
        <v>0.50000000000000011</v>
      </c>
      <c r="J1430" s="9">
        <v>5250</v>
      </c>
      <c r="K1430" s="10">
        <f t="shared" si="10"/>
        <v>2625.0000000000005</v>
      </c>
      <c r="L1430" s="10">
        <f t="shared" si="11"/>
        <v>656.25000000000011</v>
      </c>
      <c r="M1430" s="11">
        <v>0.25</v>
      </c>
      <c r="P1430" s="12"/>
    </row>
    <row r="1431" spans="1:16" ht="15.75" customHeight="1">
      <c r="A1431" s="1"/>
      <c r="B1431" s="6" t="s">
        <v>14</v>
      </c>
      <c r="C1431" s="6">
        <v>1185732</v>
      </c>
      <c r="D1431" s="7">
        <v>44479</v>
      </c>
      <c r="E1431" s="6" t="s">
        <v>46</v>
      </c>
      <c r="F1431" s="6" t="s">
        <v>47</v>
      </c>
      <c r="G1431" s="6" t="s">
        <v>65</v>
      </c>
      <c r="H1431" s="6" t="s">
        <v>20</v>
      </c>
      <c r="I1431" s="8">
        <v>0.50000000000000011</v>
      </c>
      <c r="J1431" s="9">
        <v>5000</v>
      </c>
      <c r="K1431" s="10">
        <f t="shared" si="10"/>
        <v>2500.0000000000005</v>
      </c>
      <c r="L1431" s="10">
        <f t="shared" si="11"/>
        <v>750.00000000000011</v>
      </c>
      <c r="M1431" s="11">
        <v>0.3</v>
      </c>
      <c r="P1431" s="12"/>
    </row>
    <row r="1432" spans="1:16" ht="15.75" customHeight="1">
      <c r="A1432" s="1"/>
      <c r="B1432" s="6" t="s">
        <v>14</v>
      </c>
      <c r="C1432" s="6">
        <v>1185732</v>
      </c>
      <c r="D1432" s="7">
        <v>44479</v>
      </c>
      <c r="E1432" s="6" t="s">
        <v>46</v>
      </c>
      <c r="F1432" s="6" t="s">
        <v>47</v>
      </c>
      <c r="G1432" s="6" t="s">
        <v>65</v>
      </c>
      <c r="H1432" s="6" t="s">
        <v>21</v>
      </c>
      <c r="I1432" s="8">
        <v>0.60000000000000009</v>
      </c>
      <c r="J1432" s="9">
        <v>5000</v>
      </c>
      <c r="K1432" s="10">
        <f t="shared" si="10"/>
        <v>3000.0000000000005</v>
      </c>
      <c r="L1432" s="10">
        <f t="shared" si="11"/>
        <v>1050</v>
      </c>
      <c r="M1432" s="11">
        <v>0.35</v>
      </c>
      <c r="P1432" s="12"/>
    </row>
    <row r="1433" spans="1:16" ht="15.75" customHeight="1">
      <c r="A1433" s="1"/>
      <c r="B1433" s="6" t="s">
        <v>14</v>
      </c>
      <c r="C1433" s="6">
        <v>1185732</v>
      </c>
      <c r="D1433" s="7">
        <v>44479</v>
      </c>
      <c r="E1433" s="6" t="s">
        <v>46</v>
      </c>
      <c r="F1433" s="6" t="s">
        <v>47</v>
      </c>
      <c r="G1433" s="6" t="s">
        <v>65</v>
      </c>
      <c r="H1433" s="6" t="s">
        <v>22</v>
      </c>
      <c r="I1433" s="8">
        <v>0.65</v>
      </c>
      <c r="J1433" s="9">
        <v>6250</v>
      </c>
      <c r="K1433" s="10">
        <f t="shared" si="10"/>
        <v>4062.5</v>
      </c>
      <c r="L1433" s="10">
        <f t="shared" si="11"/>
        <v>2031.25</v>
      </c>
      <c r="M1433" s="11">
        <v>0.5</v>
      </c>
      <c r="P1433" s="12"/>
    </row>
    <row r="1434" spans="1:16" ht="15.75" customHeight="1">
      <c r="A1434" s="1"/>
      <c r="B1434" s="6" t="s">
        <v>14</v>
      </c>
      <c r="C1434" s="6">
        <v>1185732</v>
      </c>
      <c r="D1434" s="7">
        <v>44509</v>
      </c>
      <c r="E1434" s="6" t="s">
        <v>46</v>
      </c>
      <c r="F1434" s="6" t="s">
        <v>47</v>
      </c>
      <c r="G1434" s="6" t="s">
        <v>65</v>
      </c>
      <c r="H1434" s="6" t="s">
        <v>17</v>
      </c>
      <c r="I1434" s="8">
        <v>0.60000000000000009</v>
      </c>
      <c r="J1434" s="9">
        <v>7750</v>
      </c>
      <c r="K1434" s="10">
        <f t="shared" si="10"/>
        <v>4650.0000000000009</v>
      </c>
      <c r="L1434" s="10">
        <f t="shared" si="11"/>
        <v>2092.5000000000005</v>
      </c>
      <c r="M1434" s="11">
        <v>0.45</v>
      </c>
      <c r="P1434" s="12"/>
    </row>
    <row r="1435" spans="1:16" ht="15.75" customHeight="1">
      <c r="A1435" s="1"/>
      <c r="B1435" s="6" t="s">
        <v>14</v>
      </c>
      <c r="C1435" s="6">
        <v>1185732</v>
      </c>
      <c r="D1435" s="7">
        <v>44509</v>
      </c>
      <c r="E1435" s="6" t="s">
        <v>46</v>
      </c>
      <c r="F1435" s="6" t="s">
        <v>47</v>
      </c>
      <c r="G1435" s="6" t="s">
        <v>65</v>
      </c>
      <c r="H1435" s="6" t="s">
        <v>18</v>
      </c>
      <c r="I1435" s="8">
        <v>0.50000000000000011</v>
      </c>
      <c r="J1435" s="9">
        <v>6000</v>
      </c>
      <c r="K1435" s="10">
        <f t="shared" si="10"/>
        <v>3000.0000000000005</v>
      </c>
      <c r="L1435" s="10">
        <f t="shared" si="11"/>
        <v>1050</v>
      </c>
      <c r="M1435" s="11">
        <v>0.35</v>
      </c>
      <c r="P1435" s="12"/>
    </row>
    <row r="1436" spans="1:16" ht="15.75" customHeight="1">
      <c r="A1436" s="1"/>
      <c r="B1436" s="6" t="s">
        <v>14</v>
      </c>
      <c r="C1436" s="6">
        <v>1185732</v>
      </c>
      <c r="D1436" s="7">
        <v>44509</v>
      </c>
      <c r="E1436" s="6" t="s">
        <v>46</v>
      </c>
      <c r="F1436" s="6" t="s">
        <v>47</v>
      </c>
      <c r="G1436" s="6" t="s">
        <v>65</v>
      </c>
      <c r="H1436" s="6" t="s">
        <v>19</v>
      </c>
      <c r="I1436" s="8">
        <v>0.50000000000000011</v>
      </c>
      <c r="J1436" s="9">
        <v>5450</v>
      </c>
      <c r="K1436" s="10">
        <f t="shared" si="10"/>
        <v>2725.0000000000005</v>
      </c>
      <c r="L1436" s="10">
        <f t="shared" si="11"/>
        <v>681.25000000000011</v>
      </c>
      <c r="M1436" s="11">
        <v>0.25</v>
      </c>
      <c r="P1436" s="12"/>
    </row>
    <row r="1437" spans="1:16" ht="15.75" customHeight="1">
      <c r="A1437" s="1"/>
      <c r="B1437" s="6" t="s">
        <v>14</v>
      </c>
      <c r="C1437" s="6">
        <v>1185732</v>
      </c>
      <c r="D1437" s="7">
        <v>44509</v>
      </c>
      <c r="E1437" s="6" t="s">
        <v>46</v>
      </c>
      <c r="F1437" s="6" t="s">
        <v>47</v>
      </c>
      <c r="G1437" s="6" t="s">
        <v>65</v>
      </c>
      <c r="H1437" s="6" t="s">
        <v>20</v>
      </c>
      <c r="I1437" s="8">
        <v>0.50000000000000011</v>
      </c>
      <c r="J1437" s="9">
        <v>5750</v>
      </c>
      <c r="K1437" s="10">
        <f t="shared" si="10"/>
        <v>2875.0000000000005</v>
      </c>
      <c r="L1437" s="10">
        <f t="shared" si="11"/>
        <v>862.50000000000011</v>
      </c>
      <c r="M1437" s="11">
        <v>0.3</v>
      </c>
      <c r="P1437" s="12"/>
    </row>
    <row r="1438" spans="1:16" ht="15.75" customHeight="1">
      <c r="A1438" s="1"/>
      <c r="B1438" s="6" t="s">
        <v>14</v>
      </c>
      <c r="C1438" s="6">
        <v>1185732</v>
      </c>
      <c r="D1438" s="7">
        <v>44509</v>
      </c>
      <c r="E1438" s="6" t="s">
        <v>46</v>
      </c>
      <c r="F1438" s="6" t="s">
        <v>47</v>
      </c>
      <c r="G1438" s="6" t="s">
        <v>65</v>
      </c>
      <c r="H1438" s="6" t="s">
        <v>21</v>
      </c>
      <c r="I1438" s="8">
        <v>0.65</v>
      </c>
      <c r="J1438" s="9">
        <v>5500</v>
      </c>
      <c r="K1438" s="10">
        <f t="shared" si="10"/>
        <v>3575</v>
      </c>
      <c r="L1438" s="10">
        <f t="shared" si="11"/>
        <v>1251.25</v>
      </c>
      <c r="M1438" s="11">
        <v>0.35</v>
      </c>
      <c r="P1438" s="12"/>
    </row>
    <row r="1439" spans="1:16" ht="15.75" customHeight="1">
      <c r="A1439" s="1"/>
      <c r="B1439" s="6" t="s">
        <v>14</v>
      </c>
      <c r="C1439" s="6">
        <v>1185732</v>
      </c>
      <c r="D1439" s="7">
        <v>44509</v>
      </c>
      <c r="E1439" s="6" t="s">
        <v>46</v>
      </c>
      <c r="F1439" s="6" t="s">
        <v>47</v>
      </c>
      <c r="G1439" s="6" t="s">
        <v>65</v>
      </c>
      <c r="H1439" s="6" t="s">
        <v>22</v>
      </c>
      <c r="I1439" s="8">
        <v>0.7</v>
      </c>
      <c r="J1439" s="9">
        <v>6500</v>
      </c>
      <c r="K1439" s="10">
        <f t="shared" si="10"/>
        <v>4550</v>
      </c>
      <c r="L1439" s="10">
        <f t="shared" si="11"/>
        <v>2275</v>
      </c>
      <c r="M1439" s="11">
        <v>0.5</v>
      </c>
      <c r="P1439" s="12"/>
    </row>
    <row r="1440" spans="1:16" ht="15.75" customHeight="1">
      <c r="A1440" s="1"/>
      <c r="B1440" s="6" t="s">
        <v>14</v>
      </c>
      <c r="C1440" s="6">
        <v>1185732</v>
      </c>
      <c r="D1440" s="7">
        <v>44538</v>
      </c>
      <c r="E1440" s="6" t="s">
        <v>46</v>
      </c>
      <c r="F1440" s="6" t="s">
        <v>47</v>
      </c>
      <c r="G1440" s="6" t="s">
        <v>65</v>
      </c>
      <c r="H1440" s="6" t="s">
        <v>17</v>
      </c>
      <c r="I1440" s="8">
        <v>0.65</v>
      </c>
      <c r="J1440" s="9">
        <v>8750</v>
      </c>
      <c r="K1440" s="10">
        <f t="shared" si="10"/>
        <v>5687.5</v>
      </c>
      <c r="L1440" s="10">
        <f t="shared" si="11"/>
        <v>2559.375</v>
      </c>
      <c r="M1440" s="11">
        <v>0.45</v>
      </c>
      <c r="P1440" s="12"/>
    </row>
    <row r="1441" spans="1:18" ht="15.75" customHeight="1">
      <c r="A1441" s="1"/>
      <c r="B1441" s="6" t="s">
        <v>14</v>
      </c>
      <c r="C1441" s="6">
        <v>1185732</v>
      </c>
      <c r="D1441" s="7">
        <v>44538</v>
      </c>
      <c r="E1441" s="6" t="s">
        <v>46</v>
      </c>
      <c r="F1441" s="6" t="s">
        <v>47</v>
      </c>
      <c r="G1441" s="6" t="s">
        <v>65</v>
      </c>
      <c r="H1441" s="6" t="s">
        <v>18</v>
      </c>
      <c r="I1441" s="8">
        <v>0.55000000000000004</v>
      </c>
      <c r="J1441" s="9">
        <v>6750</v>
      </c>
      <c r="K1441" s="10">
        <f t="shared" si="10"/>
        <v>3712.5000000000005</v>
      </c>
      <c r="L1441" s="10">
        <f t="shared" si="11"/>
        <v>1299.375</v>
      </c>
      <c r="M1441" s="11">
        <v>0.35</v>
      </c>
      <c r="P1441" s="12"/>
    </row>
    <row r="1442" spans="1:18" ht="15.75" customHeight="1">
      <c r="A1442" s="1"/>
      <c r="B1442" s="6" t="s">
        <v>14</v>
      </c>
      <c r="C1442" s="6">
        <v>1185732</v>
      </c>
      <c r="D1442" s="7">
        <v>44538</v>
      </c>
      <c r="E1442" s="6" t="s">
        <v>46</v>
      </c>
      <c r="F1442" s="6" t="s">
        <v>47</v>
      </c>
      <c r="G1442" s="6" t="s">
        <v>65</v>
      </c>
      <c r="H1442" s="6" t="s">
        <v>19</v>
      </c>
      <c r="I1442" s="8">
        <v>0.55000000000000004</v>
      </c>
      <c r="J1442" s="9">
        <v>6250</v>
      </c>
      <c r="K1442" s="10">
        <f t="shared" si="10"/>
        <v>3437.5000000000005</v>
      </c>
      <c r="L1442" s="10">
        <f t="shared" si="11"/>
        <v>859.37500000000011</v>
      </c>
      <c r="M1442" s="11">
        <v>0.25</v>
      </c>
      <c r="P1442" s="12"/>
    </row>
    <row r="1443" spans="1:18" ht="15.75" customHeight="1">
      <c r="A1443" s="1"/>
      <c r="B1443" s="6" t="s">
        <v>14</v>
      </c>
      <c r="C1443" s="6">
        <v>1185732</v>
      </c>
      <c r="D1443" s="7">
        <v>44538</v>
      </c>
      <c r="E1443" s="6" t="s">
        <v>46</v>
      </c>
      <c r="F1443" s="6" t="s">
        <v>47</v>
      </c>
      <c r="G1443" s="6" t="s">
        <v>65</v>
      </c>
      <c r="H1443" s="6" t="s">
        <v>20</v>
      </c>
      <c r="I1443" s="8">
        <v>0.55000000000000004</v>
      </c>
      <c r="J1443" s="9">
        <v>5750</v>
      </c>
      <c r="K1443" s="10">
        <f t="shared" si="10"/>
        <v>3162.5000000000005</v>
      </c>
      <c r="L1443" s="10">
        <f t="shared" si="11"/>
        <v>948.75000000000011</v>
      </c>
      <c r="M1443" s="11">
        <v>0.3</v>
      </c>
      <c r="P1443" s="12"/>
    </row>
    <row r="1444" spans="1:18" ht="15.75" customHeight="1">
      <c r="A1444" s="1"/>
      <c r="B1444" s="6" t="s">
        <v>14</v>
      </c>
      <c r="C1444" s="6">
        <v>1185732</v>
      </c>
      <c r="D1444" s="7">
        <v>44538</v>
      </c>
      <c r="E1444" s="6" t="s">
        <v>46</v>
      </c>
      <c r="F1444" s="6" t="s">
        <v>47</v>
      </c>
      <c r="G1444" s="6" t="s">
        <v>65</v>
      </c>
      <c r="H1444" s="6" t="s">
        <v>21</v>
      </c>
      <c r="I1444" s="8">
        <v>0.65</v>
      </c>
      <c r="J1444" s="9">
        <v>5750</v>
      </c>
      <c r="K1444" s="10">
        <f t="shared" si="10"/>
        <v>3737.5</v>
      </c>
      <c r="L1444" s="10">
        <f t="shared" si="11"/>
        <v>1308.125</v>
      </c>
      <c r="M1444" s="11">
        <v>0.35</v>
      </c>
      <c r="P1444" s="12"/>
    </row>
    <row r="1445" spans="1:18" ht="15.75" customHeight="1">
      <c r="A1445" s="1"/>
      <c r="B1445" s="6" t="s">
        <v>14</v>
      </c>
      <c r="C1445" s="6">
        <v>1185732</v>
      </c>
      <c r="D1445" s="7">
        <v>44538</v>
      </c>
      <c r="E1445" s="6" t="s">
        <v>46</v>
      </c>
      <c r="F1445" s="6" t="s">
        <v>47</v>
      </c>
      <c r="G1445" s="6" t="s">
        <v>65</v>
      </c>
      <c r="H1445" s="6" t="s">
        <v>22</v>
      </c>
      <c r="I1445" s="8">
        <v>0.7</v>
      </c>
      <c r="J1445" s="9">
        <v>6750</v>
      </c>
      <c r="K1445" s="10">
        <f t="shared" si="10"/>
        <v>4725</v>
      </c>
      <c r="L1445" s="10">
        <f t="shared" si="11"/>
        <v>2362.5</v>
      </c>
      <c r="M1445" s="11">
        <v>0.5</v>
      </c>
      <c r="P1445" s="12"/>
    </row>
    <row r="1446" spans="1:18" ht="15.75" customHeight="1">
      <c r="A1446" s="1" t="s">
        <v>39</v>
      </c>
      <c r="B1446" s="6" t="s">
        <v>14</v>
      </c>
      <c r="C1446" s="6">
        <v>1185732</v>
      </c>
      <c r="D1446" s="7">
        <v>44210</v>
      </c>
      <c r="E1446" s="6" t="s">
        <v>15</v>
      </c>
      <c r="F1446" s="6" t="s">
        <v>16</v>
      </c>
      <c r="G1446" s="6" t="s">
        <v>66</v>
      </c>
      <c r="H1446" s="6" t="s">
        <v>17</v>
      </c>
      <c r="I1446" s="8">
        <v>0.4</v>
      </c>
      <c r="J1446" s="9">
        <v>8000</v>
      </c>
      <c r="K1446" s="10">
        <f t="shared" si="10"/>
        <v>3200</v>
      </c>
      <c r="L1446" s="10">
        <f t="shared" si="11"/>
        <v>1600</v>
      </c>
      <c r="M1446" s="11">
        <v>0.5</v>
      </c>
      <c r="O1446" s="16"/>
      <c r="P1446" s="17"/>
      <c r="Q1446" s="12"/>
      <c r="R1446" s="13"/>
    </row>
    <row r="1447" spans="1:18" ht="15.75" customHeight="1">
      <c r="A1447" s="1"/>
      <c r="B1447" s="6" t="s">
        <v>14</v>
      </c>
      <c r="C1447" s="6">
        <v>1185732</v>
      </c>
      <c r="D1447" s="7">
        <v>44210</v>
      </c>
      <c r="E1447" s="6" t="s">
        <v>15</v>
      </c>
      <c r="F1447" s="6" t="s">
        <v>16</v>
      </c>
      <c r="G1447" s="6" t="s">
        <v>66</v>
      </c>
      <c r="H1447" s="6" t="s">
        <v>18</v>
      </c>
      <c r="I1447" s="8">
        <v>0.4</v>
      </c>
      <c r="J1447" s="9">
        <v>6000</v>
      </c>
      <c r="K1447" s="10">
        <f t="shared" si="10"/>
        <v>2400</v>
      </c>
      <c r="L1447" s="10">
        <f t="shared" si="11"/>
        <v>720</v>
      </c>
      <c r="M1447" s="11">
        <v>0.3</v>
      </c>
      <c r="O1447" s="16"/>
      <c r="P1447" s="17"/>
      <c r="Q1447" s="12"/>
      <c r="R1447" s="13"/>
    </row>
    <row r="1448" spans="1:18" ht="15.75" customHeight="1">
      <c r="A1448" s="1"/>
      <c r="B1448" s="6" t="s">
        <v>14</v>
      </c>
      <c r="C1448" s="6">
        <v>1185732</v>
      </c>
      <c r="D1448" s="7">
        <v>44210</v>
      </c>
      <c r="E1448" s="6" t="s">
        <v>15</v>
      </c>
      <c r="F1448" s="6" t="s">
        <v>16</v>
      </c>
      <c r="G1448" s="6" t="s">
        <v>66</v>
      </c>
      <c r="H1448" s="6" t="s">
        <v>19</v>
      </c>
      <c r="I1448" s="8">
        <v>0.30000000000000004</v>
      </c>
      <c r="J1448" s="9">
        <v>6000</v>
      </c>
      <c r="K1448" s="10">
        <f t="shared" si="10"/>
        <v>1800.0000000000002</v>
      </c>
      <c r="L1448" s="10">
        <f t="shared" si="11"/>
        <v>630</v>
      </c>
      <c r="M1448" s="11">
        <v>0.35</v>
      </c>
      <c r="O1448" s="16"/>
      <c r="P1448" s="17"/>
      <c r="Q1448" s="12"/>
      <c r="R1448" s="13"/>
    </row>
    <row r="1449" spans="1:18" ht="15.75" customHeight="1">
      <c r="A1449" s="1"/>
      <c r="B1449" s="6" t="s">
        <v>14</v>
      </c>
      <c r="C1449" s="6">
        <v>1185732</v>
      </c>
      <c r="D1449" s="7">
        <v>44210</v>
      </c>
      <c r="E1449" s="6" t="s">
        <v>15</v>
      </c>
      <c r="F1449" s="6" t="s">
        <v>16</v>
      </c>
      <c r="G1449" s="6" t="s">
        <v>66</v>
      </c>
      <c r="H1449" s="6" t="s">
        <v>20</v>
      </c>
      <c r="I1449" s="8">
        <v>0.35</v>
      </c>
      <c r="J1449" s="9">
        <v>4500</v>
      </c>
      <c r="K1449" s="10">
        <f t="shared" si="10"/>
        <v>1575</v>
      </c>
      <c r="L1449" s="10">
        <f t="shared" si="11"/>
        <v>551.25</v>
      </c>
      <c r="M1449" s="11">
        <v>0.35</v>
      </c>
      <c r="O1449" s="16"/>
      <c r="P1449" s="17"/>
      <c r="Q1449" s="12"/>
      <c r="R1449" s="13"/>
    </row>
    <row r="1450" spans="1:18" ht="15.75" customHeight="1">
      <c r="A1450" s="1"/>
      <c r="B1450" s="6" t="s">
        <v>14</v>
      </c>
      <c r="C1450" s="6">
        <v>1185732</v>
      </c>
      <c r="D1450" s="7">
        <v>44210</v>
      </c>
      <c r="E1450" s="6" t="s">
        <v>15</v>
      </c>
      <c r="F1450" s="6" t="s">
        <v>16</v>
      </c>
      <c r="G1450" s="6" t="s">
        <v>66</v>
      </c>
      <c r="H1450" s="6" t="s">
        <v>21</v>
      </c>
      <c r="I1450" s="8">
        <v>0.5</v>
      </c>
      <c r="J1450" s="9">
        <v>5000</v>
      </c>
      <c r="K1450" s="10">
        <f t="shared" si="10"/>
        <v>2500</v>
      </c>
      <c r="L1450" s="10">
        <f t="shared" si="11"/>
        <v>750</v>
      </c>
      <c r="M1450" s="11">
        <v>0.3</v>
      </c>
      <c r="O1450" s="16"/>
      <c r="P1450" s="17"/>
      <c r="Q1450" s="12"/>
      <c r="R1450" s="13"/>
    </row>
    <row r="1451" spans="1:18" ht="15.75" customHeight="1">
      <c r="A1451" s="1"/>
      <c r="B1451" s="6" t="s">
        <v>14</v>
      </c>
      <c r="C1451" s="6">
        <v>1185732</v>
      </c>
      <c r="D1451" s="7">
        <v>44210</v>
      </c>
      <c r="E1451" s="6" t="s">
        <v>15</v>
      </c>
      <c r="F1451" s="6" t="s">
        <v>16</v>
      </c>
      <c r="G1451" s="6" t="s">
        <v>66</v>
      </c>
      <c r="H1451" s="6" t="s">
        <v>22</v>
      </c>
      <c r="I1451" s="8">
        <v>0.4</v>
      </c>
      <c r="J1451" s="9">
        <v>6000</v>
      </c>
      <c r="K1451" s="10">
        <f t="shared" si="10"/>
        <v>2400</v>
      </c>
      <c r="L1451" s="10">
        <f t="shared" si="11"/>
        <v>600</v>
      </c>
      <c r="M1451" s="11">
        <v>0.25</v>
      </c>
      <c r="O1451" s="16"/>
      <c r="P1451" s="17"/>
      <c r="Q1451" s="12"/>
      <c r="R1451" s="13"/>
    </row>
    <row r="1452" spans="1:18" ht="15.75" customHeight="1">
      <c r="A1452" s="1"/>
      <c r="B1452" s="6" t="s">
        <v>14</v>
      </c>
      <c r="C1452" s="6">
        <v>1185732</v>
      </c>
      <c r="D1452" s="7">
        <v>44239</v>
      </c>
      <c r="E1452" s="6" t="s">
        <v>15</v>
      </c>
      <c r="F1452" s="6" t="s">
        <v>16</v>
      </c>
      <c r="G1452" s="6" t="s">
        <v>66</v>
      </c>
      <c r="H1452" s="6" t="s">
        <v>17</v>
      </c>
      <c r="I1452" s="8">
        <v>0.4</v>
      </c>
      <c r="J1452" s="9">
        <v>8500</v>
      </c>
      <c r="K1452" s="10">
        <f t="shared" si="10"/>
        <v>3400</v>
      </c>
      <c r="L1452" s="10">
        <f t="shared" si="11"/>
        <v>1700</v>
      </c>
      <c r="M1452" s="11">
        <v>0.5</v>
      </c>
      <c r="O1452" s="16"/>
      <c r="P1452" s="17"/>
      <c r="Q1452" s="12"/>
      <c r="R1452" s="13"/>
    </row>
    <row r="1453" spans="1:18" ht="15.75" customHeight="1">
      <c r="A1453" s="1"/>
      <c r="B1453" s="6" t="s">
        <v>14</v>
      </c>
      <c r="C1453" s="6">
        <v>1185732</v>
      </c>
      <c r="D1453" s="7">
        <v>44239</v>
      </c>
      <c r="E1453" s="6" t="s">
        <v>15</v>
      </c>
      <c r="F1453" s="6" t="s">
        <v>16</v>
      </c>
      <c r="G1453" s="6" t="s">
        <v>66</v>
      </c>
      <c r="H1453" s="6" t="s">
        <v>18</v>
      </c>
      <c r="I1453" s="8">
        <v>0.4</v>
      </c>
      <c r="J1453" s="9">
        <v>5000</v>
      </c>
      <c r="K1453" s="10">
        <f t="shared" si="10"/>
        <v>2000</v>
      </c>
      <c r="L1453" s="10">
        <f t="shared" si="11"/>
        <v>600</v>
      </c>
      <c r="M1453" s="11">
        <v>0.3</v>
      </c>
      <c r="O1453" s="16"/>
      <c r="P1453" s="17"/>
      <c r="Q1453" s="12"/>
      <c r="R1453" s="13"/>
    </row>
    <row r="1454" spans="1:18" ht="15.75" customHeight="1">
      <c r="A1454" s="1"/>
      <c r="B1454" s="6" t="s">
        <v>14</v>
      </c>
      <c r="C1454" s="6">
        <v>1185732</v>
      </c>
      <c r="D1454" s="7">
        <v>44239</v>
      </c>
      <c r="E1454" s="6" t="s">
        <v>15</v>
      </c>
      <c r="F1454" s="6" t="s">
        <v>16</v>
      </c>
      <c r="G1454" s="6" t="s">
        <v>66</v>
      </c>
      <c r="H1454" s="6" t="s">
        <v>19</v>
      </c>
      <c r="I1454" s="8">
        <v>0.30000000000000004</v>
      </c>
      <c r="J1454" s="9">
        <v>5500</v>
      </c>
      <c r="K1454" s="10">
        <f t="shared" si="10"/>
        <v>1650.0000000000002</v>
      </c>
      <c r="L1454" s="10">
        <f t="shared" si="11"/>
        <v>577.5</v>
      </c>
      <c r="M1454" s="11">
        <v>0.35</v>
      </c>
      <c r="O1454" s="16"/>
      <c r="P1454" s="17"/>
      <c r="Q1454" s="12"/>
      <c r="R1454" s="13"/>
    </row>
    <row r="1455" spans="1:18" ht="15.75" customHeight="1">
      <c r="A1455" s="1"/>
      <c r="B1455" s="6" t="s">
        <v>14</v>
      </c>
      <c r="C1455" s="6">
        <v>1185732</v>
      </c>
      <c r="D1455" s="7">
        <v>44239</v>
      </c>
      <c r="E1455" s="6" t="s">
        <v>15</v>
      </c>
      <c r="F1455" s="6" t="s">
        <v>16</v>
      </c>
      <c r="G1455" s="6" t="s">
        <v>66</v>
      </c>
      <c r="H1455" s="6" t="s">
        <v>20</v>
      </c>
      <c r="I1455" s="8">
        <v>0.35</v>
      </c>
      <c r="J1455" s="9">
        <v>4250</v>
      </c>
      <c r="K1455" s="10">
        <f t="shared" si="10"/>
        <v>1487.5</v>
      </c>
      <c r="L1455" s="10">
        <f t="shared" si="11"/>
        <v>520.625</v>
      </c>
      <c r="M1455" s="11">
        <v>0.35</v>
      </c>
      <c r="O1455" s="16"/>
      <c r="P1455" s="17"/>
      <c r="Q1455" s="12"/>
      <c r="R1455" s="13"/>
    </row>
    <row r="1456" spans="1:18" ht="15.75" customHeight="1">
      <c r="A1456" s="1"/>
      <c r="B1456" s="6" t="s">
        <v>14</v>
      </c>
      <c r="C1456" s="6">
        <v>1185732</v>
      </c>
      <c r="D1456" s="7">
        <v>44239</v>
      </c>
      <c r="E1456" s="6" t="s">
        <v>15</v>
      </c>
      <c r="F1456" s="6" t="s">
        <v>16</v>
      </c>
      <c r="G1456" s="6" t="s">
        <v>66</v>
      </c>
      <c r="H1456" s="6" t="s">
        <v>21</v>
      </c>
      <c r="I1456" s="8">
        <v>0.5</v>
      </c>
      <c r="J1456" s="9">
        <v>5000</v>
      </c>
      <c r="K1456" s="10">
        <f t="shared" si="10"/>
        <v>2500</v>
      </c>
      <c r="L1456" s="10">
        <f t="shared" si="11"/>
        <v>750</v>
      </c>
      <c r="M1456" s="11">
        <v>0.3</v>
      </c>
      <c r="O1456" s="16"/>
      <c r="P1456" s="17"/>
      <c r="Q1456" s="12"/>
      <c r="R1456" s="13"/>
    </row>
    <row r="1457" spans="1:18" ht="15.75" customHeight="1">
      <c r="A1457" s="1"/>
      <c r="B1457" s="6" t="s">
        <v>14</v>
      </c>
      <c r="C1457" s="6">
        <v>1185732</v>
      </c>
      <c r="D1457" s="7">
        <v>44239</v>
      </c>
      <c r="E1457" s="6" t="s">
        <v>15</v>
      </c>
      <c r="F1457" s="6" t="s">
        <v>16</v>
      </c>
      <c r="G1457" s="6" t="s">
        <v>66</v>
      </c>
      <c r="H1457" s="6" t="s">
        <v>22</v>
      </c>
      <c r="I1457" s="8">
        <v>0.4</v>
      </c>
      <c r="J1457" s="9">
        <v>6000</v>
      </c>
      <c r="K1457" s="10">
        <f t="shared" si="10"/>
        <v>2400</v>
      </c>
      <c r="L1457" s="10">
        <f t="shared" si="11"/>
        <v>600</v>
      </c>
      <c r="M1457" s="11">
        <v>0.25</v>
      </c>
      <c r="O1457" s="16"/>
      <c r="P1457" s="17"/>
      <c r="Q1457" s="12"/>
      <c r="R1457" s="13"/>
    </row>
    <row r="1458" spans="1:18" ht="15.75" customHeight="1">
      <c r="A1458" s="1"/>
      <c r="B1458" s="6" t="s">
        <v>14</v>
      </c>
      <c r="C1458" s="6">
        <v>1185732</v>
      </c>
      <c r="D1458" s="7">
        <v>44265</v>
      </c>
      <c r="E1458" s="6" t="s">
        <v>15</v>
      </c>
      <c r="F1458" s="6" t="s">
        <v>16</v>
      </c>
      <c r="G1458" s="6" t="s">
        <v>66</v>
      </c>
      <c r="H1458" s="6" t="s">
        <v>17</v>
      </c>
      <c r="I1458" s="8">
        <v>0.4</v>
      </c>
      <c r="J1458" s="9">
        <v>8200</v>
      </c>
      <c r="K1458" s="10">
        <f t="shared" si="10"/>
        <v>3280</v>
      </c>
      <c r="L1458" s="10">
        <f t="shared" si="11"/>
        <v>1640</v>
      </c>
      <c r="M1458" s="11">
        <v>0.5</v>
      </c>
      <c r="O1458" s="16"/>
      <c r="P1458" s="17"/>
      <c r="Q1458" s="12"/>
      <c r="R1458" s="13"/>
    </row>
    <row r="1459" spans="1:18" ht="15.75" customHeight="1">
      <c r="A1459" s="1"/>
      <c r="B1459" s="6" t="s">
        <v>14</v>
      </c>
      <c r="C1459" s="6">
        <v>1185732</v>
      </c>
      <c r="D1459" s="7">
        <v>44265</v>
      </c>
      <c r="E1459" s="6" t="s">
        <v>15</v>
      </c>
      <c r="F1459" s="6" t="s">
        <v>16</v>
      </c>
      <c r="G1459" s="6" t="s">
        <v>66</v>
      </c>
      <c r="H1459" s="6" t="s">
        <v>18</v>
      </c>
      <c r="I1459" s="8">
        <v>0.4</v>
      </c>
      <c r="J1459" s="9">
        <v>5250</v>
      </c>
      <c r="K1459" s="10">
        <f t="shared" si="10"/>
        <v>2100</v>
      </c>
      <c r="L1459" s="10">
        <f t="shared" si="11"/>
        <v>630</v>
      </c>
      <c r="M1459" s="11">
        <v>0.3</v>
      </c>
      <c r="O1459" s="16"/>
      <c r="P1459" s="17"/>
      <c r="Q1459" s="12"/>
      <c r="R1459" s="13"/>
    </row>
    <row r="1460" spans="1:18" ht="15.75" customHeight="1">
      <c r="A1460" s="1"/>
      <c r="B1460" s="6" t="s">
        <v>14</v>
      </c>
      <c r="C1460" s="6">
        <v>1185732</v>
      </c>
      <c r="D1460" s="7">
        <v>44265</v>
      </c>
      <c r="E1460" s="6" t="s">
        <v>15</v>
      </c>
      <c r="F1460" s="6" t="s">
        <v>16</v>
      </c>
      <c r="G1460" s="6" t="s">
        <v>66</v>
      </c>
      <c r="H1460" s="6" t="s">
        <v>19</v>
      </c>
      <c r="I1460" s="8">
        <v>0.30000000000000004</v>
      </c>
      <c r="J1460" s="9">
        <v>5500</v>
      </c>
      <c r="K1460" s="10">
        <f t="shared" si="10"/>
        <v>1650.0000000000002</v>
      </c>
      <c r="L1460" s="10">
        <f t="shared" si="11"/>
        <v>577.5</v>
      </c>
      <c r="M1460" s="11">
        <v>0.35</v>
      </c>
      <c r="O1460" s="16"/>
      <c r="P1460" s="17"/>
      <c r="Q1460" s="12"/>
      <c r="R1460" s="13"/>
    </row>
    <row r="1461" spans="1:18" ht="15.75" customHeight="1">
      <c r="A1461" s="1"/>
      <c r="B1461" s="6" t="s">
        <v>14</v>
      </c>
      <c r="C1461" s="6">
        <v>1185732</v>
      </c>
      <c r="D1461" s="7">
        <v>44265</v>
      </c>
      <c r="E1461" s="6" t="s">
        <v>15</v>
      </c>
      <c r="F1461" s="6" t="s">
        <v>16</v>
      </c>
      <c r="G1461" s="6" t="s">
        <v>66</v>
      </c>
      <c r="H1461" s="6" t="s">
        <v>20</v>
      </c>
      <c r="I1461" s="8">
        <v>0.35</v>
      </c>
      <c r="J1461" s="9">
        <v>4000</v>
      </c>
      <c r="K1461" s="10">
        <f t="shared" si="10"/>
        <v>1400</v>
      </c>
      <c r="L1461" s="10">
        <f t="shared" si="11"/>
        <v>489.99999999999994</v>
      </c>
      <c r="M1461" s="11">
        <v>0.35</v>
      </c>
      <c r="O1461" s="16"/>
      <c r="P1461" s="17"/>
      <c r="Q1461" s="12"/>
      <c r="R1461" s="13"/>
    </row>
    <row r="1462" spans="1:18" ht="15.75" customHeight="1">
      <c r="A1462" s="1"/>
      <c r="B1462" s="6" t="s">
        <v>14</v>
      </c>
      <c r="C1462" s="6">
        <v>1185732</v>
      </c>
      <c r="D1462" s="7">
        <v>44265</v>
      </c>
      <c r="E1462" s="6" t="s">
        <v>15</v>
      </c>
      <c r="F1462" s="6" t="s">
        <v>16</v>
      </c>
      <c r="G1462" s="6" t="s">
        <v>66</v>
      </c>
      <c r="H1462" s="6" t="s">
        <v>21</v>
      </c>
      <c r="I1462" s="8">
        <v>0.5</v>
      </c>
      <c r="J1462" s="9">
        <v>4500</v>
      </c>
      <c r="K1462" s="10">
        <f t="shared" si="10"/>
        <v>2250</v>
      </c>
      <c r="L1462" s="10">
        <f t="shared" si="11"/>
        <v>675</v>
      </c>
      <c r="M1462" s="11">
        <v>0.3</v>
      </c>
      <c r="O1462" s="16"/>
      <c r="P1462" s="17"/>
      <c r="Q1462" s="12"/>
      <c r="R1462" s="13"/>
    </row>
    <row r="1463" spans="1:18" ht="15.75" customHeight="1">
      <c r="A1463" s="1"/>
      <c r="B1463" s="6" t="s">
        <v>14</v>
      </c>
      <c r="C1463" s="6">
        <v>1185732</v>
      </c>
      <c r="D1463" s="7">
        <v>44265</v>
      </c>
      <c r="E1463" s="6" t="s">
        <v>15</v>
      </c>
      <c r="F1463" s="6" t="s">
        <v>16</v>
      </c>
      <c r="G1463" s="6" t="s">
        <v>66</v>
      </c>
      <c r="H1463" s="6" t="s">
        <v>22</v>
      </c>
      <c r="I1463" s="8">
        <v>0.4</v>
      </c>
      <c r="J1463" s="9">
        <v>5500</v>
      </c>
      <c r="K1463" s="10">
        <f t="shared" si="10"/>
        <v>2200</v>
      </c>
      <c r="L1463" s="10">
        <f t="shared" si="11"/>
        <v>550</v>
      </c>
      <c r="M1463" s="11">
        <v>0.25</v>
      </c>
      <c r="O1463" s="16"/>
      <c r="P1463" s="17"/>
      <c r="Q1463" s="12"/>
      <c r="R1463" s="13"/>
    </row>
    <row r="1464" spans="1:18" ht="15.75" customHeight="1">
      <c r="A1464" s="1"/>
      <c r="B1464" s="6" t="s">
        <v>14</v>
      </c>
      <c r="C1464" s="6">
        <v>1185732</v>
      </c>
      <c r="D1464" s="7">
        <v>44297</v>
      </c>
      <c r="E1464" s="6" t="s">
        <v>15</v>
      </c>
      <c r="F1464" s="6" t="s">
        <v>16</v>
      </c>
      <c r="G1464" s="6" t="s">
        <v>66</v>
      </c>
      <c r="H1464" s="6" t="s">
        <v>17</v>
      </c>
      <c r="I1464" s="8">
        <v>0.4</v>
      </c>
      <c r="J1464" s="9">
        <v>8000</v>
      </c>
      <c r="K1464" s="10">
        <f t="shared" si="10"/>
        <v>3200</v>
      </c>
      <c r="L1464" s="10">
        <f t="shared" si="11"/>
        <v>1600</v>
      </c>
      <c r="M1464" s="11">
        <v>0.5</v>
      </c>
      <c r="O1464" s="16"/>
      <c r="P1464" s="17"/>
      <c r="Q1464" s="12"/>
      <c r="R1464" s="13"/>
    </row>
    <row r="1465" spans="1:18" ht="15.75" customHeight="1">
      <c r="A1465" s="1"/>
      <c r="B1465" s="6" t="s">
        <v>14</v>
      </c>
      <c r="C1465" s="6">
        <v>1185732</v>
      </c>
      <c r="D1465" s="7">
        <v>44297</v>
      </c>
      <c r="E1465" s="6" t="s">
        <v>15</v>
      </c>
      <c r="F1465" s="6" t="s">
        <v>16</v>
      </c>
      <c r="G1465" s="6" t="s">
        <v>66</v>
      </c>
      <c r="H1465" s="6" t="s">
        <v>18</v>
      </c>
      <c r="I1465" s="8">
        <v>0.4</v>
      </c>
      <c r="J1465" s="9">
        <v>5000</v>
      </c>
      <c r="K1465" s="10">
        <f t="shared" si="10"/>
        <v>2000</v>
      </c>
      <c r="L1465" s="10">
        <f t="shared" si="11"/>
        <v>600</v>
      </c>
      <c r="M1465" s="11">
        <v>0.3</v>
      </c>
      <c r="O1465" s="16"/>
      <c r="P1465" s="17"/>
      <c r="Q1465" s="12"/>
      <c r="R1465" s="13"/>
    </row>
    <row r="1466" spans="1:18" ht="15.75" customHeight="1">
      <c r="A1466" s="1"/>
      <c r="B1466" s="6" t="s">
        <v>14</v>
      </c>
      <c r="C1466" s="6">
        <v>1185732</v>
      </c>
      <c r="D1466" s="7">
        <v>44297</v>
      </c>
      <c r="E1466" s="6" t="s">
        <v>15</v>
      </c>
      <c r="F1466" s="6" t="s">
        <v>16</v>
      </c>
      <c r="G1466" s="6" t="s">
        <v>66</v>
      </c>
      <c r="H1466" s="6" t="s">
        <v>19</v>
      </c>
      <c r="I1466" s="8">
        <v>0.30000000000000004</v>
      </c>
      <c r="J1466" s="9">
        <v>5000</v>
      </c>
      <c r="K1466" s="10">
        <f t="shared" si="10"/>
        <v>1500.0000000000002</v>
      </c>
      <c r="L1466" s="10">
        <f t="shared" si="11"/>
        <v>525</v>
      </c>
      <c r="M1466" s="11">
        <v>0.35</v>
      </c>
      <c r="O1466" s="16"/>
      <c r="P1466" s="17"/>
      <c r="Q1466" s="12"/>
      <c r="R1466" s="13"/>
    </row>
    <row r="1467" spans="1:18" ht="15.75" customHeight="1">
      <c r="A1467" s="1"/>
      <c r="B1467" s="6" t="s">
        <v>14</v>
      </c>
      <c r="C1467" s="6">
        <v>1185732</v>
      </c>
      <c r="D1467" s="7">
        <v>44297</v>
      </c>
      <c r="E1467" s="6" t="s">
        <v>15</v>
      </c>
      <c r="F1467" s="6" t="s">
        <v>16</v>
      </c>
      <c r="G1467" s="6" t="s">
        <v>66</v>
      </c>
      <c r="H1467" s="6" t="s">
        <v>20</v>
      </c>
      <c r="I1467" s="8">
        <v>0.35</v>
      </c>
      <c r="J1467" s="9">
        <v>4250</v>
      </c>
      <c r="K1467" s="10">
        <f t="shared" si="10"/>
        <v>1487.5</v>
      </c>
      <c r="L1467" s="10">
        <f t="shared" si="11"/>
        <v>520.625</v>
      </c>
      <c r="M1467" s="11">
        <v>0.35</v>
      </c>
      <c r="O1467" s="16"/>
      <c r="P1467" s="17"/>
      <c r="Q1467" s="12"/>
      <c r="R1467" s="13"/>
    </row>
    <row r="1468" spans="1:18" ht="15.75" customHeight="1">
      <c r="A1468" s="1"/>
      <c r="B1468" s="6" t="s">
        <v>14</v>
      </c>
      <c r="C1468" s="6">
        <v>1185732</v>
      </c>
      <c r="D1468" s="7">
        <v>44297</v>
      </c>
      <c r="E1468" s="6" t="s">
        <v>15</v>
      </c>
      <c r="F1468" s="6" t="s">
        <v>16</v>
      </c>
      <c r="G1468" s="6" t="s">
        <v>66</v>
      </c>
      <c r="H1468" s="6" t="s">
        <v>21</v>
      </c>
      <c r="I1468" s="8">
        <v>0.5</v>
      </c>
      <c r="J1468" s="9">
        <v>4250</v>
      </c>
      <c r="K1468" s="10">
        <f t="shared" si="10"/>
        <v>2125</v>
      </c>
      <c r="L1468" s="10">
        <f t="shared" si="11"/>
        <v>637.5</v>
      </c>
      <c r="M1468" s="11">
        <v>0.3</v>
      </c>
      <c r="O1468" s="16"/>
      <c r="P1468" s="17"/>
      <c r="Q1468" s="12"/>
      <c r="R1468" s="13"/>
    </row>
    <row r="1469" spans="1:18" ht="15.75" customHeight="1">
      <c r="A1469" s="1"/>
      <c r="B1469" s="6" t="s">
        <v>14</v>
      </c>
      <c r="C1469" s="6">
        <v>1185732</v>
      </c>
      <c r="D1469" s="7">
        <v>44297</v>
      </c>
      <c r="E1469" s="6" t="s">
        <v>15</v>
      </c>
      <c r="F1469" s="6" t="s">
        <v>16</v>
      </c>
      <c r="G1469" s="6" t="s">
        <v>66</v>
      </c>
      <c r="H1469" s="6" t="s">
        <v>22</v>
      </c>
      <c r="I1469" s="8">
        <v>0.4</v>
      </c>
      <c r="J1469" s="9">
        <v>5500</v>
      </c>
      <c r="K1469" s="10">
        <f t="shared" si="10"/>
        <v>2200</v>
      </c>
      <c r="L1469" s="10">
        <f t="shared" si="11"/>
        <v>550</v>
      </c>
      <c r="M1469" s="11">
        <v>0.25</v>
      </c>
      <c r="O1469" s="16"/>
      <c r="P1469" s="17"/>
      <c r="Q1469" s="12"/>
      <c r="R1469" s="13"/>
    </row>
    <row r="1470" spans="1:18" ht="15.75" customHeight="1">
      <c r="A1470" s="1"/>
      <c r="B1470" s="6" t="s">
        <v>14</v>
      </c>
      <c r="C1470" s="6">
        <v>1185732</v>
      </c>
      <c r="D1470" s="7">
        <v>44326</v>
      </c>
      <c r="E1470" s="6" t="s">
        <v>15</v>
      </c>
      <c r="F1470" s="6" t="s">
        <v>16</v>
      </c>
      <c r="G1470" s="6" t="s">
        <v>66</v>
      </c>
      <c r="H1470" s="6" t="s">
        <v>17</v>
      </c>
      <c r="I1470" s="8">
        <v>0.5</v>
      </c>
      <c r="J1470" s="9">
        <v>8200</v>
      </c>
      <c r="K1470" s="10">
        <f t="shared" si="10"/>
        <v>4100</v>
      </c>
      <c r="L1470" s="10">
        <f t="shared" si="11"/>
        <v>2050</v>
      </c>
      <c r="M1470" s="11">
        <v>0.5</v>
      </c>
      <c r="O1470" s="16"/>
      <c r="P1470" s="17"/>
      <c r="Q1470" s="12"/>
      <c r="R1470" s="13"/>
    </row>
    <row r="1471" spans="1:18" ht="15.75" customHeight="1">
      <c r="A1471" s="1"/>
      <c r="B1471" s="6" t="s">
        <v>14</v>
      </c>
      <c r="C1471" s="6">
        <v>1185732</v>
      </c>
      <c r="D1471" s="7">
        <v>44326</v>
      </c>
      <c r="E1471" s="6" t="s">
        <v>15</v>
      </c>
      <c r="F1471" s="6" t="s">
        <v>16</v>
      </c>
      <c r="G1471" s="6" t="s">
        <v>66</v>
      </c>
      <c r="H1471" s="6" t="s">
        <v>18</v>
      </c>
      <c r="I1471" s="8">
        <v>0.45000000000000007</v>
      </c>
      <c r="J1471" s="9">
        <v>5250</v>
      </c>
      <c r="K1471" s="10">
        <f t="shared" si="10"/>
        <v>2362.5000000000005</v>
      </c>
      <c r="L1471" s="10">
        <f t="shared" si="11"/>
        <v>708.75000000000011</v>
      </c>
      <c r="M1471" s="11">
        <v>0.3</v>
      </c>
      <c r="O1471" s="16"/>
      <c r="P1471" s="17"/>
      <c r="Q1471" s="12"/>
      <c r="R1471" s="13"/>
    </row>
    <row r="1472" spans="1:18" ht="15.75" customHeight="1">
      <c r="A1472" s="1"/>
      <c r="B1472" s="6" t="s">
        <v>14</v>
      </c>
      <c r="C1472" s="6">
        <v>1185732</v>
      </c>
      <c r="D1472" s="7">
        <v>44326</v>
      </c>
      <c r="E1472" s="6" t="s">
        <v>15</v>
      </c>
      <c r="F1472" s="6" t="s">
        <v>16</v>
      </c>
      <c r="G1472" s="6" t="s">
        <v>66</v>
      </c>
      <c r="H1472" s="6" t="s">
        <v>19</v>
      </c>
      <c r="I1472" s="8">
        <v>0.4</v>
      </c>
      <c r="J1472" s="9">
        <v>5000</v>
      </c>
      <c r="K1472" s="10">
        <f t="shared" si="10"/>
        <v>2000</v>
      </c>
      <c r="L1472" s="10">
        <f t="shared" si="11"/>
        <v>700</v>
      </c>
      <c r="M1472" s="11">
        <v>0.35</v>
      </c>
      <c r="O1472" s="16"/>
      <c r="P1472" s="17"/>
      <c r="Q1472" s="12"/>
      <c r="R1472" s="13"/>
    </row>
    <row r="1473" spans="1:18" ht="15.75" customHeight="1">
      <c r="A1473" s="1"/>
      <c r="B1473" s="6" t="s">
        <v>14</v>
      </c>
      <c r="C1473" s="6">
        <v>1185732</v>
      </c>
      <c r="D1473" s="7">
        <v>44326</v>
      </c>
      <c r="E1473" s="6" t="s">
        <v>15</v>
      </c>
      <c r="F1473" s="6" t="s">
        <v>16</v>
      </c>
      <c r="G1473" s="6" t="s">
        <v>66</v>
      </c>
      <c r="H1473" s="6" t="s">
        <v>20</v>
      </c>
      <c r="I1473" s="8">
        <v>0.4</v>
      </c>
      <c r="J1473" s="9">
        <v>4500</v>
      </c>
      <c r="K1473" s="10">
        <f t="shared" si="10"/>
        <v>1800</v>
      </c>
      <c r="L1473" s="10">
        <f t="shared" si="11"/>
        <v>630</v>
      </c>
      <c r="M1473" s="11">
        <v>0.35</v>
      </c>
      <c r="O1473" s="16"/>
      <c r="P1473" s="17"/>
      <c r="Q1473" s="12"/>
      <c r="R1473" s="13"/>
    </row>
    <row r="1474" spans="1:18" ht="15.75" customHeight="1">
      <c r="A1474" s="1"/>
      <c r="B1474" s="6" t="s">
        <v>14</v>
      </c>
      <c r="C1474" s="6">
        <v>1185732</v>
      </c>
      <c r="D1474" s="7">
        <v>44326</v>
      </c>
      <c r="E1474" s="6" t="s">
        <v>15</v>
      </c>
      <c r="F1474" s="6" t="s">
        <v>16</v>
      </c>
      <c r="G1474" s="6" t="s">
        <v>66</v>
      </c>
      <c r="H1474" s="6" t="s">
        <v>21</v>
      </c>
      <c r="I1474" s="8">
        <v>0.5</v>
      </c>
      <c r="J1474" s="9">
        <v>4750</v>
      </c>
      <c r="K1474" s="10">
        <f t="shared" si="10"/>
        <v>2375</v>
      </c>
      <c r="L1474" s="10">
        <f t="shared" si="11"/>
        <v>712.5</v>
      </c>
      <c r="M1474" s="11">
        <v>0.3</v>
      </c>
      <c r="O1474" s="16"/>
      <c r="P1474" s="17"/>
      <c r="Q1474" s="12"/>
      <c r="R1474" s="13"/>
    </row>
    <row r="1475" spans="1:18" ht="15.75" customHeight="1">
      <c r="A1475" s="1"/>
      <c r="B1475" s="6" t="s">
        <v>14</v>
      </c>
      <c r="C1475" s="6">
        <v>1185732</v>
      </c>
      <c r="D1475" s="7">
        <v>44326</v>
      </c>
      <c r="E1475" s="6" t="s">
        <v>15</v>
      </c>
      <c r="F1475" s="6" t="s">
        <v>16</v>
      </c>
      <c r="G1475" s="6" t="s">
        <v>66</v>
      </c>
      <c r="H1475" s="6" t="s">
        <v>22</v>
      </c>
      <c r="I1475" s="8">
        <v>0.55000000000000004</v>
      </c>
      <c r="J1475" s="9">
        <v>6000</v>
      </c>
      <c r="K1475" s="10">
        <f t="shared" si="10"/>
        <v>3300.0000000000005</v>
      </c>
      <c r="L1475" s="10">
        <f t="shared" si="11"/>
        <v>825.00000000000011</v>
      </c>
      <c r="M1475" s="11">
        <v>0.25</v>
      </c>
      <c r="O1475" s="16"/>
      <c r="P1475" s="17"/>
      <c r="Q1475" s="12"/>
      <c r="R1475" s="13"/>
    </row>
    <row r="1476" spans="1:18" ht="15.75" customHeight="1">
      <c r="A1476" s="1"/>
      <c r="B1476" s="6" t="s">
        <v>14</v>
      </c>
      <c r="C1476" s="6">
        <v>1185732</v>
      </c>
      <c r="D1476" s="7">
        <v>44359</v>
      </c>
      <c r="E1476" s="6" t="s">
        <v>15</v>
      </c>
      <c r="F1476" s="6" t="s">
        <v>16</v>
      </c>
      <c r="G1476" s="6" t="s">
        <v>66</v>
      </c>
      <c r="H1476" s="6" t="s">
        <v>17</v>
      </c>
      <c r="I1476" s="8">
        <v>0.5</v>
      </c>
      <c r="J1476" s="9">
        <v>8500</v>
      </c>
      <c r="K1476" s="10">
        <f t="shared" si="10"/>
        <v>4250</v>
      </c>
      <c r="L1476" s="10">
        <f t="shared" si="11"/>
        <v>2125</v>
      </c>
      <c r="M1476" s="11">
        <v>0.5</v>
      </c>
      <c r="O1476" s="16"/>
      <c r="P1476" s="17"/>
      <c r="Q1476" s="12"/>
      <c r="R1476" s="13"/>
    </row>
    <row r="1477" spans="1:18" ht="15.75" customHeight="1">
      <c r="A1477" s="1"/>
      <c r="B1477" s="6" t="s">
        <v>14</v>
      </c>
      <c r="C1477" s="6">
        <v>1185732</v>
      </c>
      <c r="D1477" s="7">
        <v>44359</v>
      </c>
      <c r="E1477" s="6" t="s">
        <v>15</v>
      </c>
      <c r="F1477" s="6" t="s">
        <v>16</v>
      </c>
      <c r="G1477" s="6" t="s">
        <v>66</v>
      </c>
      <c r="H1477" s="6" t="s">
        <v>18</v>
      </c>
      <c r="I1477" s="8">
        <v>0.45000000000000007</v>
      </c>
      <c r="J1477" s="9">
        <v>6000</v>
      </c>
      <c r="K1477" s="10">
        <f t="shared" si="10"/>
        <v>2700.0000000000005</v>
      </c>
      <c r="L1477" s="10">
        <f t="shared" si="11"/>
        <v>810.00000000000011</v>
      </c>
      <c r="M1477" s="11">
        <v>0.3</v>
      </c>
      <c r="O1477" s="16"/>
      <c r="P1477" s="17"/>
      <c r="Q1477" s="12"/>
      <c r="R1477" s="13"/>
    </row>
    <row r="1478" spans="1:18" ht="15.75" customHeight="1">
      <c r="A1478" s="1"/>
      <c r="B1478" s="6" t="s">
        <v>14</v>
      </c>
      <c r="C1478" s="6">
        <v>1185732</v>
      </c>
      <c r="D1478" s="7">
        <v>44359</v>
      </c>
      <c r="E1478" s="6" t="s">
        <v>15</v>
      </c>
      <c r="F1478" s="6" t="s">
        <v>16</v>
      </c>
      <c r="G1478" s="6" t="s">
        <v>66</v>
      </c>
      <c r="H1478" s="6" t="s">
        <v>19</v>
      </c>
      <c r="I1478" s="8">
        <v>0.4</v>
      </c>
      <c r="J1478" s="9">
        <v>5250</v>
      </c>
      <c r="K1478" s="10">
        <f t="shared" si="10"/>
        <v>2100</v>
      </c>
      <c r="L1478" s="10">
        <f t="shared" si="11"/>
        <v>735</v>
      </c>
      <c r="M1478" s="11">
        <v>0.35</v>
      </c>
      <c r="O1478" s="16"/>
      <c r="P1478" s="17"/>
      <c r="Q1478" s="12"/>
      <c r="R1478" s="13"/>
    </row>
    <row r="1479" spans="1:18" ht="15.75" customHeight="1">
      <c r="A1479" s="1"/>
      <c r="B1479" s="6" t="s">
        <v>14</v>
      </c>
      <c r="C1479" s="6">
        <v>1185732</v>
      </c>
      <c r="D1479" s="7">
        <v>44359</v>
      </c>
      <c r="E1479" s="6" t="s">
        <v>15</v>
      </c>
      <c r="F1479" s="6" t="s">
        <v>16</v>
      </c>
      <c r="G1479" s="6" t="s">
        <v>66</v>
      </c>
      <c r="H1479" s="6" t="s">
        <v>20</v>
      </c>
      <c r="I1479" s="8">
        <v>0.4</v>
      </c>
      <c r="J1479" s="9">
        <v>5000</v>
      </c>
      <c r="K1479" s="10">
        <f t="shared" si="10"/>
        <v>2000</v>
      </c>
      <c r="L1479" s="10">
        <f t="shared" si="11"/>
        <v>700</v>
      </c>
      <c r="M1479" s="11">
        <v>0.35</v>
      </c>
      <c r="O1479" s="16"/>
      <c r="P1479" s="17"/>
      <c r="Q1479" s="12"/>
      <c r="R1479" s="13"/>
    </row>
    <row r="1480" spans="1:18" ht="15.75" customHeight="1">
      <c r="A1480" s="1"/>
      <c r="B1480" s="6" t="s">
        <v>14</v>
      </c>
      <c r="C1480" s="6">
        <v>1185732</v>
      </c>
      <c r="D1480" s="7">
        <v>44359</v>
      </c>
      <c r="E1480" s="6" t="s">
        <v>15</v>
      </c>
      <c r="F1480" s="6" t="s">
        <v>16</v>
      </c>
      <c r="G1480" s="6" t="s">
        <v>66</v>
      </c>
      <c r="H1480" s="6" t="s">
        <v>21</v>
      </c>
      <c r="I1480" s="8">
        <v>0.5</v>
      </c>
      <c r="J1480" s="9">
        <v>5000</v>
      </c>
      <c r="K1480" s="10">
        <f t="shared" si="10"/>
        <v>2500</v>
      </c>
      <c r="L1480" s="10">
        <f t="shared" si="11"/>
        <v>750</v>
      </c>
      <c r="M1480" s="11">
        <v>0.3</v>
      </c>
      <c r="O1480" s="16"/>
      <c r="P1480" s="17"/>
      <c r="Q1480" s="12"/>
      <c r="R1480" s="13"/>
    </row>
    <row r="1481" spans="1:18" ht="15.75" customHeight="1">
      <c r="A1481" s="1"/>
      <c r="B1481" s="6" t="s">
        <v>14</v>
      </c>
      <c r="C1481" s="6">
        <v>1185732</v>
      </c>
      <c r="D1481" s="7">
        <v>44359</v>
      </c>
      <c r="E1481" s="6" t="s">
        <v>15</v>
      </c>
      <c r="F1481" s="6" t="s">
        <v>16</v>
      </c>
      <c r="G1481" s="6" t="s">
        <v>66</v>
      </c>
      <c r="H1481" s="6" t="s">
        <v>22</v>
      </c>
      <c r="I1481" s="8">
        <v>0.55000000000000004</v>
      </c>
      <c r="J1481" s="9">
        <v>6500</v>
      </c>
      <c r="K1481" s="10">
        <f t="shared" si="10"/>
        <v>3575.0000000000005</v>
      </c>
      <c r="L1481" s="10">
        <f t="shared" si="11"/>
        <v>893.75000000000011</v>
      </c>
      <c r="M1481" s="11">
        <v>0.25</v>
      </c>
      <c r="O1481" s="16"/>
      <c r="P1481" s="17"/>
      <c r="Q1481" s="12"/>
      <c r="R1481" s="13"/>
    </row>
    <row r="1482" spans="1:18" ht="15.75" customHeight="1">
      <c r="A1482" s="1"/>
      <c r="B1482" s="6" t="s">
        <v>14</v>
      </c>
      <c r="C1482" s="6">
        <v>1185732</v>
      </c>
      <c r="D1482" s="7">
        <v>44387</v>
      </c>
      <c r="E1482" s="6" t="s">
        <v>15</v>
      </c>
      <c r="F1482" s="6" t="s">
        <v>16</v>
      </c>
      <c r="G1482" s="6" t="s">
        <v>66</v>
      </c>
      <c r="H1482" s="6" t="s">
        <v>17</v>
      </c>
      <c r="I1482" s="8">
        <v>0.5</v>
      </c>
      <c r="J1482" s="9">
        <v>8750</v>
      </c>
      <c r="K1482" s="10">
        <f t="shared" si="10"/>
        <v>4375</v>
      </c>
      <c r="L1482" s="10">
        <f t="shared" si="11"/>
        <v>2187.5</v>
      </c>
      <c r="M1482" s="11">
        <v>0.5</v>
      </c>
      <c r="O1482" s="16"/>
      <c r="P1482" s="17"/>
      <c r="Q1482" s="12"/>
      <c r="R1482" s="13"/>
    </row>
    <row r="1483" spans="1:18" ht="15.75" customHeight="1">
      <c r="A1483" s="1"/>
      <c r="B1483" s="6" t="s">
        <v>14</v>
      </c>
      <c r="C1483" s="6">
        <v>1185732</v>
      </c>
      <c r="D1483" s="7">
        <v>44387</v>
      </c>
      <c r="E1483" s="6" t="s">
        <v>15</v>
      </c>
      <c r="F1483" s="6" t="s">
        <v>16</v>
      </c>
      <c r="G1483" s="6" t="s">
        <v>66</v>
      </c>
      <c r="H1483" s="6" t="s">
        <v>18</v>
      </c>
      <c r="I1483" s="8">
        <v>0.45000000000000007</v>
      </c>
      <c r="J1483" s="9">
        <v>6250</v>
      </c>
      <c r="K1483" s="10">
        <f t="shared" si="10"/>
        <v>2812.5000000000005</v>
      </c>
      <c r="L1483" s="10">
        <f t="shared" si="11"/>
        <v>843.75000000000011</v>
      </c>
      <c r="M1483" s="11">
        <v>0.3</v>
      </c>
      <c r="O1483" s="16"/>
      <c r="P1483" s="17"/>
      <c r="Q1483" s="12"/>
      <c r="R1483" s="13"/>
    </row>
    <row r="1484" spans="1:18" ht="15.75" customHeight="1">
      <c r="A1484" s="1"/>
      <c r="B1484" s="6" t="s">
        <v>14</v>
      </c>
      <c r="C1484" s="6">
        <v>1185732</v>
      </c>
      <c r="D1484" s="7">
        <v>44387</v>
      </c>
      <c r="E1484" s="6" t="s">
        <v>15</v>
      </c>
      <c r="F1484" s="6" t="s">
        <v>16</v>
      </c>
      <c r="G1484" s="6" t="s">
        <v>66</v>
      </c>
      <c r="H1484" s="6" t="s">
        <v>19</v>
      </c>
      <c r="I1484" s="8">
        <v>0.4</v>
      </c>
      <c r="J1484" s="9">
        <v>5500</v>
      </c>
      <c r="K1484" s="10">
        <f t="shared" si="10"/>
        <v>2200</v>
      </c>
      <c r="L1484" s="10">
        <f t="shared" si="11"/>
        <v>770</v>
      </c>
      <c r="M1484" s="11">
        <v>0.35</v>
      </c>
      <c r="O1484" s="16"/>
      <c r="P1484" s="17"/>
      <c r="Q1484" s="12"/>
      <c r="R1484" s="13"/>
    </row>
    <row r="1485" spans="1:18" ht="15.75" customHeight="1">
      <c r="A1485" s="1"/>
      <c r="B1485" s="6" t="s">
        <v>14</v>
      </c>
      <c r="C1485" s="6">
        <v>1185732</v>
      </c>
      <c r="D1485" s="7">
        <v>44387</v>
      </c>
      <c r="E1485" s="6" t="s">
        <v>15</v>
      </c>
      <c r="F1485" s="6" t="s">
        <v>16</v>
      </c>
      <c r="G1485" s="6" t="s">
        <v>66</v>
      </c>
      <c r="H1485" s="6" t="s">
        <v>20</v>
      </c>
      <c r="I1485" s="8">
        <v>0.4</v>
      </c>
      <c r="J1485" s="9">
        <v>5000</v>
      </c>
      <c r="K1485" s="10">
        <f t="shared" si="10"/>
        <v>2000</v>
      </c>
      <c r="L1485" s="10">
        <f t="shared" si="11"/>
        <v>700</v>
      </c>
      <c r="M1485" s="11">
        <v>0.35</v>
      </c>
      <c r="O1485" s="16"/>
      <c r="P1485" s="17"/>
      <c r="Q1485" s="12"/>
      <c r="R1485" s="13"/>
    </row>
    <row r="1486" spans="1:18" ht="15.75" customHeight="1">
      <c r="A1486" s="1"/>
      <c r="B1486" s="6" t="s">
        <v>14</v>
      </c>
      <c r="C1486" s="6">
        <v>1185732</v>
      </c>
      <c r="D1486" s="7">
        <v>44387</v>
      </c>
      <c r="E1486" s="6" t="s">
        <v>15</v>
      </c>
      <c r="F1486" s="6" t="s">
        <v>16</v>
      </c>
      <c r="G1486" s="6" t="s">
        <v>66</v>
      </c>
      <c r="H1486" s="6" t="s">
        <v>21</v>
      </c>
      <c r="I1486" s="8">
        <v>0.5</v>
      </c>
      <c r="J1486" s="9">
        <v>5250</v>
      </c>
      <c r="K1486" s="10">
        <f t="shared" si="10"/>
        <v>2625</v>
      </c>
      <c r="L1486" s="10">
        <f t="shared" si="11"/>
        <v>787.5</v>
      </c>
      <c r="M1486" s="11">
        <v>0.3</v>
      </c>
      <c r="O1486" s="16"/>
      <c r="P1486" s="17"/>
      <c r="Q1486" s="12"/>
      <c r="R1486" s="13"/>
    </row>
    <row r="1487" spans="1:18" ht="15.75" customHeight="1">
      <c r="A1487" s="1"/>
      <c r="B1487" s="6" t="s">
        <v>14</v>
      </c>
      <c r="C1487" s="6">
        <v>1185732</v>
      </c>
      <c r="D1487" s="7">
        <v>44387</v>
      </c>
      <c r="E1487" s="6" t="s">
        <v>15</v>
      </c>
      <c r="F1487" s="6" t="s">
        <v>16</v>
      </c>
      <c r="G1487" s="6" t="s">
        <v>66</v>
      </c>
      <c r="H1487" s="6" t="s">
        <v>22</v>
      </c>
      <c r="I1487" s="8">
        <v>0.55000000000000004</v>
      </c>
      <c r="J1487" s="9">
        <v>7000</v>
      </c>
      <c r="K1487" s="10">
        <f t="shared" si="10"/>
        <v>3850.0000000000005</v>
      </c>
      <c r="L1487" s="10">
        <f t="shared" si="11"/>
        <v>962.50000000000011</v>
      </c>
      <c r="M1487" s="11">
        <v>0.25</v>
      </c>
      <c r="O1487" s="16"/>
      <c r="P1487" s="17"/>
      <c r="Q1487" s="12"/>
      <c r="R1487" s="13"/>
    </row>
    <row r="1488" spans="1:18" ht="15.75" customHeight="1">
      <c r="A1488" s="1"/>
      <c r="B1488" s="6" t="s">
        <v>14</v>
      </c>
      <c r="C1488" s="6">
        <v>1185732</v>
      </c>
      <c r="D1488" s="7">
        <v>44419</v>
      </c>
      <c r="E1488" s="6" t="s">
        <v>15</v>
      </c>
      <c r="F1488" s="6" t="s">
        <v>16</v>
      </c>
      <c r="G1488" s="6" t="s">
        <v>66</v>
      </c>
      <c r="H1488" s="6" t="s">
        <v>17</v>
      </c>
      <c r="I1488" s="8">
        <v>0.5</v>
      </c>
      <c r="J1488" s="9">
        <v>8500</v>
      </c>
      <c r="K1488" s="10">
        <f t="shared" si="10"/>
        <v>4250</v>
      </c>
      <c r="L1488" s="10">
        <f t="shared" si="11"/>
        <v>2125</v>
      </c>
      <c r="M1488" s="11">
        <v>0.5</v>
      </c>
      <c r="O1488" s="16"/>
      <c r="P1488" s="17"/>
      <c r="Q1488" s="12"/>
      <c r="R1488" s="13"/>
    </row>
    <row r="1489" spans="1:18" ht="15.75" customHeight="1">
      <c r="A1489" s="1"/>
      <c r="B1489" s="6" t="s">
        <v>14</v>
      </c>
      <c r="C1489" s="6">
        <v>1185732</v>
      </c>
      <c r="D1489" s="7">
        <v>44419</v>
      </c>
      <c r="E1489" s="6" t="s">
        <v>15</v>
      </c>
      <c r="F1489" s="6" t="s">
        <v>16</v>
      </c>
      <c r="G1489" s="6" t="s">
        <v>66</v>
      </c>
      <c r="H1489" s="6" t="s">
        <v>18</v>
      </c>
      <c r="I1489" s="8">
        <v>0.45000000000000007</v>
      </c>
      <c r="J1489" s="9">
        <v>6250</v>
      </c>
      <c r="K1489" s="10">
        <f t="shared" si="10"/>
        <v>2812.5000000000005</v>
      </c>
      <c r="L1489" s="10">
        <f t="shared" si="11"/>
        <v>843.75000000000011</v>
      </c>
      <c r="M1489" s="11">
        <v>0.3</v>
      </c>
      <c r="O1489" s="16"/>
      <c r="P1489" s="17"/>
      <c r="Q1489" s="12"/>
      <c r="R1489" s="13"/>
    </row>
    <row r="1490" spans="1:18" ht="15.75" customHeight="1">
      <c r="A1490" s="1"/>
      <c r="B1490" s="6" t="s">
        <v>14</v>
      </c>
      <c r="C1490" s="6">
        <v>1185732</v>
      </c>
      <c r="D1490" s="7">
        <v>44419</v>
      </c>
      <c r="E1490" s="6" t="s">
        <v>15</v>
      </c>
      <c r="F1490" s="6" t="s">
        <v>16</v>
      </c>
      <c r="G1490" s="6" t="s">
        <v>66</v>
      </c>
      <c r="H1490" s="6" t="s">
        <v>19</v>
      </c>
      <c r="I1490" s="8">
        <v>0.4</v>
      </c>
      <c r="J1490" s="9">
        <v>5500</v>
      </c>
      <c r="K1490" s="10">
        <f t="shared" si="10"/>
        <v>2200</v>
      </c>
      <c r="L1490" s="10">
        <f t="shared" si="11"/>
        <v>770</v>
      </c>
      <c r="M1490" s="11">
        <v>0.35</v>
      </c>
      <c r="O1490" s="16"/>
      <c r="P1490" s="17"/>
      <c r="Q1490" s="12"/>
      <c r="R1490" s="13"/>
    </row>
    <row r="1491" spans="1:18" ht="15.75" customHeight="1">
      <c r="A1491" s="1"/>
      <c r="B1491" s="6" t="s">
        <v>14</v>
      </c>
      <c r="C1491" s="6">
        <v>1185732</v>
      </c>
      <c r="D1491" s="7">
        <v>44419</v>
      </c>
      <c r="E1491" s="6" t="s">
        <v>15</v>
      </c>
      <c r="F1491" s="6" t="s">
        <v>16</v>
      </c>
      <c r="G1491" s="6" t="s">
        <v>66</v>
      </c>
      <c r="H1491" s="6" t="s">
        <v>20</v>
      </c>
      <c r="I1491" s="8">
        <v>0.4</v>
      </c>
      <c r="J1491" s="9">
        <v>5250</v>
      </c>
      <c r="K1491" s="10">
        <f t="shared" si="10"/>
        <v>2100</v>
      </c>
      <c r="L1491" s="10">
        <f t="shared" si="11"/>
        <v>735</v>
      </c>
      <c r="M1491" s="11">
        <v>0.35</v>
      </c>
      <c r="O1491" s="16"/>
      <c r="P1491" s="17"/>
      <c r="Q1491" s="12"/>
      <c r="R1491" s="13"/>
    </row>
    <row r="1492" spans="1:18" ht="15.75" customHeight="1">
      <c r="A1492" s="1"/>
      <c r="B1492" s="6" t="s">
        <v>14</v>
      </c>
      <c r="C1492" s="6">
        <v>1185732</v>
      </c>
      <c r="D1492" s="7">
        <v>44419</v>
      </c>
      <c r="E1492" s="6" t="s">
        <v>15</v>
      </c>
      <c r="F1492" s="6" t="s">
        <v>16</v>
      </c>
      <c r="G1492" s="6" t="s">
        <v>66</v>
      </c>
      <c r="H1492" s="6" t="s">
        <v>21</v>
      </c>
      <c r="I1492" s="8">
        <v>0.5</v>
      </c>
      <c r="J1492" s="9">
        <v>5000</v>
      </c>
      <c r="K1492" s="10">
        <f t="shared" si="10"/>
        <v>2500</v>
      </c>
      <c r="L1492" s="10">
        <f t="shared" si="11"/>
        <v>750</v>
      </c>
      <c r="M1492" s="11">
        <v>0.3</v>
      </c>
      <c r="O1492" s="16"/>
      <c r="P1492" s="17"/>
      <c r="Q1492" s="12"/>
      <c r="R1492" s="13"/>
    </row>
    <row r="1493" spans="1:18" ht="15.75" customHeight="1">
      <c r="A1493" s="1"/>
      <c r="B1493" s="6" t="s">
        <v>14</v>
      </c>
      <c r="C1493" s="6">
        <v>1185732</v>
      </c>
      <c r="D1493" s="7">
        <v>44419</v>
      </c>
      <c r="E1493" s="6" t="s">
        <v>15</v>
      </c>
      <c r="F1493" s="6" t="s">
        <v>16</v>
      </c>
      <c r="G1493" s="6" t="s">
        <v>66</v>
      </c>
      <c r="H1493" s="6" t="s">
        <v>22</v>
      </c>
      <c r="I1493" s="8">
        <v>0.55000000000000004</v>
      </c>
      <c r="J1493" s="9">
        <v>6750</v>
      </c>
      <c r="K1493" s="10">
        <f t="shared" si="10"/>
        <v>3712.5000000000005</v>
      </c>
      <c r="L1493" s="10">
        <f t="shared" si="11"/>
        <v>928.12500000000011</v>
      </c>
      <c r="M1493" s="11">
        <v>0.25</v>
      </c>
      <c r="O1493" s="16"/>
      <c r="P1493" s="17"/>
      <c r="Q1493" s="12"/>
      <c r="R1493" s="13"/>
    </row>
    <row r="1494" spans="1:18" ht="15.75" customHeight="1">
      <c r="A1494" s="1"/>
      <c r="B1494" s="6" t="s">
        <v>14</v>
      </c>
      <c r="C1494" s="6">
        <v>1185732</v>
      </c>
      <c r="D1494" s="7">
        <v>44449</v>
      </c>
      <c r="E1494" s="6" t="s">
        <v>15</v>
      </c>
      <c r="F1494" s="6" t="s">
        <v>16</v>
      </c>
      <c r="G1494" s="6" t="s">
        <v>66</v>
      </c>
      <c r="H1494" s="6" t="s">
        <v>17</v>
      </c>
      <c r="I1494" s="8">
        <v>0.5</v>
      </c>
      <c r="J1494" s="9">
        <v>8000</v>
      </c>
      <c r="K1494" s="10">
        <f t="shared" si="10"/>
        <v>4000</v>
      </c>
      <c r="L1494" s="10">
        <f t="shared" si="11"/>
        <v>2000</v>
      </c>
      <c r="M1494" s="11">
        <v>0.5</v>
      </c>
      <c r="O1494" s="16"/>
      <c r="P1494" s="17"/>
      <c r="Q1494" s="12"/>
      <c r="R1494" s="13"/>
    </row>
    <row r="1495" spans="1:18" ht="15.75" customHeight="1">
      <c r="A1495" s="1"/>
      <c r="B1495" s="6" t="s">
        <v>14</v>
      </c>
      <c r="C1495" s="6">
        <v>1185732</v>
      </c>
      <c r="D1495" s="7">
        <v>44449</v>
      </c>
      <c r="E1495" s="6" t="s">
        <v>15</v>
      </c>
      <c r="F1495" s="6" t="s">
        <v>16</v>
      </c>
      <c r="G1495" s="6" t="s">
        <v>66</v>
      </c>
      <c r="H1495" s="6" t="s">
        <v>18</v>
      </c>
      <c r="I1495" s="8">
        <v>0.45000000000000007</v>
      </c>
      <c r="J1495" s="9">
        <v>6000</v>
      </c>
      <c r="K1495" s="10">
        <f t="shared" si="10"/>
        <v>2700.0000000000005</v>
      </c>
      <c r="L1495" s="10">
        <f t="shared" si="11"/>
        <v>810.00000000000011</v>
      </c>
      <c r="M1495" s="11">
        <v>0.3</v>
      </c>
      <c r="O1495" s="16"/>
      <c r="P1495" s="17"/>
      <c r="Q1495" s="12"/>
      <c r="R1495" s="13"/>
    </row>
    <row r="1496" spans="1:18" ht="15.75" customHeight="1">
      <c r="A1496" s="1"/>
      <c r="B1496" s="6" t="s">
        <v>14</v>
      </c>
      <c r="C1496" s="6">
        <v>1185732</v>
      </c>
      <c r="D1496" s="7">
        <v>44449</v>
      </c>
      <c r="E1496" s="6" t="s">
        <v>15</v>
      </c>
      <c r="F1496" s="6" t="s">
        <v>16</v>
      </c>
      <c r="G1496" s="6" t="s">
        <v>66</v>
      </c>
      <c r="H1496" s="6" t="s">
        <v>19</v>
      </c>
      <c r="I1496" s="8">
        <v>0.4</v>
      </c>
      <c r="J1496" s="9">
        <v>5250</v>
      </c>
      <c r="K1496" s="10">
        <f t="shared" si="10"/>
        <v>2100</v>
      </c>
      <c r="L1496" s="10">
        <f t="shared" si="11"/>
        <v>735</v>
      </c>
      <c r="M1496" s="11">
        <v>0.35</v>
      </c>
      <c r="O1496" s="16"/>
      <c r="P1496" s="17"/>
      <c r="Q1496" s="12"/>
      <c r="R1496" s="13"/>
    </row>
    <row r="1497" spans="1:18" ht="15.75" customHeight="1">
      <c r="A1497" s="1"/>
      <c r="B1497" s="6" t="s">
        <v>14</v>
      </c>
      <c r="C1497" s="6">
        <v>1185732</v>
      </c>
      <c r="D1497" s="7">
        <v>44449</v>
      </c>
      <c r="E1497" s="6" t="s">
        <v>15</v>
      </c>
      <c r="F1497" s="6" t="s">
        <v>16</v>
      </c>
      <c r="G1497" s="6" t="s">
        <v>66</v>
      </c>
      <c r="H1497" s="6" t="s">
        <v>20</v>
      </c>
      <c r="I1497" s="8">
        <v>0.4</v>
      </c>
      <c r="J1497" s="9">
        <v>5000</v>
      </c>
      <c r="K1497" s="10">
        <f t="shared" si="10"/>
        <v>2000</v>
      </c>
      <c r="L1497" s="10">
        <f t="shared" si="11"/>
        <v>700</v>
      </c>
      <c r="M1497" s="11">
        <v>0.35</v>
      </c>
      <c r="O1497" s="16"/>
      <c r="P1497" s="17"/>
      <c r="Q1497" s="12"/>
      <c r="R1497" s="13"/>
    </row>
    <row r="1498" spans="1:18" ht="15.75" customHeight="1">
      <c r="A1498" s="1"/>
      <c r="B1498" s="6" t="s">
        <v>14</v>
      </c>
      <c r="C1498" s="6">
        <v>1185732</v>
      </c>
      <c r="D1498" s="7">
        <v>44449</v>
      </c>
      <c r="E1498" s="6" t="s">
        <v>15</v>
      </c>
      <c r="F1498" s="6" t="s">
        <v>16</v>
      </c>
      <c r="G1498" s="6" t="s">
        <v>66</v>
      </c>
      <c r="H1498" s="6" t="s">
        <v>21</v>
      </c>
      <c r="I1498" s="8">
        <v>0.5</v>
      </c>
      <c r="J1498" s="9">
        <v>5000</v>
      </c>
      <c r="K1498" s="10">
        <f t="shared" si="10"/>
        <v>2500</v>
      </c>
      <c r="L1498" s="10">
        <f t="shared" si="11"/>
        <v>750</v>
      </c>
      <c r="M1498" s="11">
        <v>0.3</v>
      </c>
      <c r="O1498" s="16"/>
      <c r="P1498" s="17"/>
      <c r="Q1498" s="12"/>
      <c r="R1498" s="13"/>
    </row>
    <row r="1499" spans="1:18" ht="15.75" customHeight="1">
      <c r="A1499" s="1"/>
      <c r="B1499" s="6" t="s">
        <v>14</v>
      </c>
      <c r="C1499" s="6">
        <v>1185732</v>
      </c>
      <c r="D1499" s="7">
        <v>44449</v>
      </c>
      <c r="E1499" s="6" t="s">
        <v>15</v>
      </c>
      <c r="F1499" s="6" t="s">
        <v>16</v>
      </c>
      <c r="G1499" s="6" t="s">
        <v>66</v>
      </c>
      <c r="H1499" s="6" t="s">
        <v>22</v>
      </c>
      <c r="I1499" s="8">
        <v>0.55000000000000004</v>
      </c>
      <c r="J1499" s="9">
        <v>6000</v>
      </c>
      <c r="K1499" s="10">
        <f t="shared" si="10"/>
        <v>3300.0000000000005</v>
      </c>
      <c r="L1499" s="10">
        <f t="shared" si="11"/>
        <v>825.00000000000011</v>
      </c>
      <c r="M1499" s="11">
        <v>0.25</v>
      </c>
      <c r="O1499" s="16"/>
      <c r="P1499" s="17"/>
      <c r="Q1499" s="12"/>
      <c r="R1499" s="13"/>
    </row>
    <row r="1500" spans="1:18" ht="15.75" customHeight="1">
      <c r="A1500" s="1"/>
      <c r="B1500" s="6" t="s">
        <v>14</v>
      </c>
      <c r="C1500" s="6">
        <v>1185732</v>
      </c>
      <c r="D1500" s="7">
        <v>44481</v>
      </c>
      <c r="E1500" s="6" t="s">
        <v>15</v>
      </c>
      <c r="F1500" s="6" t="s">
        <v>16</v>
      </c>
      <c r="G1500" s="6" t="s">
        <v>66</v>
      </c>
      <c r="H1500" s="6" t="s">
        <v>17</v>
      </c>
      <c r="I1500" s="8">
        <v>0.55000000000000004</v>
      </c>
      <c r="J1500" s="9">
        <v>7750</v>
      </c>
      <c r="K1500" s="10">
        <f t="shared" si="10"/>
        <v>4262.5</v>
      </c>
      <c r="L1500" s="10">
        <f t="shared" si="11"/>
        <v>2131.25</v>
      </c>
      <c r="M1500" s="11">
        <v>0.5</v>
      </c>
      <c r="O1500" s="16"/>
      <c r="P1500" s="17"/>
      <c r="Q1500" s="12"/>
      <c r="R1500" s="13"/>
    </row>
    <row r="1501" spans="1:18" ht="15.75" customHeight="1">
      <c r="A1501" s="1"/>
      <c r="B1501" s="6" t="s">
        <v>14</v>
      </c>
      <c r="C1501" s="6">
        <v>1185732</v>
      </c>
      <c r="D1501" s="7">
        <v>44481</v>
      </c>
      <c r="E1501" s="6" t="s">
        <v>15</v>
      </c>
      <c r="F1501" s="6" t="s">
        <v>16</v>
      </c>
      <c r="G1501" s="6" t="s">
        <v>66</v>
      </c>
      <c r="H1501" s="6" t="s">
        <v>18</v>
      </c>
      <c r="I1501" s="8">
        <v>0.45000000000000007</v>
      </c>
      <c r="J1501" s="9">
        <v>6000</v>
      </c>
      <c r="K1501" s="10">
        <f t="shared" si="10"/>
        <v>2700.0000000000005</v>
      </c>
      <c r="L1501" s="10">
        <f t="shared" si="11"/>
        <v>810.00000000000011</v>
      </c>
      <c r="M1501" s="11">
        <v>0.3</v>
      </c>
      <c r="O1501" s="16"/>
      <c r="P1501" s="17"/>
      <c r="Q1501" s="12"/>
      <c r="R1501" s="13"/>
    </row>
    <row r="1502" spans="1:18" ht="15.75" customHeight="1">
      <c r="A1502" s="1"/>
      <c r="B1502" s="6" t="s">
        <v>14</v>
      </c>
      <c r="C1502" s="6">
        <v>1185732</v>
      </c>
      <c r="D1502" s="7">
        <v>44481</v>
      </c>
      <c r="E1502" s="6" t="s">
        <v>15</v>
      </c>
      <c r="F1502" s="6" t="s">
        <v>16</v>
      </c>
      <c r="G1502" s="6" t="s">
        <v>66</v>
      </c>
      <c r="H1502" s="6" t="s">
        <v>19</v>
      </c>
      <c r="I1502" s="8">
        <v>0.45000000000000007</v>
      </c>
      <c r="J1502" s="9">
        <v>5000</v>
      </c>
      <c r="K1502" s="10">
        <f t="shared" si="10"/>
        <v>2250.0000000000005</v>
      </c>
      <c r="L1502" s="10">
        <f t="shared" si="11"/>
        <v>787.50000000000011</v>
      </c>
      <c r="M1502" s="11">
        <v>0.35</v>
      </c>
      <c r="O1502" s="16"/>
      <c r="P1502" s="17"/>
      <c r="Q1502" s="12"/>
      <c r="R1502" s="13"/>
    </row>
    <row r="1503" spans="1:18" ht="15.75" customHeight="1">
      <c r="A1503" s="1"/>
      <c r="B1503" s="6" t="s">
        <v>14</v>
      </c>
      <c r="C1503" s="6">
        <v>1185732</v>
      </c>
      <c r="D1503" s="7">
        <v>44481</v>
      </c>
      <c r="E1503" s="6" t="s">
        <v>15</v>
      </c>
      <c r="F1503" s="6" t="s">
        <v>16</v>
      </c>
      <c r="G1503" s="6" t="s">
        <v>66</v>
      </c>
      <c r="H1503" s="6" t="s">
        <v>20</v>
      </c>
      <c r="I1503" s="8">
        <v>0.45000000000000007</v>
      </c>
      <c r="J1503" s="9">
        <v>4750</v>
      </c>
      <c r="K1503" s="10">
        <f t="shared" si="10"/>
        <v>2137.5000000000005</v>
      </c>
      <c r="L1503" s="10">
        <f t="shared" si="11"/>
        <v>748.12500000000011</v>
      </c>
      <c r="M1503" s="11">
        <v>0.35</v>
      </c>
      <c r="O1503" s="16"/>
      <c r="P1503" s="17"/>
      <c r="Q1503" s="12"/>
      <c r="R1503" s="13"/>
    </row>
    <row r="1504" spans="1:18" ht="15.75" customHeight="1">
      <c r="A1504" s="1"/>
      <c r="B1504" s="6" t="s">
        <v>14</v>
      </c>
      <c r="C1504" s="6">
        <v>1185732</v>
      </c>
      <c r="D1504" s="7">
        <v>44481</v>
      </c>
      <c r="E1504" s="6" t="s">
        <v>15</v>
      </c>
      <c r="F1504" s="6" t="s">
        <v>16</v>
      </c>
      <c r="G1504" s="6" t="s">
        <v>66</v>
      </c>
      <c r="H1504" s="6" t="s">
        <v>21</v>
      </c>
      <c r="I1504" s="8">
        <v>0.55000000000000004</v>
      </c>
      <c r="J1504" s="9">
        <v>4750</v>
      </c>
      <c r="K1504" s="10">
        <f t="shared" si="10"/>
        <v>2612.5</v>
      </c>
      <c r="L1504" s="10">
        <f t="shared" si="11"/>
        <v>783.75</v>
      </c>
      <c r="M1504" s="11">
        <v>0.3</v>
      </c>
      <c r="O1504" s="16"/>
      <c r="P1504" s="17"/>
      <c r="Q1504" s="12"/>
      <c r="R1504" s="13"/>
    </row>
    <row r="1505" spans="1:18" ht="15.75" customHeight="1">
      <c r="A1505" s="1"/>
      <c r="B1505" s="6" t="s">
        <v>14</v>
      </c>
      <c r="C1505" s="6">
        <v>1185732</v>
      </c>
      <c r="D1505" s="7">
        <v>44481</v>
      </c>
      <c r="E1505" s="6" t="s">
        <v>15</v>
      </c>
      <c r="F1505" s="6" t="s">
        <v>16</v>
      </c>
      <c r="G1505" s="6" t="s">
        <v>66</v>
      </c>
      <c r="H1505" s="6" t="s">
        <v>22</v>
      </c>
      <c r="I1505" s="8">
        <v>0.6</v>
      </c>
      <c r="J1505" s="9">
        <v>6000</v>
      </c>
      <c r="K1505" s="10">
        <f t="shared" si="10"/>
        <v>3600</v>
      </c>
      <c r="L1505" s="10">
        <f t="shared" si="11"/>
        <v>900</v>
      </c>
      <c r="M1505" s="11">
        <v>0.25</v>
      </c>
      <c r="O1505" s="16"/>
      <c r="P1505" s="17"/>
      <c r="Q1505" s="12"/>
      <c r="R1505" s="13"/>
    </row>
    <row r="1506" spans="1:18" ht="15.75" customHeight="1">
      <c r="A1506" s="1"/>
      <c r="B1506" s="6" t="s">
        <v>14</v>
      </c>
      <c r="C1506" s="6">
        <v>1185732</v>
      </c>
      <c r="D1506" s="7">
        <v>44511</v>
      </c>
      <c r="E1506" s="6" t="s">
        <v>15</v>
      </c>
      <c r="F1506" s="6" t="s">
        <v>16</v>
      </c>
      <c r="G1506" s="6" t="s">
        <v>66</v>
      </c>
      <c r="H1506" s="6" t="s">
        <v>17</v>
      </c>
      <c r="I1506" s="8">
        <v>0.55000000000000004</v>
      </c>
      <c r="J1506" s="9">
        <v>7500</v>
      </c>
      <c r="K1506" s="10">
        <f t="shared" si="10"/>
        <v>4125</v>
      </c>
      <c r="L1506" s="10">
        <f t="shared" si="11"/>
        <v>2062.5</v>
      </c>
      <c r="M1506" s="11">
        <v>0.5</v>
      </c>
      <c r="O1506" s="16"/>
      <c r="P1506" s="17"/>
      <c r="Q1506" s="12"/>
      <c r="R1506" s="13"/>
    </row>
    <row r="1507" spans="1:18" ht="15.75" customHeight="1">
      <c r="A1507" s="1"/>
      <c r="B1507" s="6" t="s">
        <v>14</v>
      </c>
      <c r="C1507" s="6">
        <v>1185732</v>
      </c>
      <c r="D1507" s="7">
        <v>44511</v>
      </c>
      <c r="E1507" s="6" t="s">
        <v>15</v>
      </c>
      <c r="F1507" s="6" t="s">
        <v>16</v>
      </c>
      <c r="G1507" s="6" t="s">
        <v>66</v>
      </c>
      <c r="H1507" s="6" t="s">
        <v>18</v>
      </c>
      <c r="I1507" s="8">
        <v>0.45000000000000007</v>
      </c>
      <c r="J1507" s="9">
        <v>5750</v>
      </c>
      <c r="K1507" s="10">
        <f t="shared" si="10"/>
        <v>2587.5000000000005</v>
      </c>
      <c r="L1507" s="10">
        <f t="shared" si="11"/>
        <v>776.25000000000011</v>
      </c>
      <c r="M1507" s="11">
        <v>0.3</v>
      </c>
      <c r="O1507" s="16"/>
      <c r="P1507" s="17"/>
      <c r="Q1507" s="12"/>
      <c r="R1507" s="13"/>
    </row>
    <row r="1508" spans="1:18" ht="15.75" customHeight="1">
      <c r="A1508" s="1"/>
      <c r="B1508" s="6" t="s">
        <v>14</v>
      </c>
      <c r="C1508" s="6">
        <v>1185732</v>
      </c>
      <c r="D1508" s="7">
        <v>44511</v>
      </c>
      <c r="E1508" s="6" t="s">
        <v>15</v>
      </c>
      <c r="F1508" s="6" t="s">
        <v>16</v>
      </c>
      <c r="G1508" s="6" t="s">
        <v>66</v>
      </c>
      <c r="H1508" s="6" t="s">
        <v>19</v>
      </c>
      <c r="I1508" s="8">
        <v>0.45000000000000007</v>
      </c>
      <c r="J1508" s="9">
        <v>5200</v>
      </c>
      <c r="K1508" s="10">
        <f t="shared" si="10"/>
        <v>2340.0000000000005</v>
      </c>
      <c r="L1508" s="10">
        <f t="shared" si="11"/>
        <v>819.00000000000011</v>
      </c>
      <c r="M1508" s="11">
        <v>0.35</v>
      </c>
      <c r="O1508" s="16"/>
      <c r="P1508" s="17"/>
      <c r="Q1508" s="12"/>
      <c r="R1508" s="13"/>
    </row>
    <row r="1509" spans="1:18" ht="15.75" customHeight="1">
      <c r="A1509" s="1"/>
      <c r="B1509" s="6" t="s">
        <v>14</v>
      </c>
      <c r="C1509" s="6">
        <v>1185732</v>
      </c>
      <c r="D1509" s="7">
        <v>44511</v>
      </c>
      <c r="E1509" s="6" t="s">
        <v>15</v>
      </c>
      <c r="F1509" s="6" t="s">
        <v>16</v>
      </c>
      <c r="G1509" s="6" t="s">
        <v>66</v>
      </c>
      <c r="H1509" s="6" t="s">
        <v>20</v>
      </c>
      <c r="I1509" s="8">
        <v>0.45000000000000007</v>
      </c>
      <c r="J1509" s="9">
        <v>5000</v>
      </c>
      <c r="K1509" s="10">
        <f t="shared" si="10"/>
        <v>2250.0000000000005</v>
      </c>
      <c r="L1509" s="10">
        <f t="shared" si="11"/>
        <v>787.50000000000011</v>
      </c>
      <c r="M1509" s="11">
        <v>0.35</v>
      </c>
      <c r="O1509" s="16"/>
      <c r="P1509" s="17"/>
      <c r="Q1509" s="12"/>
      <c r="R1509" s="13"/>
    </row>
    <row r="1510" spans="1:18" ht="15.75" customHeight="1">
      <c r="A1510" s="1"/>
      <c r="B1510" s="6" t="s">
        <v>14</v>
      </c>
      <c r="C1510" s="6">
        <v>1185732</v>
      </c>
      <c r="D1510" s="7">
        <v>44511</v>
      </c>
      <c r="E1510" s="6" t="s">
        <v>15</v>
      </c>
      <c r="F1510" s="6" t="s">
        <v>16</v>
      </c>
      <c r="G1510" s="6" t="s">
        <v>66</v>
      </c>
      <c r="H1510" s="6" t="s">
        <v>21</v>
      </c>
      <c r="I1510" s="8">
        <v>0.55000000000000004</v>
      </c>
      <c r="J1510" s="9">
        <v>4750</v>
      </c>
      <c r="K1510" s="10">
        <f t="shared" si="10"/>
        <v>2612.5</v>
      </c>
      <c r="L1510" s="10">
        <f t="shared" si="11"/>
        <v>783.75</v>
      </c>
      <c r="M1510" s="11">
        <v>0.3</v>
      </c>
      <c r="O1510" s="16"/>
      <c r="P1510" s="17"/>
      <c r="Q1510" s="12"/>
      <c r="R1510" s="13"/>
    </row>
    <row r="1511" spans="1:18" ht="15.75" customHeight="1">
      <c r="A1511" s="1"/>
      <c r="B1511" s="6" t="s">
        <v>14</v>
      </c>
      <c r="C1511" s="6">
        <v>1185732</v>
      </c>
      <c r="D1511" s="7">
        <v>44511</v>
      </c>
      <c r="E1511" s="6" t="s">
        <v>15</v>
      </c>
      <c r="F1511" s="6" t="s">
        <v>16</v>
      </c>
      <c r="G1511" s="6" t="s">
        <v>66</v>
      </c>
      <c r="H1511" s="6" t="s">
        <v>22</v>
      </c>
      <c r="I1511" s="8">
        <v>0.6</v>
      </c>
      <c r="J1511" s="9">
        <v>5750</v>
      </c>
      <c r="K1511" s="10">
        <f t="shared" si="10"/>
        <v>3450</v>
      </c>
      <c r="L1511" s="10">
        <f t="shared" si="11"/>
        <v>862.5</v>
      </c>
      <c r="M1511" s="11">
        <v>0.25</v>
      </c>
      <c r="O1511" s="16"/>
      <c r="P1511" s="17"/>
      <c r="Q1511" s="12"/>
      <c r="R1511" s="13"/>
    </row>
    <row r="1512" spans="1:18" ht="15.75" customHeight="1">
      <c r="A1512" s="1"/>
      <c r="B1512" s="6" t="s">
        <v>14</v>
      </c>
      <c r="C1512" s="6">
        <v>1185732</v>
      </c>
      <c r="D1512" s="7">
        <v>44540</v>
      </c>
      <c r="E1512" s="6" t="s">
        <v>15</v>
      </c>
      <c r="F1512" s="6" t="s">
        <v>16</v>
      </c>
      <c r="G1512" s="6" t="s">
        <v>66</v>
      </c>
      <c r="H1512" s="6" t="s">
        <v>17</v>
      </c>
      <c r="I1512" s="8">
        <v>0.55000000000000004</v>
      </c>
      <c r="J1512" s="9">
        <v>8000</v>
      </c>
      <c r="K1512" s="10">
        <f t="shared" si="10"/>
        <v>4400</v>
      </c>
      <c r="L1512" s="10">
        <f t="shared" si="11"/>
        <v>2200</v>
      </c>
      <c r="M1512" s="11">
        <v>0.5</v>
      </c>
      <c r="O1512" s="16"/>
      <c r="P1512" s="17"/>
      <c r="Q1512" s="12"/>
      <c r="R1512" s="13"/>
    </row>
    <row r="1513" spans="1:18" ht="15.75" customHeight="1">
      <c r="A1513" s="1"/>
      <c r="B1513" s="6" t="s">
        <v>14</v>
      </c>
      <c r="C1513" s="6">
        <v>1185732</v>
      </c>
      <c r="D1513" s="7">
        <v>44540</v>
      </c>
      <c r="E1513" s="6" t="s">
        <v>15</v>
      </c>
      <c r="F1513" s="6" t="s">
        <v>16</v>
      </c>
      <c r="G1513" s="6" t="s">
        <v>66</v>
      </c>
      <c r="H1513" s="6" t="s">
        <v>18</v>
      </c>
      <c r="I1513" s="8">
        <v>0.45000000000000007</v>
      </c>
      <c r="J1513" s="9">
        <v>6000</v>
      </c>
      <c r="K1513" s="10">
        <f t="shared" si="10"/>
        <v>2700.0000000000005</v>
      </c>
      <c r="L1513" s="10">
        <f t="shared" si="11"/>
        <v>810.00000000000011</v>
      </c>
      <c r="M1513" s="11">
        <v>0.3</v>
      </c>
      <c r="O1513" s="16"/>
      <c r="P1513" s="17"/>
      <c r="Q1513" s="12"/>
      <c r="R1513" s="13"/>
    </row>
    <row r="1514" spans="1:18" ht="15.75" customHeight="1">
      <c r="A1514" s="1"/>
      <c r="B1514" s="6" t="s">
        <v>14</v>
      </c>
      <c r="C1514" s="6">
        <v>1185732</v>
      </c>
      <c r="D1514" s="7">
        <v>44540</v>
      </c>
      <c r="E1514" s="6" t="s">
        <v>15</v>
      </c>
      <c r="F1514" s="6" t="s">
        <v>16</v>
      </c>
      <c r="G1514" s="6" t="s">
        <v>66</v>
      </c>
      <c r="H1514" s="6" t="s">
        <v>19</v>
      </c>
      <c r="I1514" s="8">
        <v>0.45000000000000007</v>
      </c>
      <c r="J1514" s="9">
        <v>5500</v>
      </c>
      <c r="K1514" s="10">
        <f t="shared" si="10"/>
        <v>2475.0000000000005</v>
      </c>
      <c r="L1514" s="10">
        <f t="shared" si="11"/>
        <v>866.25000000000011</v>
      </c>
      <c r="M1514" s="11">
        <v>0.35</v>
      </c>
      <c r="O1514" s="16"/>
      <c r="P1514" s="17"/>
      <c r="Q1514" s="12"/>
      <c r="R1514" s="13"/>
    </row>
    <row r="1515" spans="1:18" ht="15.75" customHeight="1">
      <c r="A1515" s="1"/>
      <c r="B1515" s="6" t="s">
        <v>14</v>
      </c>
      <c r="C1515" s="6">
        <v>1185732</v>
      </c>
      <c r="D1515" s="7">
        <v>44540</v>
      </c>
      <c r="E1515" s="6" t="s">
        <v>15</v>
      </c>
      <c r="F1515" s="6" t="s">
        <v>16</v>
      </c>
      <c r="G1515" s="6" t="s">
        <v>66</v>
      </c>
      <c r="H1515" s="6" t="s">
        <v>20</v>
      </c>
      <c r="I1515" s="8">
        <v>0.45000000000000007</v>
      </c>
      <c r="J1515" s="9">
        <v>5000</v>
      </c>
      <c r="K1515" s="10">
        <f t="shared" si="10"/>
        <v>2250.0000000000005</v>
      </c>
      <c r="L1515" s="10">
        <f t="shared" si="11"/>
        <v>787.50000000000011</v>
      </c>
      <c r="M1515" s="11">
        <v>0.35</v>
      </c>
      <c r="O1515" s="16"/>
      <c r="P1515" s="17"/>
      <c r="Q1515" s="12"/>
      <c r="R1515" s="13"/>
    </row>
    <row r="1516" spans="1:18" ht="15.75" customHeight="1">
      <c r="A1516" s="1"/>
      <c r="B1516" s="6" t="s">
        <v>14</v>
      </c>
      <c r="C1516" s="6">
        <v>1185732</v>
      </c>
      <c r="D1516" s="7">
        <v>44540</v>
      </c>
      <c r="E1516" s="6" t="s">
        <v>15</v>
      </c>
      <c r="F1516" s="6" t="s">
        <v>16</v>
      </c>
      <c r="G1516" s="6" t="s">
        <v>66</v>
      </c>
      <c r="H1516" s="6" t="s">
        <v>21</v>
      </c>
      <c r="I1516" s="8">
        <v>0.55000000000000004</v>
      </c>
      <c r="J1516" s="9">
        <v>5000</v>
      </c>
      <c r="K1516" s="10">
        <f t="shared" si="10"/>
        <v>2750</v>
      </c>
      <c r="L1516" s="10">
        <f t="shared" si="11"/>
        <v>825</v>
      </c>
      <c r="M1516" s="11">
        <v>0.3</v>
      </c>
      <c r="O1516" s="16"/>
      <c r="P1516" s="17"/>
      <c r="Q1516" s="12"/>
      <c r="R1516" s="13"/>
    </row>
    <row r="1517" spans="1:18" ht="15.75" customHeight="1">
      <c r="A1517" s="1"/>
      <c r="B1517" s="6" t="s">
        <v>14</v>
      </c>
      <c r="C1517" s="6">
        <v>1185732</v>
      </c>
      <c r="D1517" s="7">
        <v>44540</v>
      </c>
      <c r="E1517" s="6" t="s">
        <v>15</v>
      </c>
      <c r="F1517" s="6" t="s">
        <v>16</v>
      </c>
      <c r="G1517" s="6" t="s">
        <v>66</v>
      </c>
      <c r="H1517" s="6" t="s">
        <v>22</v>
      </c>
      <c r="I1517" s="8">
        <v>0.6</v>
      </c>
      <c r="J1517" s="9">
        <v>6000</v>
      </c>
      <c r="K1517" s="10">
        <f t="shared" si="10"/>
        <v>3600</v>
      </c>
      <c r="L1517" s="10">
        <f t="shared" si="11"/>
        <v>900</v>
      </c>
      <c r="M1517" s="11">
        <v>0.25</v>
      </c>
      <c r="O1517" s="16"/>
      <c r="P1517" s="17"/>
      <c r="Q1517" s="12"/>
      <c r="R1517" s="13"/>
    </row>
    <row r="1518" spans="1:18" ht="15.75" customHeight="1">
      <c r="A1518" s="1" t="s">
        <v>39</v>
      </c>
      <c r="B1518" s="6" t="s">
        <v>27</v>
      </c>
      <c r="C1518" s="6">
        <v>1128299</v>
      </c>
      <c r="D1518" s="7">
        <v>44220</v>
      </c>
      <c r="E1518" s="6" t="s">
        <v>28</v>
      </c>
      <c r="F1518" s="6" t="s">
        <v>67</v>
      </c>
      <c r="G1518" s="6" t="s">
        <v>68</v>
      </c>
      <c r="H1518" s="6" t="s">
        <v>17</v>
      </c>
      <c r="I1518" s="8">
        <v>0.30000000000000004</v>
      </c>
      <c r="J1518" s="9">
        <v>3500</v>
      </c>
      <c r="K1518" s="10">
        <f t="shared" si="10"/>
        <v>1050.0000000000002</v>
      </c>
      <c r="L1518" s="10">
        <f t="shared" si="11"/>
        <v>367.50000000000006</v>
      </c>
      <c r="M1518" s="11">
        <v>0.35</v>
      </c>
      <c r="O1518" s="16"/>
      <c r="P1518" s="17"/>
      <c r="Q1518" s="12"/>
      <c r="R1518" s="13"/>
    </row>
    <row r="1519" spans="1:18" ht="15.75" customHeight="1">
      <c r="A1519" s="1"/>
      <c r="B1519" s="6" t="s">
        <v>27</v>
      </c>
      <c r="C1519" s="6">
        <v>1128299</v>
      </c>
      <c r="D1519" s="7">
        <v>44220</v>
      </c>
      <c r="E1519" s="6" t="s">
        <v>28</v>
      </c>
      <c r="F1519" s="6" t="s">
        <v>67</v>
      </c>
      <c r="G1519" s="6" t="s">
        <v>68</v>
      </c>
      <c r="H1519" s="6" t="s">
        <v>18</v>
      </c>
      <c r="I1519" s="8">
        <v>0.4</v>
      </c>
      <c r="J1519" s="9">
        <v>3500</v>
      </c>
      <c r="K1519" s="10">
        <f t="shared" si="10"/>
        <v>1400</v>
      </c>
      <c r="L1519" s="10">
        <f t="shared" si="11"/>
        <v>489.99999999999994</v>
      </c>
      <c r="M1519" s="11">
        <v>0.35</v>
      </c>
      <c r="O1519" s="16"/>
      <c r="P1519" s="17"/>
      <c r="Q1519" s="12"/>
      <c r="R1519" s="13"/>
    </row>
    <row r="1520" spans="1:18" ht="15.75" customHeight="1">
      <c r="A1520" s="1"/>
      <c r="B1520" s="6" t="s">
        <v>27</v>
      </c>
      <c r="C1520" s="6">
        <v>1128299</v>
      </c>
      <c r="D1520" s="7">
        <v>44220</v>
      </c>
      <c r="E1520" s="6" t="s">
        <v>28</v>
      </c>
      <c r="F1520" s="6" t="s">
        <v>67</v>
      </c>
      <c r="G1520" s="6" t="s">
        <v>68</v>
      </c>
      <c r="H1520" s="6" t="s">
        <v>19</v>
      </c>
      <c r="I1520" s="8">
        <v>0.4</v>
      </c>
      <c r="J1520" s="9">
        <v>3500</v>
      </c>
      <c r="K1520" s="10">
        <f t="shared" si="10"/>
        <v>1400</v>
      </c>
      <c r="L1520" s="10">
        <f t="shared" si="11"/>
        <v>489.99999999999994</v>
      </c>
      <c r="M1520" s="11">
        <v>0.35</v>
      </c>
      <c r="O1520" s="16"/>
      <c r="P1520" s="17"/>
      <c r="Q1520" s="12"/>
      <c r="R1520" s="13"/>
    </row>
    <row r="1521" spans="1:18" ht="15.75" customHeight="1">
      <c r="A1521" s="1"/>
      <c r="B1521" s="6" t="s">
        <v>27</v>
      </c>
      <c r="C1521" s="6">
        <v>1128299</v>
      </c>
      <c r="D1521" s="7">
        <v>44220</v>
      </c>
      <c r="E1521" s="6" t="s">
        <v>28</v>
      </c>
      <c r="F1521" s="6" t="s">
        <v>67</v>
      </c>
      <c r="G1521" s="6" t="s">
        <v>68</v>
      </c>
      <c r="H1521" s="6" t="s">
        <v>20</v>
      </c>
      <c r="I1521" s="8">
        <v>0.4</v>
      </c>
      <c r="J1521" s="9">
        <v>2000</v>
      </c>
      <c r="K1521" s="10">
        <f t="shared" si="10"/>
        <v>800</v>
      </c>
      <c r="L1521" s="10">
        <f t="shared" si="11"/>
        <v>280</v>
      </c>
      <c r="M1521" s="11">
        <v>0.35</v>
      </c>
      <c r="O1521" s="16"/>
      <c r="P1521" s="17"/>
      <c r="Q1521" s="12"/>
      <c r="R1521" s="13"/>
    </row>
    <row r="1522" spans="1:18" ht="15.75" customHeight="1">
      <c r="A1522" s="1"/>
      <c r="B1522" s="6" t="s">
        <v>27</v>
      </c>
      <c r="C1522" s="6">
        <v>1128299</v>
      </c>
      <c r="D1522" s="7">
        <v>44220</v>
      </c>
      <c r="E1522" s="6" t="s">
        <v>28</v>
      </c>
      <c r="F1522" s="6" t="s">
        <v>67</v>
      </c>
      <c r="G1522" s="6" t="s">
        <v>68</v>
      </c>
      <c r="H1522" s="6" t="s">
        <v>21</v>
      </c>
      <c r="I1522" s="8">
        <v>0.45000000000000007</v>
      </c>
      <c r="J1522" s="9">
        <v>1500</v>
      </c>
      <c r="K1522" s="10">
        <f t="shared" si="10"/>
        <v>675.00000000000011</v>
      </c>
      <c r="L1522" s="10">
        <f t="shared" si="11"/>
        <v>270.00000000000006</v>
      </c>
      <c r="M1522" s="11">
        <v>0.4</v>
      </c>
      <c r="O1522" s="16"/>
      <c r="P1522" s="17"/>
      <c r="Q1522" s="12"/>
      <c r="R1522" s="13"/>
    </row>
    <row r="1523" spans="1:18" ht="15.75" customHeight="1">
      <c r="A1523" s="1"/>
      <c r="B1523" s="6" t="s">
        <v>27</v>
      </c>
      <c r="C1523" s="6">
        <v>1128299</v>
      </c>
      <c r="D1523" s="7">
        <v>44220</v>
      </c>
      <c r="E1523" s="6" t="s">
        <v>28</v>
      </c>
      <c r="F1523" s="6" t="s">
        <v>67</v>
      </c>
      <c r="G1523" s="6" t="s">
        <v>68</v>
      </c>
      <c r="H1523" s="6" t="s">
        <v>22</v>
      </c>
      <c r="I1523" s="8">
        <v>0.4</v>
      </c>
      <c r="J1523" s="9">
        <v>4000</v>
      </c>
      <c r="K1523" s="10">
        <f t="shared" si="10"/>
        <v>1600</v>
      </c>
      <c r="L1523" s="10">
        <f t="shared" si="11"/>
        <v>480</v>
      </c>
      <c r="M1523" s="11">
        <v>0.3</v>
      </c>
      <c r="O1523" s="16"/>
      <c r="P1523" s="17"/>
      <c r="Q1523" s="12"/>
      <c r="R1523" s="13"/>
    </row>
    <row r="1524" spans="1:18" ht="15.75" customHeight="1">
      <c r="A1524" s="1"/>
      <c r="B1524" s="6" t="s">
        <v>27</v>
      </c>
      <c r="C1524" s="6">
        <v>1128299</v>
      </c>
      <c r="D1524" s="7">
        <v>44251</v>
      </c>
      <c r="E1524" s="6" t="s">
        <v>28</v>
      </c>
      <c r="F1524" s="6" t="s">
        <v>67</v>
      </c>
      <c r="G1524" s="6" t="s">
        <v>68</v>
      </c>
      <c r="H1524" s="6" t="s">
        <v>17</v>
      </c>
      <c r="I1524" s="8">
        <v>0.30000000000000004</v>
      </c>
      <c r="J1524" s="9">
        <v>4500</v>
      </c>
      <c r="K1524" s="10">
        <f t="shared" si="10"/>
        <v>1350.0000000000002</v>
      </c>
      <c r="L1524" s="10">
        <f t="shared" si="11"/>
        <v>472.50000000000006</v>
      </c>
      <c r="M1524" s="11">
        <v>0.35</v>
      </c>
      <c r="O1524" s="16"/>
      <c r="P1524" s="17"/>
      <c r="Q1524" s="12"/>
      <c r="R1524" s="13"/>
    </row>
    <row r="1525" spans="1:18" ht="15.75" customHeight="1">
      <c r="A1525" s="1"/>
      <c r="B1525" s="6" t="s">
        <v>27</v>
      </c>
      <c r="C1525" s="6">
        <v>1128299</v>
      </c>
      <c r="D1525" s="7">
        <v>44251</v>
      </c>
      <c r="E1525" s="6" t="s">
        <v>28</v>
      </c>
      <c r="F1525" s="6" t="s">
        <v>67</v>
      </c>
      <c r="G1525" s="6" t="s">
        <v>68</v>
      </c>
      <c r="H1525" s="6" t="s">
        <v>18</v>
      </c>
      <c r="I1525" s="8">
        <v>0.4</v>
      </c>
      <c r="J1525" s="9">
        <v>3500</v>
      </c>
      <c r="K1525" s="10">
        <f t="shared" si="10"/>
        <v>1400</v>
      </c>
      <c r="L1525" s="10">
        <f t="shared" si="11"/>
        <v>489.99999999999994</v>
      </c>
      <c r="M1525" s="11">
        <v>0.35</v>
      </c>
      <c r="O1525" s="16"/>
      <c r="P1525" s="17"/>
      <c r="Q1525" s="12"/>
      <c r="R1525" s="13"/>
    </row>
    <row r="1526" spans="1:18" ht="15.75" customHeight="1">
      <c r="A1526" s="1"/>
      <c r="B1526" s="6" t="s">
        <v>27</v>
      </c>
      <c r="C1526" s="6">
        <v>1128299</v>
      </c>
      <c r="D1526" s="7">
        <v>44251</v>
      </c>
      <c r="E1526" s="6" t="s">
        <v>28</v>
      </c>
      <c r="F1526" s="6" t="s">
        <v>67</v>
      </c>
      <c r="G1526" s="6" t="s">
        <v>68</v>
      </c>
      <c r="H1526" s="6" t="s">
        <v>19</v>
      </c>
      <c r="I1526" s="8">
        <v>0.4</v>
      </c>
      <c r="J1526" s="9">
        <v>3500</v>
      </c>
      <c r="K1526" s="10">
        <f t="shared" si="10"/>
        <v>1400</v>
      </c>
      <c r="L1526" s="10">
        <f t="shared" si="11"/>
        <v>489.99999999999994</v>
      </c>
      <c r="M1526" s="11">
        <v>0.35</v>
      </c>
      <c r="O1526" s="16"/>
      <c r="P1526" s="17"/>
      <c r="Q1526" s="12"/>
      <c r="R1526" s="13"/>
    </row>
    <row r="1527" spans="1:18" ht="15.75" customHeight="1">
      <c r="A1527" s="1"/>
      <c r="B1527" s="6" t="s">
        <v>27</v>
      </c>
      <c r="C1527" s="6">
        <v>1128299</v>
      </c>
      <c r="D1527" s="7">
        <v>44251</v>
      </c>
      <c r="E1527" s="6" t="s">
        <v>28</v>
      </c>
      <c r="F1527" s="6" t="s">
        <v>67</v>
      </c>
      <c r="G1527" s="6" t="s">
        <v>68</v>
      </c>
      <c r="H1527" s="6" t="s">
        <v>20</v>
      </c>
      <c r="I1527" s="8">
        <v>0.4</v>
      </c>
      <c r="J1527" s="9">
        <v>2000</v>
      </c>
      <c r="K1527" s="10">
        <f t="shared" si="10"/>
        <v>800</v>
      </c>
      <c r="L1527" s="10">
        <f t="shared" si="11"/>
        <v>280</v>
      </c>
      <c r="M1527" s="11">
        <v>0.35</v>
      </c>
      <c r="O1527" s="16"/>
      <c r="P1527" s="17"/>
      <c r="Q1527" s="12"/>
      <c r="R1527" s="13"/>
    </row>
    <row r="1528" spans="1:18" ht="15.75" customHeight="1">
      <c r="A1528" s="1"/>
      <c r="B1528" s="6" t="s">
        <v>27</v>
      </c>
      <c r="C1528" s="6">
        <v>1128299</v>
      </c>
      <c r="D1528" s="7">
        <v>44251</v>
      </c>
      <c r="E1528" s="6" t="s">
        <v>28</v>
      </c>
      <c r="F1528" s="6" t="s">
        <v>67</v>
      </c>
      <c r="G1528" s="6" t="s">
        <v>68</v>
      </c>
      <c r="H1528" s="6" t="s">
        <v>21</v>
      </c>
      <c r="I1528" s="8">
        <v>0.45000000000000007</v>
      </c>
      <c r="J1528" s="9">
        <v>1250</v>
      </c>
      <c r="K1528" s="10">
        <f t="shared" si="10"/>
        <v>562.50000000000011</v>
      </c>
      <c r="L1528" s="10">
        <f t="shared" si="11"/>
        <v>225.00000000000006</v>
      </c>
      <c r="M1528" s="11">
        <v>0.4</v>
      </c>
      <c r="O1528" s="16"/>
      <c r="P1528" s="17"/>
      <c r="Q1528" s="12"/>
      <c r="R1528" s="13"/>
    </row>
    <row r="1529" spans="1:18" ht="15.75" customHeight="1">
      <c r="A1529" s="1"/>
      <c r="B1529" s="6" t="s">
        <v>27</v>
      </c>
      <c r="C1529" s="6">
        <v>1128299</v>
      </c>
      <c r="D1529" s="7">
        <v>44251</v>
      </c>
      <c r="E1529" s="6" t="s">
        <v>28</v>
      </c>
      <c r="F1529" s="6" t="s">
        <v>67</v>
      </c>
      <c r="G1529" s="6" t="s">
        <v>68</v>
      </c>
      <c r="H1529" s="6" t="s">
        <v>22</v>
      </c>
      <c r="I1529" s="8">
        <v>0.4</v>
      </c>
      <c r="J1529" s="9">
        <v>3250</v>
      </c>
      <c r="K1529" s="10">
        <f t="shared" si="10"/>
        <v>1300</v>
      </c>
      <c r="L1529" s="10">
        <f t="shared" si="11"/>
        <v>390</v>
      </c>
      <c r="M1529" s="11">
        <v>0.3</v>
      </c>
      <c r="O1529" s="16"/>
      <c r="P1529" s="17"/>
      <c r="Q1529" s="12"/>
      <c r="R1529" s="13"/>
    </row>
    <row r="1530" spans="1:18" ht="15.75" customHeight="1">
      <c r="A1530" s="1"/>
      <c r="B1530" s="6" t="s">
        <v>27</v>
      </c>
      <c r="C1530" s="6">
        <v>1128299</v>
      </c>
      <c r="D1530" s="7">
        <v>44278</v>
      </c>
      <c r="E1530" s="6" t="s">
        <v>28</v>
      </c>
      <c r="F1530" s="6" t="s">
        <v>67</v>
      </c>
      <c r="G1530" s="6" t="s">
        <v>68</v>
      </c>
      <c r="H1530" s="6" t="s">
        <v>17</v>
      </c>
      <c r="I1530" s="8">
        <v>0.4</v>
      </c>
      <c r="J1530" s="9">
        <v>4750</v>
      </c>
      <c r="K1530" s="10">
        <f t="shared" si="10"/>
        <v>1900</v>
      </c>
      <c r="L1530" s="10">
        <f t="shared" si="11"/>
        <v>665</v>
      </c>
      <c r="M1530" s="11">
        <v>0.35</v>
      </c>
      <c r="O1530" s="16"/>
      <c r="P1530" s="17"/>
      <c r="Q1530" s="12"/>
      <c r="R1530" s="13"/>
    </row>
    <row r="1531" spans="1:18" ht="15.75" customHeight="1">
      <c r="A1531" s="1"/>
      <c r="B1531" s="6" t="s">
        <v>27</v>
      </c>
      <c r="C1531" s="6">
        <v>1128299</v>
      </c>
      <c r="D1531" s="7">
        <v>44278</v>
      </c>
      <c r="E1531" s="6" t="s">
        <v>28</v>
      </c>
      <c r="F1531" s="6" t="s">
        <v>67</v>
      </c>
      <c r="G1531" s="6" t="s">
        <v>68</v>
      </c>
      <c r="H1531" s="6" t="s">
        <v>18</v>
      </c>
      <c r="I1531" s="8">
        <v>0.5</v>
      </c>
      <c r="J1531" s="9">
        <v>3250</v>
      </c>
      <c r="K1531" s="10">
        <f t="shared" si="10"/>
        <v>1625</v>
      </c>
      <c r="L1531" s="10">
        <f t="shared" si="11"/>
        <v>568.75</v>
      </c>
      <c r="M1531" s="11">
        <v>0.35</v>
      </c>
      <c r="O1531" s="16"/>
      <c r="P1531" s="17"/>
      <c r="Q1531" s="12"/>
      <c r="R1531" s="13"/>
    </row>
    <row r="1532" spans="1:18" ht="15.75" customHeight="1">
      <c r="A1532" s="1"/>
      <c r="B1532" s="6" t="s">
        <v>27</v>
      </c>
      <c r="C1532" s="6">
        <v>1128299</v>
      </c>
      <c r="D1532" s="7">
        <v>44278</v>
      </c>
      <c r="E1532" s="6" t="s">
        <v>28</v>
      </c>
      <c r="F1532" s="6" t="s">
        <v>67</v>
      </c>
      <c r="G1532" s="6" t="s">
        <v>68</v>
      </c>
      <c r="H1532" s="6" t="s">
        <v>19</v>
      </c>
      <c r="I1532" s="8">
        <v>0.54999999999999993</v>
      </c>
      <c r="J1532" s="9">
        <v>3500</v>
      </c>
      <c r="K1532" s="10">
        <f t="shared" si="10"/>
        <v>1924.9999999999998</v>
      </c>
      <c r="L1532" s="10">
        <f t="shared" si="11"/>
        <v>673.74999999999989</v>
      </c>
      <c r="M1532" s="11">
        <v>0.35</v>
      </c>
      <c r="O1532" s="16"/>
      <c r="P1532" s="17"/>
      <c r="Q1532" s="12"/>
      <c r="R1532" s="13"/>
    </row>
    <row r="1533" spans="1:18" ht="15.75" customHeight="1">
      <c r="A1533" s="1"/>
      <c r="B1533" s="6" t="s">
        <v>27</v>
      </c>
      <c r="C1533" s="6">
        <v>1128299</v>
      </c>
      <c r="D1533" s="7">
        <v>44278</v>
      </c>
      <c r="E1533" s="6" t="s">
        <v>28</v>
      </c>
      <c r="F1533" s="6" t="s">
        <v>67</v>
      </c>
      <c r="G1533" s="6" t="s">
        <v>68</v>
      </c>
      <c r="H1533" s="6" t="s">
        <v>20</v>
      </c>
      <c r="I1533" s="8">
        <v>0.5</v>
      </c>
      <c r="J1533" s="9">
        <v>2500</v>
      </c>
      <c r="K1533" s="10">
        <f t="shared" si="10"/>
        <v>1250</v>
      </c>
      <c r="L1533" s="10">
        <f t="shared" si="11"/>
        <v>437.5</v>
      </c>
      <c r="M1533" s="11">
        <v>0.35</v>
      </c>
      <c r="O1533" s="16"/>
      <c r="P1533" s="17"/>
      <c r="Q1533" s="12"/>
      <c r="R1533" s="13"/>
    </row>
    <row r="1534" spans="1:18" ht="15.75" customHeight="1">
      <c r="A1534" s="1"/>
      <c r="B1534" s="6" t="s">
        <v>27</v>
      </c>
      <c r="C1534" s="6">
        <v>1128299</v>
      </c>
      <c r="D1534" s="7">
        <v>44278</v>
      </c>
      <c r="E1534" s="6" t="s">
        <v>28</v>
      </c>
      <c r="F1534" s="6" t="s">
        <v>67</v>
      </c>
      <c r="G1534" s="6" t="s">
        <v>68</v>
      </c>
      <c r="H1534" s="6" t="s">
        <v>21</v>
      </c>
      <c r="I1534" s="8">
        <v>0.55000000000000004</v>
      </c>
      <c r="J1534" s="9">
        <v>1000</v>
      </c>
      <c r="K1534" s="10">
        <f t="shared" si="10"/>
        <v>550</v>
      </c>
      <c r="L1534" s="10">
        <f t="shared" si="11"/>
        <v>220</v>
      </c>
      <c r="M1534" s="11">
        <v>0.4</v>
      </c>
      <c r="O1534" s="16"/>
      <c r="P1534" s="17"/>
      <c r="Q1534" s="12"/>
      <c r="R1534" s="13"/>
    </row>
    <row r="1535" spans="1:18" ht="15.75" customHeight="1">
      <c r="A1535" s="1"/>
      <c r="B1535" s="6" t="s">
        <v>27</v>
      </c>
      <c r="C1535" s="6">
        <v>1128299</v>
      </c>
      <c r="D1535" s="7">
        <v>44278</v>
      </c>
      <c r="E1535" s="6" t="s">
        <v>28</v>
      </c>
      <c r="F1535" s="6" t="s">
        <v>67</v>
      </c>
      <c r="G1535" s="6" t="s">
        <v>68</v>
      </c>
      <c r="H1535" s="6" t="s">
        <v>22</v>
      </c>
      <c r="I1535" s="8">
        <v>0.5</v>
      </c>
      <c r="J1535" s="9">
        <v>3000</v>
      </c>
      <c r="K1535" s="10">
        <f t="shared" si="10"/>
        <v>1500</v>
      </c>
      <c r="L1535" s="10">
        <f t="shared" si="11"/>
        <v>450</v>
      </c>
      <c r="M1535" s="11">
        <v>0.3</v>
      </c>
      <c r="O1535" s="16"/>
      <c r="P1535" s="17"/>
      <c r="Q1535" s="12"/>
      <c r="R1535" s="13"/>
    </row>
    <row r="1536" spans="1:18" ht="15.75" customHeight="1">
      <c r="A1536" s="1"/>
      <c r="B1536" s="6" t="s">
        <v>27</v>
      </c>
      <c r="C1536" s="6">
        <v>1128299</v>
      </c>
      <c r="D1536" s="7">
        <v>44310</v>
      </c>
      <c r="E1536" s="6" t="s">
        <v>28</v>
      </c>
      <c r="F1536" s="6" t="s">
        <v>67</v>
      </c>
      <c r="G1536" s="6" t="s">
        <v>68</v>
      </c>
      <c r="H1536" s="6" t="s">
        <v>17</v>
      </c>
      <c r="I1536" s="8">
        <v>0.55000000000000004</v>
      </c>
      <c r="J1536" s="9">
        <v>4750</v>
      </c>
      <c r="K1536" s="10">
        <f t="shared" ref="K1536:K1790" si="12">I1536*J1536</f>
        <v>2612.5</v>
      </c>
      <c r="L1536" s="10">
        <f t="shared" ref="L1536:L1790" si="13">K1536*M1536</f>
        <v>914.37499999999989</v>
      </c>
      <c r="M1536" s="11">
        <v>0.35</v>
      </c>
      <c r="O1536" s="16"/>
      <c r="P1536" s="17"/>
      <c r="Q1536" s="12"/>
      <c r="R1536" s="13"/>
    </row>
    <row r="1537" spans="1:18" ht="15.75" customHeight="1">
      <c r="A1537" s="1"/>
      <c r="B1537" s="6" t="s">
        <v>27</v>
      </c>
      <c r="C1537" s="6">
        <v>1128299</v>
      </c>
      <c r="D1537" s="7">
        <v>44310</v>
      </c>
      <c r="E1537" s="6" t="s">
        <v>28</v>
      </c>
      <c r="F1537" s="6" t="s">
        <v>67</v>
      </c>
      <c r="G1537" s="6" t="s">
        <v>68</v>
      </c>
      <c r="H1537" s="6" t="s">
        <v>18</v>
      </c>
      <c r="I1537" s="8">
        <v>0.60000000000000009</v>
      </c>
      <c r="J1537" s="9">
        <v>2750</v>
      </c>
      <c r="K1537" s="10">
        <f t="shared" si="12"/>
        <v>1650.0000000000002</v>
      </c>
      <c r="L1537" s="10">
        <f t="shared" si="13"/>
        <v>577.5</v>
      </c>
      <c r="M1537" s="11">
        <v>0.35</v>
      </c>
      <c r="O1537" s="16"/>
      <c r="P1537" s="17"/>
      <c r="Q1537" s="12"/>
      <c r="R1537" s="13"/>
    </row>
    <row r="1538" spans="1:18" ht="15.75" customHeight="1">
      <c r="A1538" s="1"/>
      <c r="B1538" s="6" t="s">
        <v>27</v>
      </c>
      <c r="C1538" s="6">
        <v>1128299</v>
      </c>
      <c r="D1538" s="7">
        <v>44310</v>
      </c>
      <c r="E1538" s="6" t="s">
        <v>28</v>
      </c>
      <c r="F1538" s="6" t="s">
        <v>67</v>
      </c>
      <c r="G1538" s="6" t="s">
        <v>68</v>
      </c>
      <c r="H1538" s="6" t="s">
        <v>19</v>
      </c>
      <c r="I1538" s="8">
        <v>0.60000000000000009</v>
      </c>
      <c r="J1538" s="9">
        <v>3250</v>
      </c>
      <c r="K1538" s="10">
        <f t="shared" si="12"/>
        <v>1950.0000000000002</v>
      </c>
      <c r="L1538" s="10">
        <f t="shared" si="13"/>
        <v>682.5</v>
      </c>
      <c r="M1538" s="11">
        <v>0.35</v>
      </c>
      <c r="O1538" s="16"/>
      <c r="P1538" s="17"/>
      <c r="Q1538" s="12"/>
      <c r="R1538" s="13"/>
    </row>
    <row r="1539" spans="1:18" ht="15.75" customHeight="1">
      <c r="A1539" s="1"/>
      <c r="B1539" s="6" t="s">
        <v>27</v>
      </c>
      <c r="C1539" s="6">
        <v>1128299</v>
      </c>
      <c r="D1539" s="7">
        <v>44310</v>
      </c>
      <c r="E1539" s="6" t="s">
        <v>28</v>
      </c>
      <c r="F1539" s="6" t="s">
        <v>67</v>
      </c>
      <c r="G1539" s="6" t="s">
        <v>68</v>
      </c>
      <c r="H1539" s="6" t="s">
        <v>20</v>
      </c>
      <c r="I1539" s="8">
        <v>0.45000000000000007</v>
      </c>
      <c r="J1539" s="9">
        <v>2250</v>
      </c>
      <c r="K1539" s="10">
        <f t="shared" si="12"/>
        <v>1012.5000000000001</v>
      </c>
      <c r="L1539" s="10">
        <f t="shared" si="13"/>
        <v>354.375</v>
      </c>
      <c r="M1539" s="11">
        <v>0.35</v>
      </c>
      <c r="O1539" s="16"/>
      <c r="P1539" s="17"/>
      <c r="Q1539" s="12"/>
      <c r="R1539" s="13"/>
    </row>
    <row r="1540" spans="1:18" ht="15.75" customHeight="1">
      <c r="A1540" s="1"/>
      <c r="B1540" s="6" t="s">
        <v>27</v>
      </c>
      <c r="C1540" s="6">
        <v>1128299</v>
      </c>
      <c r="D1540" s="7">
        <v>44310</v>
      </c>
      <c r="E1540" s="6" t="s">
        <v>28</v>
      </c>
      <c r="F1540" s="6" t="s">
        <v>67</v>
      </c>
      <c r="G1540" s="6" t="s">
        <v>68</v>
      </c>
      <c r="H1540" s="6" t="s">
        <v>21</v>
      </c>
      <c r="I1540" s="8">
        <v>0.50000000000000011</v>
      </c>
      <c r="J1540" s="9">
        <v>1250</v>
      </c>
      <c r="K1540" s="10">
        <f t="shared" si="12"/>
        <v>625.00000000000011</v>
      </c>
      <c r="L1540" s="10">
        <f t="shared" si="13"/>
        <v>250.00000000000006</v>
      </c>
      <c r="M1540" s="11">
        <v>0.4</v>
      </c>
      <c r="O1540" s="16"/>
      <c r="P1540" s="17"/>
      <c r="Q1540" s="12"/>
      <c r="R1540" s="13"/>
    </row>
    <row r="1541" spans="1:18" ht="15.75" customHeight="1">
      <c r="A1541" s="1"/>
      <c r="B1541" s="6" t="s">
        <v>27</v>
      </c>
      <c r="C1541" s="6">
        <v>1128299</v>
      </c>
      <c r="D1541" s="7">
        <v>44310</v>
      </c>
      <c r="E1541" s="6" t="s">
        <v>28</v>
      </c>
      <c r="F1541" s="6" t="s">
        <v>67</v>
      </c>
      <c r="G1541" s="6" t="s">
        <v>68</v>
      </c>
      <c r="H1541" s="6" t="s">
        <v>22</v>
      </c>
      <c r="I1541" s="8">
        <v>0.65000000000000013</v>
      </c>
      <c r="J1541" s="9">
        <v>3000</v>
      </c>
      <c r="K1541" s="10">
        <f t="shared" si="12"/>
        <v>1950.0000000000005</v>
      </c>
      <c r="L1541" s="10">
        <f t="shared" si="13"/>
        <v>585.00000000000011</v>
      </c>
      <c r="M1541" s="11">
        <v>0.3</v>
      </c>
      <c r="O1541" s="16"/>
      <c r="P1541" s="17"/>
      <c r="Q1541" s="12"/>
      <c r="R1541" s="13"/>
    </row>
    <row r="1542" spans="1:18" ht="15.75" customHeight="1">
      <c r="A1542" s="1"/>
      <c r="B1542" s="6" t="s">
        <v>27</v>
      </c>
      <c r="C1542" s="6">
        <v>1128299</v>
      </c>
      <c r="D1542" s="7">
        <v>44341</v>
      </c>
      <c r="E1542" s="6" t="s">
        <v>28</v>
      </c>
      <c r="F1542" s="6" t="s">
        <v>67</v>
      </c>
      <c r="G1542" s="6" t="s">
        <v>68</v>
      </c>
      <c r="H1542" s="6" t="s">
        <v>17</v>
      </c>
      <c r="I1542" s="8">
        <v>0.5</v>
      </c>
      <c r="J1542" s="9">
        <v>5000</v>
      </c>
      <c r="K1542" s="10">
        <f t="shared" si="12"/>
        <v>2500</v>
      </c>
      <c r="L1542" s="10">
        <f t="shared" si="13"/>
        <v>875</v>
      </c>
      <c r="M1542" s="11">
        <v>0.35</v>
      </c>
      <c r="O1542" s="16"/>
      <c r="P1542" s="17"/>
      <c r="Q1542" s="12"/>
      <c r="R1542" s="13"/>
    </row>
    <row r="1543" spans="1:18" ht="15.75" customHeight="1">
      <c r="A1543" s="1"/>
      <c r="B1543" s="6" t="s">
        <v>27</v>
      </c>
      <c r="C1543" s="6">
        <v>1128299</v>
      </c>
      <c r="D1543" s="7">
        <v>44341</v>
      </c>
      <c r="E1543" s="6" t="s">
        <v>28</v>
      </c>
      <c r="F1543" s="6" t="s">
        <v>67</v>
      </c>
      <c r="G1543" s="6" t="s">
        <v>68</v>
      </c>
      <c r="H1543" s="6" t="s">
        <v>18</v>
      </c>
      <c r="I1543" s="8">
        <v>0.55000000000000004</v>
      </c>
      <c r="J1543" s="9">
        <v>3500</v>
      </c>
      <c r="K1543" s="10">
        <f t="shared" si="12"/>
        <v>1925.0000000000002</v>
      </c>
      <c r="L1543" s="10">
        <f t="shared" si="13"/>
        <v>673.75</v>
      </c>
      <c r="M1543" s="11">
        <v>0.35</v>
      </c>
      <c r="O1543" s="16"/>
      <c r="P1543" s="17"/>
      <c r="Q1543" s="12"/>
      <c r="R1543" s="13"/>
    </row>
    <row r="1544" spans="1:18" ht="15.75" customHeight="1">
      <c r="A1544" s="1"/>
      <c r="B1544" s="6" t="s">
        <v>27</v>
      </c>
      <c r="C1544" s="6">
        <v>1128299</v>
      </c>
      <c r="D1544" s="7">
        <v>44341</v>
      </c>
      <c r="E1544" s="6" t="s">
        <v>28</v>
      </c>
      <c r="F1544" s="6" t="s">
        <v>67</v>
      </c>
      <c r="G1544" s="6" t="s">
        <v>68</v>
      </c>
      <c r="H1544" s="6" t="s">
        <v>19</v>
      </c>
      <c r="I1544" s="8">
        <v>0.55000000000000004</v>
      </c>
      <c r="J1544" s="9">
        <v>3500</v>
      </c>
      <c r="K1544" s="10">
        <f t="shared" si="12"/>
        <v>1925.0000000000002</v>
      </c>
      <c r="L1544" s="10">
        <f t="shared" si="13"/>
        <v>673.75</v>
      </c>
      <c r="M1544" s="11">
        <v>0.35</v>
      </c>
      <c r="O1544" s="16"/>
      <c r="P1544" s="17"/>
      <c r="Q1544" s="12"/>
      <c r="R1544" s="13"/>
    </row>
    <row r="1545" spans="1:18" ht="15.75" customHeight="1">
      <c r="A1545" s="1"/>
      <c r="B1545" s="6" t="s">
        <v>27</v>
      </c>
      <c r="C1545" s="6">
        <v>1128299</v>
      </c>
      <c r="D1545" s="7">
        <v>44341</v>
      </c>
      <c r="E1545" s="6" t="s">
        <v>28</v>
      </c>
      <c r="F1545" s="6" t="s">
        <v>67</v>
      </c>
      <c r="G1545" s="6" t="s">
        <v>68</v>
      </c>
      <c r="H1545" s="6" t="s">
        <v>20</v>
      </c>
      <c r="I1545" s="8">
        <v>0.5</v>
      </c>
      <c r="J1545" s="9">
        <v>2750</v>
      </c>
      <c r="K1545" s="10">
        <f t="shared" si="12"/>
        <v>1375</v>
      </c>
      <c r="L1545" s="10">
        <f t="shared" si="13"/>
        <v>481.24999999999994</v>
      </c>
      <c r="M1545" s="11">
        <v>0.35</v>
      </c>
      <c r="O1545" s="16"/>
      <c r="P1545" s="17"/>
      <c r="Q1545" s="12"/>
      <c r="R1545" s="13"/>
    </row>
    <row r="1546" spans="1:18" ht="15.75" customHeight="1">
      <c r="A1546" s="1"/>
      <c r="B1546" s="6" t="s">
        <v>27</v>
      </c>
      <c r="C1546" s="6">
        <v>1128299</v>
      </c>
      <c r="D1546" s="7">
        <v>44341</v>
      </c>
      <c r="E1546" s="6" t="s">
        <v>28</v>
      </c>
      <c r="F1546" s="6" t="s">
        <v>67</v>
      </c>
      <c r="G1546" s="6" t="s">
        <v>68</v>
      </c>
      <c r="H1546" s="6" t="s">
        <v>21</v>
      </c>
      <c r="I1546" s="8">
        <v>0.44999999999999996</v>
      </c>
      <c r="J1546" s="9">
        <v>1750</v>
      </c>
      <c r="K1546" s="10">
        <f t="shared" si="12"/>
        <v>787.49999999999989</v>
      </c>
      <c r="L1546" s="10">
        <f t="shared" si="13"/>
        <v>315</v>
      </c>
      <c r="M1546" s="11">
        <v>0.4</v>
      </c>
      <c r="O1546" s="16"/>
      <c r="P1546" s="17"/>
      <c r="Q1546" s="12"/>
      <c r="R1546" s="13"/>
    </row>
    <row r="1547" spans="1:18" ht="15.75" customHeight="1">
      <c r="A1547" s="1"/>
      <c r="B1547" s="6" t="s">
        <v>27</v>
      </c>
      <c r="C1547" s="6">
        <v>1128299</v>
      </c>
      <c r="D1547" s="7">
        <v>44341</v>
      </c>
      <c r="E1547" s="6" t="s">
        <v>28</v>
      </c>
      <c r="F1547" s="6" t="s">
        <v>67</v>
      </c>
      <c r="G1547" s="6" t="s">
        <v>68</v>
      </c>
      <c r="H1547" s="6" t="s">
        <v>22</v>
      </c>
      <c r="I1547" s="8">
        <v>0.6</v>
      </c>
      <c r="J1547" s="9">
        <v>5250</v>
      </c>
      <c r="K1547" s="10">
        <f t="shared" si="12"/>
        <v>3150</v>
      </c>
      <c r="L1547" s="10">
        <f t="shared" si="13"/>
        <v>945</v>
      </c>
      <c r="M1547" s="11">
        <v>0.3</v>
      </c>
      <c r="O1547" s="16"/>
      <c r="P1547" s="17"/>
      <c r="Q1547" s="12"/>
      <c r="R1547" s="13"/>
    </row>
    <row r="1548" spans="1:18" ht="15.75" customHeight="1">
      <c r="A1548" s="1"/>
      <c r="B1548" s="6" t="s">
        <v>27</v>
      </c>
      <c r="C1548" s="6">
        <v>1128299</v>
      </c>
      <c r="D1548" s="7">
        <v>44371</v>
      </c>
      <c r="E1548" s="6" t="s">
        <v>28</v>
      </c>
      <c r="F1548" s="6" t="s">
        <v>67</v>
      </c>
      <c r="G1548" s="6" t="s">
        <v>68</v>
      </c>
      <c r="H1548" s="6" t="s">
        <v>17</v>
      </c>
      <c r="I1548" s="8">
        <v>0.54999999999999993</v>
      </c>
      <c r="J1548" s="9">
        <v>7750</v>
      </c>
      <c r="K1548" s="10">
        <f t="shared" si="12"/>
        <v>4262.4999999999991</v>
      </c>
      <c r="L1548" s="10">
        <f t="shared" si="13"/>
        <v>1491.8749999999995</v>
      </c>
      <c r="M1548" s="11">
        <v>0.35</v>
      </c>
      <c r="O1548" s="16"/>
      <c r="P1548" s="17"/>
      <c r="Q1548" s="12"/>
      <c r="R1548" s="13"/>
    </row>
    <row r="1549" spans="1:18" ht="15.75" customHeight="1">
      <c r="A1549" s="1"/>
      <c r="B1549" s="6" t="s">
        <v>27</v>
      </c>
      <c r="C1549" s="6">
        <v>1128299</v>
      </c>
      <c r="D1549" s="7">
        <v>44371</v>
      </c>
      <c r="E1549" s="6" t="s">
        <v>28</v>
      </c>
      <c r="F1549" s="6" t="s">
        <v>67</v>
      </c>
      <c r="G1549" s="6" t="s">
        <v>68</v>
      </c>
      <c r="H1549" s="6" t="s">
        <v>18</v>
      </c>
      <c r="I1549" s="8">
        <v>0.64999999999999991</v>
      </c>
      <c r="J1549" s="9">
        <v>6500</v>
      </c>
      <c r="K1549" s="10">
        <f t="shared" si="12"/>
        <v>4224.9999999999991</v>
      </c>
      <c r="L1549" s="10">
        <f t="shared" si="13"/>
        <v>1478.7499999999995</v>
      </c>
      <c r="M1549" s="11">
        <v>0.35</v>
      </c>
      <c r="O1549" s="16"/>
      <c r="P1549" s="17"/>
      <c r="Q1549" s="12"/>
      <c r="R1549" s="13"/>
    </row>
    <row r="1550" spans="1:18" ht="15.75" customHeight="1">
      <c r="A1550" s="1"/>
      <c r="B1550" s="6" t="s">
        <v>27</v>
      </c>
      <c r="C1550" s="6">
        <v>1128299</v>
      </c>
      <c r="D1550" s="7">
        <v>44371</v>
      </c>
      <c r="E1550" s="6" t="s">
        <v>28</v>
      </c>
      <c r="F1550" s="6" t="s">
        <v>67</v>
      </c>
      <c r="G1550" s="6" t="s">
        <v>68</v>
      </c>
      <c r="H1550" s="6" t="s">
        <v>19</v>
      </c>
      <c r="I1550" s="8">
        <v>0.79999999999999993</v>
      </c>
      <c r="J1550" s="9">
        <v>6500</v>
      </c>
      <c r="K1550" s="10">
        <f t="shared" si="12"/>
        <v>5200</v>
      </c>
      <c r="L1550" s="10">
        <f t="shared" si="13"/>
        <v>1819.9999999999998</v>
      </c>
      <c r="M1550" s="11">
        <v>0.35</v>
      </c>
      <c r="O1550" s="16"/>
      <c r="P1550" s="17"/>
      <c r="Q1550" s="12"/>
      <c r="R1550" s="13"/>
    </row>
    <row r="1551" spans="1:18" ht="15.75" customHeight="1">
      <c r="A1551" s="1"/>
      <c r="B1551" s="6" t="s">
        <v>27</v>
      </c>
      <c r="C1551" s="6">
        <v>1128299</v>
      </c>
      <c r="D1551" s="7">
        <v>44371</v>
      </c>
      <c r="E1551" s="6" t="s">
        <v>28</v>
      </c>
      <c r="F1551" s="6" t="s">
        <v>67</v>
      </c>
      <c r="G1551" s="6" t="s">
        <v>68</v>
      </c>
      <c r="H1551" s="6" t="s">
        <v>20</v>
      </c>
      <c r="I1551" s="8">
        <v>0.79999999999999993</v>
      </c>
      <c r="J1551" s="9">
        <v>5250</v>
      </c>
      <c r="K1551" s="10">
        <f t="shared" si="12"/>
        <v>4200</v>
      </c>
      <c r="L1551" s="10">
        <f t="shared" si="13"/>
        <v>1470</v>
      </c>
      <c r="M1551" s="11">
        <v>0.35</v>
      </c>
      <c r="O1551" s="16"/>
      <c r="P1551" s="17"/>
      <c r="Q1551" s="12"/>
      <c r="R1551" s="13"/>
    </row>
    <row r="1552" spans="1:18" ht="15.75" customHeight="1">
      <c r="A1552" s="1"/>
      <c r="B1552" s="6" t="s">
        <v>27</v>
      </c>
      <c r="C1552" s="6">
        <v>1128299</v>
      </c>
      <c r="D1552" s="7">
        <v>44371</v>
      </c>
      <c r="E1552" s="6" t="s">
        <v>28</v>
      </c>
      <c r="F1552" s="6" t="s">
        <v>67</v>
      </c>
      <c r="G1552" s="6" t="s">
        <v>68</v>
      </c>
      <c r="H1552" s="6" t="s">
        <v>21</v>
      </c>
      <c r="I1552" s="8">
        <v>0.9</v>
      </c>
      <c r="J1552" s="9">
        <v>4000</v>
      </c>
      <c r="K1552" s="10">
        <f t="shared" si="12"/>
        <v>3600</v>
      </c>
      <c r="L1552" s="10">
        <f t="shared" si="13"/>
        <v>1440</v>
      </c>
      <c r="M1552" s="11">
        <v>0.4</v>
      </c>
      <c r="O1552" s="16"/>
      <c r="P1552" s="17"/>
      <c r="Q1552" s="12"/>
      <c r="R1552" s="13"/>
    </row>
    <row r="1553" spans="1:18" ht="15.75" customHeight="1">
      <c r="A1553" s="1"/>
      <c r="B1553" s="6" t="s">
        <v>27</v>
      </c>
      <c r="C1553" s="6">
        <v>1128299</v>
      </c>
      <c r="D1553" s="7">
        <v>44371</v>
      </c>
      <c r="E1553" s="6" t="s">
        <v>28</v>
      </c>
      <c r="F1553" s="6" t="s">
        <v>67</v>
      </c>
      <c r="G1553" s="6" t="s">
        <v>68</v>
      </c>
      <c r="H1553" s="6" t="s">
        <v>22</v>
      </c>
      <c r="I1553" s="8">
        <v>1.05</v>
      </c>
      <c r="J1553" s="9">
        <v>7000</v>
      </c>
      <c r="K1553" s="10">
        <f t="shared" si="12"/>
        <v>7350</v>
      </c>
      <c r="L1553" s="10">
        <f t="shared" si="13"/>
        <v>2205</v>
      </c>
      <c r="M1553" s="11">
        <v>0.3</v>
      </c>
      <c r="O1553" s="16"/>
      <c r="P1553" s="17"/>
      <c r="Q1553" s="12"/>
      <c r="R1553" s="13"/>
    </row>
    <row r="1554" spans="1:18" ht="15.75" customHeight="1">
      <c r="A1554" s="1"/>
      <c r="B1554" s="6" t="s">
        <v>27</v>
      </c>
      <c r="C1554" s="6">
        <v>1128299</v>
      </c>
      <c r="D1554" s="7">
        <v>44400</v>
      </c>
      <c r="E1554" s="6" t="s">
        <v>28</v>
      </c>
      <c r="F1554" s="6" t="s">
        <v>67</v>
      </c>
      <c r="G1554" s="6" t="s">
        <v>68</v>
      </c>
      <c r="H1554" s="6" t="s">
        <v>17</v>
      </c>
      <c r="I1554" s="8">
        <v>0.85</v>
      </c>
      <c r="J1554" s="9">
        <v>8500</v>
      </c>
      <c r="K1554" s="10">
        <f t="shared" si="12"/>
        <v>7225</v>
      </c>
      <c r="L1554" s="10">
        <f t="shared" si="13"/>
        <v>2528.75</v>
      </c>
      <c r="M1554" s="11">
        <v>0.35</v>
      </c>
      <c r="O1554" s="16"/>
      <c r="P1554" s="17"/>
      <c r="Q1554" s="12"/>
      <c r="R1554" s="13"/>
    </row>
    <row r="1555" spans="1:18" ht="15.75" customHeight="1">
      <c r="A1555" s="1"/>
      <c r="B1555" s="6" t="s">
        <v>27</v>
      </c>
      <c r="C1555" s="6">
        <v>1128299</v>
      </c>
      <c r="D1555" s="7">
        <v>44400</v>
      </c>
      <c r="E1555" s="6" t="s">
        <v>28</v>
      </c>
      <c r="F1555" s="6" t="s">
        <v>67</v>
      </c>
      <c r="G1555" s="6" t="s">
        <v>68</v>
      </c>
      <c r="H1555" s="6" t="s">
        <v>18</v>
      </c>
      <c r="I1555" s="8">
        <v>0.9</v>
      </c>
      <c r="J1555" s="9">
        <v>7000</v>
      </c>
      <c r="K1555" s="10">
        <f t="shared" si="12"/>
        <v>6300</v>
      </c>
      <c r="L1555" s="10">
        <f t="shared" si="13"/>
        <v>2205</v>
      </c>
      <c r="M1555" s="11">
        <v>0.35</v>
      </c>
      <c r="O1555" s="16"/>
      <c r="P1555" s="17"/>
      <c r="Q1555" s="12"/>
      <c r="R1555" s="13"/>
    </row>
    <row r="1556" spans="1:18" ht="15.75" customHeight="1">
      <c r="A1556" s="1"/>
      <c r="B1556" s="6" t="s">
        <v>27</v>
      </c>
      <c r="C1556" s="6">
        <v>1128299</v>
      </c>
      <c r="D1556" s="7">
        <v>44400</v>
      </c>
      <c r="E1556" s="6" t="s">
        <v>28</v>
      </c>
      <c r="F1556" s="6" t="s">
        <v>67</v>
      </c>
      <c r="G1556" s="6" t="s">
        <v>68</v>
      </c>
      <c r="H1556" s="6" t="s">
        <v>19</v>
      </c>
      <c r="I1556" s="8">
        <v>0.9</v>
      </c>
      <c r="J1556" s="9">
        <v>6500</v>
      </c>
      <c r="K1556" s="10">
        <f t="shared" si="12"/>
        <v>5850</v>
      </c>
      <c r="L1556" s="10">
        <f t="shared" si="13"/>
        <v>2047.4999999999998</v>
      </c>
      <c r="M1556" s="11">
        <v>0.35</v>
      </c>
      <c r="O1556" s="16"/>
      <c r="P1556" s="17"/>
      <c r="Q1556" s="12"/>
      <c r="R1556" s="13"/>
    </row>
    <row r="1557" spans="1:18" ht="15.75" customHeight="1">
      <c r="A1557" s="1"/>
      <c r="B1557" s="6" t="s">
        <v>27</v>
      </c>
      <c r="C1557" s="6">
        <v>1128299</v>
      </c>
      <c r="D1557" s="7">
        <v>44400</v>
      </c>
      <c r="E1557" s="6" t="s">
        <v>28</v>
      </c>
      <c r="F1557" s="6" t="s">
        <v>67</v>
      </c>
      <c r="G1557" s="6" t="s">
        <v>68</v>
      </c>
      <c r="H1557" s="6" t="s">
        <v>20</v>
      </c>
      <c r="I1557" s="8">
        <v>0.85</v>
      </c>
      <c r="J1557" s="9">
        <v>5500</v>
      </c>
      <c r="K1557" s="10">
        <f t="shared" si="12"/>
        <v>4675</v>
      </c>
      <c r="L1557" s="10">
        <f t="shared" si="13"/>
        <v>1636.25</v>
      </c>
      <c r="M1557" s="11">
        <v>0.35</v>
      </c>
      <c r="O1557" s="16"/>
      <c r="P1557" s="17"/>
      <c r="Q1557" s="12"/>
      <c r="R1557" s="13"/>
    </row>
    <row r="1558" spans="1:18" ht="15.75" customHeight="1">
      <c r="A1558" s="1"/>
      <c r="B1558" s="6" t="s">
        <v>27</v>
      </c>
      <c r="C1558" s="6">
        <v>1128299</v>
      </c>
      <c r="D1558" s="7">
        <v>44400</v>
      </c>
      <c r="E1558" s="6" t="s">
        <v>28</v>
      </c>
      <c r="F1558" s="6" t="s">
        <v>67</v>
      </c>
      <c r="G1558" s="6" t="s">
        <v>68</v>
      </c>
      <c r="H1558" s="6" t="s">
        <v>21</v>
      </c>
      <c r="I1558" s="8">
        <v>0.9</v>
      </c>
      <c r="J1558" s="9">
        <v>6000</v>
      </c>
      <c r="K1558" s="10">
        <f t="shared" si="12"/>
        <v>5400</v>
      </c>
      <c r="L1558" s="10">
        <f t="shared" si="13"/>
        <v>2160</v>
      </c>
      <c r="M1558" s="11">
        <v>0.4</v>
      </c>
      <c r="O1558" s="16"/>
      <c r="P1558" s="17"/>
      <c r="Q1558" s="12"/>
      <c r="R1558" s="13"/>
    </row>
    <row r="1559" spans="1:18" ht="15.75" customHeight="1">
      <c r="A1559" s="1"/>
      <c r="B1559" s="6" t="s">
        <v>27</v>
      </c>
      <c r="C1559" s="6">
        <v>1128299</v>
      </c>
      <c r="D1559" s="7">
        <v>44400</v>
      </c>
      <c r="E1559" s="6" t="s">
        <v>28</v>
      </c>
      <c r="F1559" s="6" t="s">
        <v>67</v>
      </c>
      <c r="G1559" s="6" t="s">
        <v>68</v>
      </c>
      <c r="H1559" s="6" t="s">
        <v>22</v>
      </c>
      <c r="I1559" s="8">
        <v>1.05</v>
      </c>
      <c r="J1559" s="9">
        <v>6000</v>
      </c>
      <c r="K1559" s="10">
        <f t="shared" si="12"/>
        <v>6300</v>
      </c>
      <c r="L1559" s="10">
        <f t="shared" si="13"/>
        <v>1890</v>
      </c>
      <c r="M1559" s="11">
        <v>0.3</v>
      </c>
      <c r="O1559" s="16"/>
      <c r="P1559" s="17"/>
      <c r="Q1559" s="12"/>
      <c r="R1559" s="13"/>
    </row>
    <row r="1560" spans="1:18" ht="15.75" customHeight="1">
      <c r="A1560" s="1"/>
      <c r="B1560" s="6" t="s">
        <v>27</v>
      </c>
      <c r="C1560" s="6">
        <v>1128299</v>
      </c>
      <c r="D1560" s="7">
        <v>44432</v>
      </c>
      <c r="E1560" s="6" t="s">
        <v>28</v>
      </c>
      <c r="F1560" s="6" t="s">
        <v>67</v>
      </c>
      <c r="G1560" s="6" t="s">
        <v>68</v>
      </c>
      <c r="H1560" s="6" t="s">
        <v>17</v>
      </c>
      <c r="I1560" s="8">
        <v>0.9</v>
      </c>
      <c r="J1560" s="9">
        <v>8000</v>
      </c>
      <c r="K1560" s="10">
        <f t="shared" si="12"/>
        <v>7200</v>
      </c>
      <c r="L1560" s="10">
        <f t="shared" si="13"/>
        <v>2520</v>
      </c>
      <c r="M1560" s="11">
        <v>0.35</v>
      </c>
      <c r="O1560" s="16"/>
      <c r="P1560" s="17"/>
      <c r="Q1560" s="12"/>
      <c r="R1560" s="13"/>
    </row>
    <row r="1561" spans="1:18" ht="15.75" customHeight="1">
      <c r="A1561" s="1"/>
      <c r="B1561" s="6" t="s">
        <v>27</v>
      </c>
      <c r="C1561" s="6">
        <v>1128299</v>
      </c>
      <c r="D1561" s="7">
        <v>44432</v>
      </c>
      <c r="E1561" s="6" t="s">
        <v>28</v>
      </c>
      <c r="F1561" s="6" t="s">
        <v>67</v>
      </c>
      <c r="G1561" s="6" t="s">
        <v>68</v>
      </c>
      <c r="H1561" s="6" t="s">
        <v>18</v>
      </c>
      <c r="I1561" s="8">
        <v>0.8</v>
      </c>
      <c r="J1561" s="9">
        <v>7750</v>
      </c>
      <c r="K1561" s="10">
        <f t="shared" si="12"/>
        <v>6200</v>
      </c>
      <c r="L1561" s="10">
        <f t="shared" si="13"/>
        <v>2170</v>
      </c>
      <c r="M1561" s="11">
        <v>0.35</v>
      </c>
      <c r="O1561" s="16"/>
      <c r="P1561" s="17"/>
      <c r="Q1561" s="12"/>
      <c r="R1561" s="13"/>
    </row>
    <row r="1562" spans="1:18" ht="15.75" customHeight="1">
      <c r="A1562" s="1"/>
      <c r="B1562" s="6" t="s">
        <v>27</v>
      </c>
      <c r="C1562" s="6">
        <v>1128299</v>
      </c>
      <c r="D1562" s="7">
        <v>44432</v>
      </c>
      <c r="E1562" s="6" t="s">
        <v>28</v>
      </c>
      <c r="F1562" s="6" t="s">
        <v>67</v>
      </c>
      <c r="G1562" s="6" t="s">
        <v>68</v>
      </c>
      <c r="H1562" s="6" t="s">
        <v>19</v>
      </c>
      <c r="I1562" s="8">
        <v>0.70000000000000007</v>
      </c>
      <c r="J1562" s="9">
        <v>6500</v>
      </c>
      <c r="K1562" s="10">
        <f t="shared" si="12"/>
        <v>4550</v>
      </c>
      <c r="L1562" s="10">
        <f t="shared" si="13"/>
        <v>1592.5</v>
      </c>
      <c r="M1562" s="11">
        <v>0.35</v>
      </c>
      <c r="O1562" s="16"/>
      <c r="P1562" s="17"/>
      <c r="Q1562" s="12"/>
      <c r="R1562" s="13"/>
    </row>
    <row r="1563" spans="1:18" ht="15.75" customHeight="1">
      <c r="A1563" s="1"/>
      <c r="B1563" s="6" t="s">
        <v>27</v>
      </c>
      <c r="C1563" s="6">
        <v>1128299</v>
      </c>
      <c r="D1563" s="7">
        <v>44432</v>
      </c>
      <c r="E1563" s="6" t="s">
        <v>28</v>
      </c>
      <c r="F1563" s="6" t="s">
        <v>67</v>
      </c>
      <c r="G1563" s="6" t="s">
        <v>68</v>
      </c>
      <c r="H1563" s="6" t="s">
        <v>20</v>
      </c>
      <c r="I1563" s="8">
        <v>0.70000000000000007</v>
      </c>
      <c r="J1563" s="9">
        <v>4250</v>
      </c>
      <c r="K1563" s="10">
        <f t="shared" si="12"/>
        <v>2975.0000000000005</v>
      </c>
      <c r="L1563" s="10">
        <f t="shared" si="13"/>
        <v>1041.25</v>
      </c>
      <c r="M1563" s="11">
        <v>0.35</v>
      </c>
      <c r="O1563" s="16"/>
      <c r="P1563" s="17"/>
      <c r="Q1563" s="12"/>
      <c r="R1563" s="13"/>
    </row>
    <row r="1564" spans="1:18" ht="15.75" customHeight="1">
      <c r="A1564" s="1"/>
      <c r="B1564" s="6" t="s">
        <v>27</v>
      </c>
      <c r="C1564" s="6">
        <v>1128299</v>
      </c>
      <c r="D1564" s="7">
        <v>44432</v>
      </c>
      <c r="E1564" s="6" t="s">
        <v>28</v>
      </c>
      <c r="F1564" s="6" t="s">
        <v>67</v>
      </c>
      <c r="G1564" s="6" t="s">
        <v>68</v>
      </c>
      <c r="H1564" s="6" t="s">
        <v>21</v>
      </c>
      <c r="I1564" s="8">
        <v>0.7</v>
      </c>
      <c r="J1564" s="9">
        <v>4250</v>
      </c>
      <c r="K1564" s="10">
        <f t="shared" si="12"/>
        <v>2975</v>
      </c>
      <c r="L1564" s="10">
        <f t="shared" si="13"/>
        <v>1190</v>
      </c>
      <c r="M1564" s="11">
        <v>0.4</v>
      </c>
      <c r="O1564" s="16"/>
      <c r="P1564" s="17"/>
      <c r="Q1564" s="12"/>
      <c r="R1564" s="13"/>
    </row>
    <row r="1565" spans="1:18" ht="15.75" customHeight="1">
      <c r="A1565" s="1"/>
      <c r="B1565" s="6" t="s">
        <v>27</v>
      </c>
      <c r="C1565" s="6">
        <v>1128299</v>
      </c>
      <c r="D1565" s="7">
        <v>44432</v>
      </c>
      <c r="E1565" s="6" t="s">
        <v>28</v>
      </c>
      <c r="F1565" s="6" t="s">
        <v>67</v>
      </c>
      <c r="G1565" s="6" t="s">
        <v>68</v>
      </c>
      <c r="H1565" s="6" t="s">
        <v>22</v>
      </c>
      <c r="I1565" s="8">
        <v>0.75</v>
      </c>
      <c r="J1565" s="9">
        <v>2500</v>
      </c>
      <c r="K1565" s="10">
        <f t="shared" si="12"/>
        <v>1875</v>
      </c>
      <c r="L1565" s="10">
        <f t="shared" si="13"/>
        <v>562.5</v>
      </c>
      <c r="M1565" s="11">
        <v>0.3</v>
      </c>
      <c r="O1565" s="16"/>
      <c r="P1565" s="17"/>
      <c r="Q1565" s="12"/>
      <c r="R1565" s="13"/>
    </row>
    <row r="1566" spans="1:18" ht="15.75" customHeight="1">
      <c r="A1566" s="1"/>
      <c r="B1566" s="6" t="s">
        <v>27</v>
      </c>
      <c r="C1566" s="6">
        <v>1128299</v>
      </c>
      <c r="D1566" s="7">
        <v>44464</v>
      </c>
      <c r="E1566" s="6" t="s">
        <v>28</v>
      </c>
      <c r="F1566" s="6" t="s">
        <v>67</v>
      </c>
      <c r="G1566" s="6" t="s">
        <v>68</v>
      </c>
      <c r="H1566" s="6" t="s">
        <v>17</v>
      </c>
      <c r="I1566" s="8">
        <v>0.50000000000000011</v>
      </c>
      <c r="J1566" s="9">
        <v>4500</v>
      </c>
      <c r="K1566" s="10">
        <f t="shared" si="12"/>
        <v>2250.0000000000005</v>
      </c>
      <c r="L1566" s="10">
        <f t="shared" si="13"/>
        <v>787.50000000000011</v>
      </c>
      <c r="M1566" s="11">
        <v>0.35</v>
      </c>
      <c r="O1566" s="16"/>
      <c r="P1566" s="17"/>
      <c r="Q1566" s="12"/>
      <c r="R1566" s="13"/>
    </row>
    <row r="1567" spans="1:18" ht="15.75" customHeight="1">
      <c r="A1567" s="1"/>
      <c r="B1567" s="6" t="s">
        <v>27</v>
      </c>
      <c r="C1567" s="6">
        <v>1128299</v>
      </c>
      <c r="D1567" s="7">
        <v>44464</v>
      </c>
      <c r="E1567" s="6" t="s">
        <v>28</v>
      </c>
      <c r="F1567" s="6" t="s">
        <v>67</v>
      </c>
      <c r="G1567" s="6" t="s">
        <v>68</v>
      </c>
      <c r="H1567" s="6" t="s">
        <v>18</v>
      </c>
      <c r="I1567" s="8">
        <v>0.55000000000000016</v>
      </c>
      <c r="J1567" s="9">
        <v>4500</v>
      </c>
      <c r="K1567" s="10">
        <f t="shared" si="12"/>
        <v>2475.0000000000009</v>
      </c>
      <c r="L1567" s="10">
        <f t="shared" si="13"/>
        <v>866.25000000000023</v>
      </c>
      <c r="M1567" s="11">
        <v>0.35</v>
      </c>
      <c r="O1567" s="16"/>
      <c r="P1567" s="17"/>
      <c r="Q1567" s="12"/>
      <c r="R1567" s="13"/>
    </row>
    <row r="1568" spans="1:18" ht="15.75" customHeight="1">
      <c r="A1568" s="1"/>
      <c r="B1568" s="6" t="s">
        <v>27</v>
      </c>
      <c r="C1568" s="6">
        <v>1128299</v>
      </c>
      <c r="D1568" s="7">
        <v>44464</v>
      </c>
      <c r="E1568" s="6" t="s">
        <v>28</v>
      </c>
      <c r="F1568" s="6" t="s">
        <v>67</v>
      </c>
      <c r="G1568" s="6" t="s">
        <v>68</v>
      </c>
      <c r="H1568" s="6" t="s">
        <v>19</v>
      </c>
      <c r="I1568" s="8">
        <v>0.50000000000000011</v>
      </c>
      <c r="J1568" s="9">
        <v>2500</v>
      </c>
      <c r="K1568" s="10">
        <f t="shared" si="12"/>
        <v>1250.0000000000002</v>
      </c>
      <c r="L1568" s="10">
        <f t="shared" si="13"/>
        <v>437.50000000000006</v>
      </c>
      <c r="M1568" s="11">
        <v>0.35</v>
      </c>
      <c r="O1568" s="16"/>
      <c r="P1568" s="17"/>
      <c r="Q1568" s="12"/>
      <c r="R1568" s="13"/>
    </row>
    <row r="1569" spans="1:18" ht="15.75" customHeight="1">
      <c r="A1569" s="1"/>
      <c r="B1569" s="6" t="s">
        <v>27</v>
      </c>
      <c r="C1569" s="6">
        <v>1128299</v>
      </c>
      <c r="D1569" s="7">
        <v>44464</v>
      </c>
      <c r="E1569" s="6" t="s">
        <v>28</v>
      </c>
      <c r="F1569" s="6" t="s">
        <v>67</v>
      </c>
      <c r="G1569" s="6" t="s">
        <v>68</v>
      </c>
      <c r="H1569" s="6" t="s">
        <v>20</v>
      </c>
      <c r="I1569" s="8">
        <v>0.50000000000000011</v>
      </c>
      <c r="J1569" s="9">
        <v>2000</v>
      </c>
      <c r="K1569" s="10">
        <f t="shared" si="12"/>
        <v>1000.0000000000002</v>
      </c>
      <c r="L1569" s="10">
        <f t="shared" si="13"/>
        <v>350.00000000000006</v>
      </c>
      <c r="M1569" s="11">
        <v>0.35</v>
      </c>
      <c r="O1569" s="16"/>
      <c r="P1569" s="17"/>
      <c r="Q1569" s="12"/>
      <c r="R1569" s="13"/>
    </row>
    <row r="1570" spans="1:18" ht="15.75" customHeight="1">
      <c r="A1570" s="1"/>
      <c r="B1570" s="6" t="s">
        <v>27</v>
      </c>
      <c r="C1570" s="6">
        <v>1128299</v>
      </c>
      <c r="D1570" s="7">
        <v>44464</v>
      </c>
      <c r="E1570" s="6" t="s">
        <v>28</v>
      </c>
      <c r="F1570" s="6" t="s">
        <v>67</v>
      </c>
      <c r="G1570" s="6" t="s">
        <v>68</v>
      </c>
      <c r="H1570" s="6" t="s">
        <v>21</v>
      </c>
      <c r="I1570" s="8">
        <v>0.60000000000000009</v>
      </c>
      <c r="J1570" s="9">
        <v>2250</v>
      </c>
      <c r="K1570" s="10">
        <f t="shared" si="12"/>
        <v>1350.0000000000002</v>
      </c>
      <c r="L1570" s="10">
        <f t="shared" si="13"/>
        <v>540.00000000000011</v>
      </c>
      <c r="M1570" s="11">
        <v>0.4</v>
      </c>
      <c r="O1570" s="16"/>
      <c r="P1570" s="17"/>
      <c r="Q1570" s="12"/>
      <c r="R1570" s="13"/>
    </row>
    <row r="1571" spans="1:18" ht="15.75" customHeight="1">
      <c r="A1571" s="1"/>
      <c r="B1571" s="6" t="s">
        <v>27</v>
      </c>
      <c r="C1571" s="6">
        <v>1128299</v>
      </c>
      <c r="D1571" s="7">
        <v>44464</v>
      </c>
      <c r="E1571" s="6" t="s">
        <v>28</v>
      </c>
      <c r="F1571" s="6" t="s">
        <v>67</v>
      </c>
      <c r="G1571" s="6" t="s">
        <v>68</v>
      </c>
      <c r="H1571" s="6" t="s">
        <v>22</v>
      </c>
      <c r="I1571" s="8">
        <v>0.44999999999999996</v>
      </c>
      <c r="J1571" s="9">
        <v>2500</v>
      </c>
      <c r="K1571" s="10">
        <f t="shared" si="12"/>
        <v>1125</v>
      </c>
      <c r="L1571" s="10">
        <f t="shared" si="13"/>
        <v>337.5</v>
      </c>
      <c r="M1571" s="11">
        <v>0.3</v>
      </c>
      <c r="O1571" s="16"/>
      <c r="P1571" s="17"/>
      <c r="Q1571" s="12"/>
      <c r="R1571" s="13"/>
    </row>
    <row r="1572" spans="1:18" ht="15.75" customHeight="1">
      <c r="A1572" s="1"/>
      <c r="B1572" s="6" t="s">
        <v>27</v>
      </c>
      <c r="C1572" s="6">
        <v>1128299</v>
      </c>
      <c r="D1572" s="7">
        <v>44493</v>
      </c>
      <c r="E1572" s="6" t="s">
        <v>28</v>
      </c>
      <c r="F1572" s="6" t="s">
        <v>67</v>
      </c>
      <c r="G1572" s="6" t="s">
        <v>68</v>
      </c>
      <c r="H1572" s="6" t="s">
        <v>17</v>
      </c>
      <c r="I1572" s="8">
        <v>0.4</v>
      </c>
      <c r="J1572" s="9">
        <v>3500</v>
      </c>
      <c r="K1572" s="10">
        <f t="shared" si="12"/>
        <v>1400</v>
      </c>
      <c r="L1572" s="10">
        <f t="shared" si="13"/>
        <v>489.99999999999994</v>
      </c>
      <c r="M1572" s="11">
        <v>0.35</v>
      </c>
      <c r="O1572" s="16"/>
      <c r="P1572" s="17"/>
      <c r="Q1572" s="12"/>
      <c r="R1572" s="13"/>
    </row>
    <row r="1573" spans="1:18" ht="15.75" customHeight="1">
      <c r="A1573" s="1"/>
      <c r="B1573" s="6" t="s">
        <v>27</v>
      </c>
      <c r="C1573" s="6">
        <v>1128299</v>
      </c>
      <c r="D1573" s="7">
        <v>44493</v>
      </c>
      <c r="E1573" s="6" t="s">
        <v>28</v>
      </c>
      <c r="F1573" s="6" t="s">
        <v>67</v>
      </c>
      <c r="G1573" s="6" t="s">
        <v>68</v>
      </c>
      <c r="H1573" s="6" t="s">
        <v>18</v>
      </c>
      <c r="I1573" s="8">
        <v>0.55000000000000016</v>
      </c>
      <c r="J1573" s="9">
        <v>5250</v>
      </c>
      <c r="K1573" s="10">
        <f t="shared" si="12"/>
        <v>2887.5000000000009</v>
      </c>
      <c r="L1573" s="10">
        <f t="shared" si="13"/>
        <v>1010.6250000000002</v>
      </c>
      <c r="M1573" s="11">
        <v>0.35</v>
      </c>
      <c r="O1573" s="16"/>
      <c r="P1573" s="17"/>
      <c r="Q1573" s="12"/>
      <c r="R1573" s="13"/>
    </row>
    <row r="1574" spans="1:18" ht="15.75" customHeight="1">
      <c r="A1574" s="1"/>
      <c r="B1574" s="6" t="s">
        <v>27</v>
      </c>
      <c r="C1574" s="6">
        <v>1128299</v>
      </c>
      <c r="D1574" s="7">
        <v>44493</v>
      </c>
      <c r="E1574" s="6" t="s">
        <v>28</v>
      </c>
      <c r="F1574" s="6" t="s">
        <v>67</v>
      </c>
      <c r="G1574" s="6" t="s">
        <v>68</v>
      </c>
      <c r="H1574" s="6" t="s">
        <v>19</v>
      </c>
      <c r="I1574" s="8">
        <v>0.50000000000000011</v>
      </c>
      <c r="J1574" s="9">
        <v>3500</v>
      </c>
      <c r="K1574" s="10">
        <f t="shared" si="12"/>
        <v>1750.0000000000005</v>
      </c>
      <c r="L1574" s="10">
        <f t="shared" si="13"/>
        <v>612.50000000000011</v>
      </c>
      <c r="M1574" s="11">
        <v>0.35</v>
      </c>
      <c r="O1574" s="16"/>
      <c r="P1574" s="17"/>
      <c r="Q1574" s="12"/>
      <c r="R1574" s="13"/>
    </row>
    <row r="1575" spans="1:18" ht="15.75" customHeight="1">
      <c r="A1575" s="1"/>
      <c r="B1575" s="6" t="s">
        <v>27</v>
      </c>
      <c r="C1575" s="6">
        <v>1128299</v>
      </c>
      <c r="D1575" s="7">
        <v>44493</v>
      </c>
      <c r="E1575" s="6" t="s">
        <v>28</v>
      </c>
      <c r="F1575" s="6" t="s">
        <v>67</v>
      </c>
      <c r="G1575" s="6" t="s">
        <v>68</v>
      </c>
      <c r="H1575" s="6" t="s">
        <v>20</v>
      </c>
      <c r="I1575" s="8">
        <v>0.45000000000000007</v>
      </c>
      <c r="J1575" s="9">
        <v>3250</v>
      </c>
      <c r="K1575" s="10">
        <f t="shared" si="12"/>
        <v>1462.5000000000002</v>
      </c>
      <c r="L1575" s="10">
        <f t="shared" si="13"/>
        <v>511.87500000000006</v>
      </c>
      <c r="M1575" s="11">
        <v>0.35</v>
      </c>
      <c r="O1575" s="16"/>
      <c r="P1575" s="17"/>
      <c r="Q1575" s="12"/>
      <c r="R1575" s="13"/>
    </row>
    <row r="1576" spans="1:18" ht="15.75" customHeight="1">
      <c r="A1576" s="1"/>
      <c r="B1576" s="6" t="s">
        <v>27</v>
      </c>
      <c r="C1576" s="6">
        <v>1128299</v>
      </c>
      <c r="D1576" s="7">
        <v>44493</v>
      </c>
      <c r="E1576" s="6" t="s">
        <v>28</v>
      </c>
      <c r="F1576" s="6" t="s">
        <v>67</v>
      </c>
      <c r="G1576" s="6" t="s">
        <v>68</v>
      </c>
      <c r="H1576" s="6" t="s">
        <v>21</v>
      </c>
      <c r="I1576" s="8">
        <v>0.55000000000000004</v>
      </c>
      <c r="J1576" s="9">
        <v>3000</v>
      </c>
      <c r="K1576" s="10">
        <f t="shared" si="12"/>
        <v>1650.0000000000002</v>
      </c>
      <c r="L1576" s="10">
        <f t="shared" si="13"/>
        <v>660.00000000000011</v>
      </c>
      <c r="M1576" s="11">
        <v>0.4</v>
      </c>
      <c r="O1576" s="16"/>
      <c r="P1576" s="17"/>
      <c r="Q1576" s="12"/>
      <c r="R1576" s="13"/>
    </row>
    <row r="1577" spans="1:18" ht="15.75" customHeight="1">
      <c r="A1577" s="1"/>
      <c r="B1577" s="6" t="s">
        <v>27</v>
      </c>
      <c r="C1577" s="6">
        <v>1128299</v>
      </c>
      <c r="D1577" s="7">
        <v>44493</v>
      </c>
      <c r="E1577" s="6" t="s">
        <v>28</v>
      </c>
      <c r="F1577" s="6" t="s">
        <v>67</v>
      </c>
      <c r="G1577" s="6" t="s">
        <v>68</v>
      </c>
      <c r="H1577" s="6" t="s">
        <v>22</v>
      </c>
      <c r="I1577" s="8">
        <v>0.60000000000000009</v>
      </c>
      <c r="J1577" s="9">
        <v>3500</v>
      </c>
      <c r="K1577" s="10">
        <f t="shared" si="12"/>
        <v>2100.0000000000005</v>
      </c>
      <c r="L1577" s="10">
        <f t="shared" si="13"/>
        <v>630.00000000000011</v>
      </c>
      <c r="M1577" s="11">
        <v>0.3</v>
      </c>
      <c r="O1577" s="16"/>
      <c r="P1577" s="17"/>
      <c r="Q1577" s="12"/>
      <c r="R1577" s="13"/>
    </row>
    <row r="1578" spans="1:18" ht="15.75" customHeight="1">
      <c r="A1578" s="1"/>
      <c r="B1578" s="6" t="s">
        <v>27</v>
      </c>
      <c r="C1578" s="6">
        <v>1128299</v>
      </c>
      <c r="D1578" s="7">
        <v>44524</v>
      </c>
      <c r="E1578" s="6" t="s">
        <v>28</v>
      </c>
      <c r="F1578" s="6" t="s">
        <v>67</v>
      </c>
      <c r="G1578" s="6" t="s">
        <v>68</v>
      </c>
      <c r="H1578" s="6" t="s">
        <v>17</v>
      </c>
      <c r="I1578" s="8">
        <v>0.45000000000000007</v>
      </c>
      <c r="J1578" s="9">
        <v>5750</v>
      </c>
      <c r="K1578" s="10">
        <f t="shared" si="12"/>
        <v>2587.5000000000005</v>
      </c>
      <c r="L1578" s="10">
        <f t="shared" si="13"/>
        <v>905.62500000000011</v>
      </c>
      <c r="M1578" s="11">
        <v>0.35</v>
      </c>
      <c r="O1578" s="16"/>
      <c r="P1578" s="17"/>
      <c r="Q1578" s="12"/>
      <c r="R1578" s="13"/>
    </row>
    <row r="1579" spans="1:18" ht="15.75" customHeight="1">
      <c r="A1579" s="1"/>
      <c r="B1579" s="6" t="s">
        <v>27</v>
      </c>
      <c r="C1579" s="6">
        <v>1128299</v>
      </c>
      <c r="D1579" s="7">
        <v>44524</v>
      </c>
      <c r="E1579" s="6" t="s">
        <v>28</v>
      </c>
      <c r="F1579" s="6" t="s">
        <v>67</v>
      </c>
      <c r="G1579" s="6" t="s">
        <v>68</v>
      </c>
      <c r="H1579" s="6" t="s">
        <v>18</v>
      </c>
      <c r="I1579" s="8">
        <v>0.50000000000000011</v>
      </c>
      <c r="J1579" s="9">
        <v>6500</v>
      </c>
      <c r="K1579" s="10">
        <f t="shared" si="12"/>
        <v>3250.0000000000009</v>
      </c>
      <c r="L1579" s="10">
        <f t="shared" si="13"/>
        <v>1137.5000000000002</v>
      </c>
      <c r="M1579" s="11">
        <v>0.35</v>
      </c>
      <c r="O1579" s="16"/>
      <c r="P1579" s="17"/>
      <c r="Q1579" s="12"/>
      <c r="R1579" s="13"/>
    </row>
    <row r="1580" spans="1:18" ht="15.75" customHeight="1">
      <c r="A1580" s="1"/>
      <c r="B1580" s="6" t="s">
        <v>27</v>
      </c>
      <c r="C1580" s="6">
        <v>1128299</v>
      </c>
      <c r="D1580" s="7">
        <v>44524</v>
      </c>
      <c r="E1580" s="6" t="s">
        <v>28</v>
      </c>
      <c r="F1580" s="6" t="s">
        <v>67</v>
      </c>
      <c r="G1580" s="6" t="s">
        <v>68</v>
      </c>
      <c r="H1580" s="6" t="s">
        <v>19</v>
      </c>
      <c r="I1580" s="8">
        <v>0.45000000000000007</v>
      </c>
      <c r="J1580" s="9">
        <v>4750</v>
      </c>
      <c r="K1580" s="10">
        <f t="shared" si="12"/>
        <v>2137.5000000000005</v>
      </c>
      <c r="L1580" s="10">
        <f t="shared" si="13"/>
        <v>748.12500000000011</v>
      </c>
      <c r="M1580" s="11">
        <v>0.35</v>
      </c>
      <c r="O1580" s="16"/>
      <c r="P1580" s="17"/>
      <c r="Q1580" s="12"/>
      <c r="R1580" s="13"/>
    </row>
    <row r="1581" spans="1:18" ht="15.75" customHeight="1">
      <c r="A1581" s="1"/>
      <c r="B1581" s="6" t="s">
        <v>27</v>
      </c>
      <c r="C1581" s="6">
        <v>1128299</v>
      </c>
      <c r="D1581" s="7">
        <v>44524</v>
      </c>
      <c r="E1581" s="6" t="s">
        <v>28</v>
      </c>
      <c r="F1581" s="6" t="s">
        <v>67</v>
      </c>
      <c r="G1581" s="6" t="s">
        <v>68</v>
      </c>
      <c r="H1581" s="6" t="s">
        <v>20</v>
      </c>
      <c r="I1581" s="8">
        <v>0.55000000000000016</v>
      </c>
      <c r="J1581" s="9">
        <v>4500</v>
      </c>
      <c r="K1581" s="10">
        <f t="shared" si="12"/>
        <v>2475.0000000000009</v>
      </c>
      <c r="L1581" s="10">
        <f t="shared" si="13"/>
        <v>866.25000000000023</v>
      </c>
      <c r="M1581" s="11">
        <v>0.35</v>
      </c>
      <c r="O1581" s="16"/>
      <c r="P1581" s="17"/>
      <c r="Q1581" s="12"/>
      <c r="R1581" s="13"/>
    </row>
    <row r="1582" spans="1:18" ht="15.75" customHeight="1">
      <c r="A1582" s="1"/>
      <c r="B1582" s="6" t="s">
        <v>27</v>
      </c>
      <c r="C1582" s="6">
        <v>1128299</v>
      </c>
      <c r="D1582" s="7">
        <v>44524</v>
      </c>
      <c r="E1582" s="6" t="s">
        <v>28</v>
      </c>
      <c r="F1582" s="6" t="s">
        <v>67</v>
      </c>
      <c r="G1582" s="6" t="s">
        <v>68</v>
      </c>
      <c r="H1582" s="6" t="s">
        <v>21</v>
      </c>
      <c r="I1582" s="8">
        <v>0.75000000000000011</v>
      </c>
      <c r="J1582" s="9">
        <v>4250</v>
      </c>
      <c r="K1582" s="10">
        <f t="shared" si="12"/>
        <v>3187.5000000000005</v>
      </c>
      <c r="L1582" s="10">
        <f t="shared" si="13"/>
        <v>1275.0000000000002</v>
      </c>
      <c r="M1582" s="11">
        <v>0.4</v>
      </c>
      <c r="O1582" s="16"/>
      <c r="P1582" s="17"/>
      <c r="Q1582" s="12"/>
      <c r="R1582" s="13"/>
    </row>
    <row r="1583" spans="1:18" ht="15.75" customHeight="1">
      <c r="A1583" s="1"/>
      <c r="B1583" s="6" t="s">
        <v>27</v>
      </c>
      <c r="C1583" s="6">
        <v>1128299</v>
      </c>
      <c r="D1583" s="7">
        <v>44524</v>
      </c>
      <c r="E1583" s="6" t="s">
        <v>28</v>
      </c>
      <c r="F1583" s="6" t="s">
        <v>67</v>
      </c>
      <c r="G1583" s="6" t="s">
        <v>68</v>
      </c>
      <c r="H1583" s="6" t="s">
        <v>22</v>
      </c>
      <c r="I1583" s="8">
        <v>0.80000000000000016</v>
      </c>
      <c r="J1583" s="9">
        <v>5500</v>
      </c>
      <c r="K1583" s="10">
        <f t="shared" si="12"/>
        <v>4400.0000000000009</v>
      </c>
      <c r="L1583" s="10">
        <f t="shared" si="13"/>
        <v>1320.0000000000002</v>
      </c>
      <c r="M1583" s="11">
        <v>0.3</v>
      </c>
      <c r="O1583" s="16"/>
      <c r="P1583" s="17"/>
      <c r="Q1583" s="12"/>
      <c r="R1583" s="13"/>
    </row>
    <row r="1584" spans="1:18" ht="15.75" customHeight="1">
      <c r="A1584" s="1"/>
      <c r="B1584" s="6" t="s">
        <v>27</v>
      </c>
      <c r="C1584" s="6">
        <v>1128299</v>
      </c>
      <c r="D1584" s="7">
        <v>44553</v>
      </c>
      <c r="E1584" s="6" t="s">
        <v>28</v>
      </c>
      <c r="F1584" s="6" t="s">
        <v>67</v>
      </c>
      <c r="G1584" s="6" t="s">
        <v>68</v>
      </c>
      <c r="H1584" s="6" t="s">
        <v>17</v>
      </c>
      <c r="I1584" s="8">
        <v>0.65000000000000013</v>
      </c>
      <c r="J1584" s="9">
        <v>7500</v>
      </c>
      <c r="K1584" s="10">
        <f t="shared" si="12"/>
        <v>4875.0000000000009</v>
      </c>
      <c r="L1584" s="10">
        <f t="shared" si="13"/>
        <v>1706.2500000000002</v>
      </c>
      <c r="M1584" s="11">
        <v>0.35</v>
      </c>
      <c r="O1584" s="16"/>
      <c r="P1584" s="17"/>
      <c r="Q1584" s="12"/>
      <c r="R1584" s="13"/>
    </row>
    <row r="1585" spans="1:18" ht="15.75" customHeight="1">
      <c r="A1585" s="1"/>
      <c r="B1585" s="6" t="s">
        <v>27</v>
      </c>
      <c r="C1585" s="6">
        <v>1128299</v>
      </c>
      <c r="D1585" s="7">
        <v>44553</v>
      </c>
      <c r="E1585" s="6" t="s">
        <v>28</v>
      </c>
      <c r="F1585" s="6" t="s">
        <v>67</v>
      </c>
      <c r="G1585" s="6" t="s">
        <v>68</v>
      </c>
      <c r="H1585" s="6" t="s">
        <v>18</v>
      </c>
      <c r="I1585" s="8">
        <v>0.75000000000000022</v>
      </c>
      <c r="J1585" s="9">
        <v>7500</v>
      </c>
      <c r="K1585" s="10">
        <f t="shared" si="12"/>
        <v>5625.0000000000018</v>
      </c>
      <c r="L1585" s="10">
        <f t="shared" si="13"/>
        <v>1968.7500000000005</v>
      </c>
      <c r="M1585" s="11">
        <v>0.35</v>
      </c>
      <c r="O1585" s="16"/>
      <c r="P1585" s="17"/>
      <c r="Q1585" s="12"/>
      <c r="R1585" s="13"/>
    </row>
    <row r="1586" spans="1:18" ht="15.75" customHeight="1">
      <c r="A1586" s="1"/>
      <c r="B1586" s="6" t="s">
        <v>27</v>
      </c>
      <c r="C1586" s="6">
        <v>1128299</v>
      </c>
      <c r="D1586" s="7">
        <v>44553</v>
      </c>
      <c r="E1586" s="6" t="s">
        <v>28</v>
      </c>
      <c r="F1586" s="6" t="s">
        <v>67</v>
      </c>
      <c r="G1586" s="6" t="s">
        <v>68</v>
      </c>
      <c r="H1586" s="6" t="s">
        <v>19</v>
      </c>
      <c r="I1586" s="8">
        <v>0.70000000000000018</v>
      </c>
      <c r="J1586" s="9">
        <v>5500</v>
      </c>
      <c r="K1586" s="10">
        <f t="shared" si="12"/>
        <v>3850.0000000000009</v>
      </c>
      <c r="L1586" s="10">
        <f t="shared" si="13"/>
        <v>1347.5000000000002</v>
      </c>
      <c r="M1586" s="11">
        <v>0.35</v>
      </c>
      <c r="O1586" s="16"/>
      <c r="P1586" s="17"/>
      <c r="Q1586" s="12"/>
      <c r="R1586" s="13"/>
    </row>
    <row r="1587" spans="1:18" ht="15.75" customHeight="1">
      <c r="A1587" s="1"/>
      <c r="B1587" s="6" t="s">
        <v>27</v>
      </c>
      <c r="C1587" s="6">
        <v>1128299</v>
      </c>
      <c r="D1587" s="7">
        <v>44553</v>
      </c>
      <c r="E1587" s="6" t="s">
        <v>28</v>
      </c>
      <c r="F1587" s="6" t="s">
        <v>67</v>
      </c>
      <c r="G1587" s="6" t="s">
        <v>68</v>
      </c>
      <c r="H1587" s="6" t="s">
        <v>20</v>
      </c>
      <c r="I1587" s="8">
        <v>0.70000000000000018</v>
      </c>
      <c r="J1587" s="9">
        <v>5500</v>
      </c>
      <c r="K1587" s="10">
        <f t="shared" si="12"/>
        <v>3850.0000000000009</v>
      </c>
      <c r="L1587" s="10">
        <f t="shared" si="13"/>
        <v>1347.5000000000002</v>
      </c>
      <c r="M1587" s="11">
        <v>0.35</v>
      </c>
      <c r="O1587" s="16"/>
      <c r="P1587" s="17"/>
      <c r="Q1587" s="12"/>
      <c r="R1587" s="13"/>
    </row>
    <row r="1588" spans="1:18" ht="15.75" customHeight="1">
      <c r="A1588" s="1"/>
      <c r="B1588" s="6" t="s">
        <v>27</v>
      </c>
      <c r="C1588" s="6">
        <v>1128299</v>
      </c>
      <c r="D1588" s="7">
        <v>44553</v>
      </c>
      <c r="E1588" s="6" t="s">
        <v>28</v>
      </c>
      <c r="F1588" s="6" t="s">
        <v>67</v>
      </c>
      <c r="G1588" s="6" t="s">
        <v>68</v>
      </c>
      <c r="H1588" s="6" t="s">
        <v>21</v>
      </c>
      <c r="I1588" s="8">
        <v>0.80000000000000016</v>
      </c>
      <c r="J1588" s="9">
        <v>4750</v>
      </c>
      <c r="K1588" s="10">
        <f t="shared" si="12"/>
        <v>3800.0000000000009</v>
      </c>
      <c r="L1588" s="10">
        <f t="shared" si="13"/>
        <v>1520.0000000000005</v>
      </c>
      <c r="M1588" s="11">
        <v>0.4</v>
      </c>
      <c r="O1588" s="16"/>
      <c r="P1588" s="17"/>
      <c r="Q1588" s="12"/>
      <c r="R1588" s="13"/>
    </row>
    <row r="1589" spans="1:18" ht="15.75" customHeight="1">
      <c r="A1589" s="1"/>
      <c r="B1589" s="6" t="s">
        <v>27</v>
      </c>
      <c r="C1589" s="6">
        <v>1128299</v>
      </c>
      <c r="D1589" s="7">
        <v>44553</v>
      </c>
      <c r="E1589" s="6" t="s">
        <v>28</v>
      </c>
      <c r="F1589" s="6" t="s">
        <v>67</v>
      </c>
      <c r="G1589" s="6" t="s">
        <v>68</v>
      </c>
      <c r="H1589" s="6" t="s">
        <v>22</v>
      </c>
      <c r="I1589" s="8">
        <v>0.8500000000000002</v>
      </c>
      <c r="J1589" s="9">
        <v>5750</v>
      </c>
      <c r="K1589" s="10">
        <f t="shared" si="12"/>
        <v>4887.5000000000009</v>
      </c>
      <c r="L1589" s="10">
        <f t="shared" si="13"/>
        <v>1466.2500000000002</v>
      </c>
      <c r="M1589" s="11">
        <v>0.3</v>
      </c>
      <c r="O1589" s="16"/>
      <c r="P1589" s="17"/>
      <c r="Q1589" s="12"/>
      <c r="R1589" s="13"/>
    </row>
    <row r="1590" spans="1:18" ht="15.75" customHeight="1">
      <c r="A1590" s="1" t="s">
        <v>39</v>
      </c>
      <c r="B1590" s="6" t="s">
        <v>14</v>
      </c>
      <c r="C1590" s="6">
        <v>1185732</v>
      </c>
      <c r="D1590" s="7">
        <v>44215</v>
      </c>
      <c r="E1590" s="6" t="s">
        <v>46</v>
      </c>
      <c r="F1590" s="6" t="s">
        <v>69</v>
      </c>
      <c r="G1590" s="6" t="s">
        <v>70</v>
      </c>
      <c r="H1590" s="6" t="s">
        <v>17</v>
      </c>
      <c r="I1590" s="8">
        <v>0.35</v>
      </c>
      <c r="J1590" s="9">
        <v>7500</v>
      </c>
      <c r="K1590" s="10">
        <f t="shared" si="12"/>
        <v>2625</v>
      </c>
      <c r="L1590" s="10">
        <f t="shared" si="13"/>
        <v>1312.5</v>
      </c>
      <c r="M1590" s="11">
        <v>0.5</v>
      </c>
      <c r="O1590" s="16"/>
      <c r="P1590" s="17"/>
      <c r="Q1590" s="12"/>
      <c r="R1590" s="13"/>
    </row>
    <row r="1591" spans="1:18" ht="15.75" customHeight="1">
      <c r="A1591" s="1"/>
      <c r="B1591" s="6" t="s">
        <v>14</v>
      </c>
      <c r="C1591" s="6">
        <v>1185732</v>
      </c>
      <c r="D1591" s="7">
        <v>44215</v>
      </c>
      <c r="E1591" s="6" t="s">
        <v>46</v>
      </c>
      <c r="F1591" s="6" t="s">
        <v>69</v>
      </c>
      <c r="G1591" s="6" t="s">
        <v>70</v>
      </c>
      <c r="H1591" s="6" t="s">
        <v>18</v>
      </c>
      <c r="I1591" s="8">
        <v>0.35</v>
      </c>
      <c r="J1591" s="9">
        <v>5500</v>
      </c>
      <c r="K1591" s="10">
        <f t="shared" si="12"/>
        <v>1924.9999999999998</v>
      </c>
      <c r="L1591" s="10">
        <f t="shared" si="13"/>
        <v>769.99999999999989</v>
      </c>
      <c r="M1591" s="11">
        <v>0.39999999999999997</v>
      </c>
      <c r="O1591" s="16"/>
      <c r="P1591" s="17"/>
      <c r="Q1591" s="12"/>
      <c r="R1591" s="13"/>
    </row>
    <row r="1592" spans="1:18" ht="15.75" customHeight="1">
      <c r="A1592" s="1"/>
      <c r="B1592" s="6" t="s">
        <v>14</v>
      </c>
      <c r="C1592" s="6">
        <v>1185732</v>
      </c>
      <c r="D1592" s="7">
        <v>44215</v>
      </c>
      <c r="E1592" s="6" t="s">
        <v>46</v>
      </c>
      <c r="F1592" s="6" t="s">
        <v>69</v>
      </c>
      <c r="G1592" s="6" t="s">
        <v>70</v>
      </c>
      <c r="H1592" s="6" t="s">
        <v>19</v>
      </c>
      <c r="I1592" s="8">
        <v>0.25</v>
      </c>
      <c r="J1592" s="9">
        <v>5500</v>
      </c>
      <c r="K1592" s="10">
        <f t="shared" si="12"/>
        <v>1375</v>
      </c>
      <c r="L1592" s="10">
        <f t="shared" si="13"/>
        <v>412.5</v>
      </c>
      <c r="M1592" s="11">
        <v>0.3</v>
      </c>
      <c r="O1592" s="16"/>
      <c r="P1592" s="17"/>
      <c r="Q1592" s="12"/>
      <c r="R1592" s="13"/>
    </row>
    <row r="1593" spans="1:18" ht="15.75" customHeight="1">
      <c r="A1593" s="1"/>
      <c r="B1593" s="6" t="s">
        <v>14</v>
      </c>
      <c r="C1593" s="6">
        <v>1185732</v>
      </c>
      <c r="D1593" s="7">
        <v>44215</v>
      </c>
      <c r="E1593" s="6" t="s">
        <v>46</v>
      </c>
      <c r="F1593" s="6" t="s">
        <v>69</v>
      </c>
      <c r="G1593" s="6" t="s">
        <v>70</v>
      </c>
      <c r="H1593" s="6" t="s">
        <v>20</v>
      </c>
      <c r="I1593" s="8">
        <v>0.29999999999999993</v>
      </c>
      <c r="J1593" s="9">
        <v>4000</v>
      </c>
      <c r="K1593" s="10">
        <f t="shared" si="12"/>
        <v>1199.9999999999998</v>
      </c>
      <c r="L1593" s="10">
        <f t="shared" si="13"/>
        <v>419.99999999999989</v>
      </c>
      <c r="M1593" s="11">
        <v>0.35</v>
      </c>
      <c r="O1593" s="16"/>
      <c r="P1593" s="17"/>
      <c r="Q1593" s="12"/>
      <c r="R1593" s="13"/>
    </row>
    <row r="1594" spans="1:18" ht="15.75" customHeight="1">
      <c r="A1594" s="1"/>
      <c r="B1594" s="6" t="s">
        <v>14</v>
      </c>
      <c r="C1594" s="6">
        <v>1185732</v>
      </c>
      <c r="D1594" s="7">
        <v>44215</v>
      </c>
      <c r="E1594" s="6" t="s">
        <v>46</v>
      </c>
      <c r="F1594" s="6" t="s">
        <v>69</v>
      </c>
      <c r="G1594" s="6" t="s">
        <v>70</v>
      </c>
      <c r="H1594" s="6" t="s">
        <v>21</v>
      </c>
      <c r="I1594" s="8">
        <v>0.45000000000000007</v>
      </c>
      <c r="J1594" s="9">
        <v>4500</v>
      </c>
      <c r="K1594" s="10">
        <f t="shared" si="12"/>
        <v>2025.0000000000002</v>
      </c>
      <c r="L1594" s="10">
        <f t="shared" si="13"/>
        <v>810</v>
      </c>
      <c r="M1594" s="11">
        <v>0.39999999999999997</v>
      </c>
      <c r="O1594" s="16"/>
      <c r="P1594" s="17"/>
      <c r="Q1594" s="12"/>
      <c r="R1594" s="13"/>
    </row>
    <row r="1595" spans="1:18" ht="15.75" customHeight="1">
      <c r="A1595" s="1"/>
      <c r="B1595" s="6" t="s">
        <v>14</v>
      </c>
      <c r="C1595" s="6">
        <v>1185732</v>
      </c>
      <c r="D1595" s="7">
        <v>44215</v>
      </c>
      <c r="E1595" s="6" t="s">
        <v>46</v>
      </c>
      <c r="F1595" s="6" t="s">
        <v>69</v>
      </c>
      <c r="G1595" s="6" t="s">
        <v>70</v>
      </c>
      <c r="H1595" s="6" t="s">
        <v>22</v>
      </c>
      <c r="I1595" s="8">
        <v>0.35</v>
      </c>
      <c r="J1595" s="9">
        <v>5500</v>
      </c>
      <c r="K1595" s="10">
        <f t="shared" si="12"/>
        <v>1924.9999999999998</v>
      </c>
      <c r="L1595" s="10">
        <f t="shared" si="13"/>
        <v>1058.75</v>
      </c>
      <c r="M1595" s="11">
        <v>0.55000000000000004</v>
      </c>
      <c r="O1595" s="16"/>
      <c r="P1595" s="17"/>
      <c r="Q1595" s="12"/>
      <c r="R1595" s="13"/>
    </row>
    <row r="1596" spans="1:18" ht="15.75" customHeight="1">
      <c r="A1596" s="1"/>
      <c r="B1596" s="6" t="s">
        <v>14</v>
      </c>
      <c r="C1596" s="6">
        <v>1185732</v>
      </c>
      <c r="D1596" s="7">
        <v>44244</v>
      </c>
      <c r="E1596" s="6" t="s">
        <v>46</v>
      </c>
      <c r="F1596" s="6" t="s">
        <v>69</v>
      </c>
      <c r="G1596" s="6" t="s">
        <v>70</v>
      </c>
      <c r="H1596" s="6" t="s">
        <v>17</v>
      </c>
      <c r="I1596" s="8">
        <v>0.35</v>
      </c>
      <c r="J1596" s="9">
        <v>8000</v>
      </c>
      <c r="K1596" s="10">
        <f t="shared" si="12"/>
        <v>2800</v>
      </c>
      <c r="L1596" s="10">
        <f t="shared" si="13"/>
        <v>1400</v>
      </c>
      <c r="M1596" s="11">
        <v>0.5</v>
      </c>
      <c r="O1596" s="16"/>
      <c r="P1596" s="17"/>
      <c r="Q1596" s="12"/>
      <c r="R1596" s="13"/>
    </row>
    <row r="1597" spans="1:18" ht="15.75" customHeight="1">
      <c r="A1597" s="1"/>
      <c r="B1597" s="6" t="s">
        <v>14</v>
      </c>
      <c r="C1597" s="6">
        <v>1185732</v>
      </c>
      <c r="D1597" s="7">
        <v>44244</v>
      </c>
      <c r="E1597" s="6" t="s">
        <v>46</v>
      </c>
      <c r="F1597" s="6" t="s">
        <v>69</v>
      </c>
      <c r="G1597" s="6" t="s">
        <v>70</v>
      </c>
      <c r="H1597" s="6" t="s">
        <v>18</v>
      </c>
      <c r="I1597" s="8">
        <v>0.35</v>
      </c>
      <c r="J1597" s="9">
        <v>4500</v>
      </c>
      <c r="K1597" s="10">
        <f t="shared" si="12"/>
        <v>1575</v>
      </c>
      <c r="L1597" s="10">
        <f t="shared" si="13"/>
        <v>630</v>
      </c>
      <c r="M1597" s="11">
        <v>0.39999999999999997</v>
      </c>
      <c r="O1597" s="16"/>
      <c r="P1597" s="17"/>
      <c r="Q1597" s="12"/>
      <c r="R1597" s="13"/>
    </row>
    <row r="1598" spans="1:18" ht="15.75" customHeight="1">
      <c r="A1598" s="1"/>
      <c r="B1598" s="6" t="s">
        <v>14</v>
      </c>
      <c r="C1598" s="6">
        <v>1185732</v>
      </c>
      <c r="D1598" s="7">
        <v>44244</v>
      </c>
      <c r="E1598" s="6" t="s">
        <v>46</v>
      </c>
      <c r="F1598" s="6" t="s">
        <v>69</v>
      </c>
      <c r="G1598" s="6" t="s">
        <v>70</v>
      </c>
      <c r="H1598" s="6" t="s">
        <v>19</v>
      </c>
      <c r="I1598" s="8">
        <v>0.25</v>
      </c>
      <c r="J1598" s="9">
        <v>5000</v>
      </c>
      <c r="K1598" s="10">
        <f t="shared" si="12"/>
        <v>1250</v>
      </c>
      <c r="L1598" s="10">
        <f t="shared" si="13"/>
        <v>375</v>
      </c>
      <c r="M1598" s="11">
        <v>0.3</v>
      </c>
      <c r="O1598" s="16"/>
      <c r="P1598" s="17"/>
      <c r="Q1598" s="12"/>
      <c r="R1598" s="13"/>
    </row>
    <row r="1599" spans="1:18" ht="15.75" customHeight="1">
      <c r="A1599" s="1"/>
      <c r="B1599" s="6" t="s">
        <v>14</v>
      </c>
      <c r="C1599" s="6">
        <v>1185732</v>
      </c>
      <c r="D1599" s="7">
        <v>44244</v>
      </c>
      <c r="E1599" s="6" t="s">
        <v>46</v>
      </c>
      <c r="F1599" s="6" t="s">
        <v>69</v>
      </c>
      <c r="G1599" s="6" t="s">
        <v>70</v>
      </c>
      <c r="H1599" s="6" t="s">
        <v>20</v>
      </c>
      <c r="I1599" s="8">
        <v>0.29999999999999993</v>
      </c>
      <c r="J1599" s="9">
        <v>3750</v>
      </c>
      <c r="K1599" s="10">
        <f t="shared" si="12"/>
        <v>1124.9999999999998</v>
      </c>
      <c r="L1599" s="10">
        <f t="shared" si="13"/>
        <v>393.74999999999989</v>
      </c>
      <c r="M1599" s="11">
        <v>0.35</v>
      </c>
      <c r="O1599" s="16"/>
      <c r="P1599" s="17"/>
      <c r="Q1599" s="12"/>
      <c r="R1599" s="13"/>
    </row>
    <row r="1600" spans="1:18" ht="15.75" customHeight="1">
      <c r="A1600" s="1"/>
      <c r="B1600" s="6" t="s">
        <v>14</v>
      </c>
      <c r="C1600" s="6">
        <v>1185732</v>
      </c>
      <c r="D1600" s="7">
        <v>44244</v>
      </c>
      <c r="E1600" s="6" t="s">
        <v>46</v>
      </c>
      <c r="F1600" s="6" t="s">
        <v>69</v>
      </c>
      <c r="G1600" s="6" t="s">
        <v>70</v>
      </c>
      <c r="H1600" s="6" t="s">
        <v>21</v>
      </c>
      <c r="I1600" s="8">
        <v>0.45000000000000007</v>
      </c>
      <c r="J1600" s="9">
        <v>4500</v>
      </c>
      <c r="K1600" s="10">
        <f t="shared" si="12"/>
        <v>2025.0000000000002</v>
      </c>
      <c r="L1600" s="10">
        <f t="shared" si="13"/>
        <v>810</v>
      </c>
      <c r="M1600" s="11">
        <v>0.39999999999999997</v>
      </c>
      <c r="O1600" s="16"/>
      <c r="P1600" s="17"/>
      <c r="Q1600" s="12"/>
      <c r="R1600" s="13"/>
    </row>
    <row r="1601" spans="1:18" ht="15.75" customHeight="1">
      <c r="A1601" s="1"/>
      <c r="B1601" s="6" t="s">
        <v>14</v>
      </c>
      <c r="C1601" s="6">
        <v>1185732</v>
      </c>
      <c r="D1601" s="7">
        <v>44244</v>
      </c>
      <c r="E1601" s="6" t="s">
        <v>46</v>
      </c>
      <c r="F1601" s="6" t="s">
        <v>69</v>
      </c>
      <c r="G1601" s="6" t="s">
        <v>70</v>
      </c>
      <c r="H1601" s="6" t="s">
        <v>22</v>
      </c>
      <c r="I1601" s="8">
        <v>0.35</v>
      </c>
      <c r="J1601" s="9">
        <v>5500</v>
      </c>
      <c r="K1601" s="10">
        <f t="shared" si="12"/>
        <v>1924.9999999999998</v>
      </c>
      <c r="L1601" s="10">
        <f t="shared" si="13"/>
        <v>1058.75</v>
      </c>
      <c r="M1601" s="11">
        <v>0.55000000000000004</v>
      </c>
      <c r="O1601" s="16"/>
      <c r="P1601" s="17"/>
      <c r="Q1601" s="12"/>
      <c r="R1601" s="13"/>
    </row>
    <row r="1602" spans="1:18" ht="15.75" customHeight="1">
      <c r="A1602" s="1"/>
      <c r="B1602" s="6" t="s">
        <v>14</v>
      </c>
      <c r="C1602" s="6">
        <v>1185732</v>
      </c>
      <c r="D1602" s="7">
        <v>44270</v>
      </c>
      <c r="E1602" s="6" t="s">
        <v>46</v>
      </c>
      <c r="F1602" s="6" t="s">
        <v>69</v>
      </c>
      <c r="G1602" s="6" t="s">
        <v>70</v>
      </c>
      <c r="H1602" s="6" t="s">
        <v>17</v>
      </c>
      <c r="I1602" s="8">
        <v>0.35</v>
      </c>
      <c r="J1602" s="9">
        <v>7700</v>
      </c>
      <c r="K1602" s="10">
        <f t="shared" si="12"/>
        <v>2695</v>
      </c>
      <c r="L1602" s="10">
        <f t="shared" si="13"/>
        <v>1347.5</v>
      </c>
      <c r="M1602" s="11">
        <v>0.5</v>
      </c>
      <c r="O1602" s="16"/>
      <c r="P1602" s="17"/>
      <c r="Q1602" s="12"/>
      <c r="R1602" s="13"/>
    </row>
    <row r="1603" spans="1:18" ht="15.75" customHeight="1">
      <c r="A1603" s="1"/>
      <c r="B1603" s="6" t="s">
        <v>14</v>
      </c>
      <c r="C1603" s="6">
        <v>1185732</v>
      </c>
      <c r="D1603" s="7">
        <v>44270</v>
      </c>
      <c r="E1603" s="6" t="s">
        <v>46</v>
      </c>
      <c r="F1603" s="6" t="s">
        <v>69</v>
      </c>
      <c r="G1603" s="6" t="s">
        <v>70</v>
      </c>
      <c r="H1603" s="6" t="s">
        <v>18</v>
      </c>
      <c r="I1603" s="8">
        <v>0.35</v>
      </c>
      <c r="J1603" s="9">
        <v>4500</v>
      </c>
      <c r="K1603" s="10">
        <f t="shared" si="12"/>
        <v>1575</v>
      </c>
      <c r="L1603" s="10">
        <f t="shared" si="13"/>
        <v>630</v>
      </c>
      <c r="M1603" s="11">
        <v>0.39999999999999997</v>
      </c>
      <c r="O1603" s="16"/>
      <c r="P1603" s="17"/>
      <c r="Q1603" s="12"/>
      <c r="R1603" s="13"/>
    </row>
    <row r="1604" spans="1:18" ht="15.75" customHeight="1">
      <c r="A1604" s="1"/>
      <c r="B1604" s="6" t="s">
        <v>14</v>
      </c>
      <c r="C1604" s="6">
        <v>1185732</v>
      </c>
      <c r="D1604" s="7">
        <v>44270</v>
      </c>
      <c r="E1604" s="6" t="s">
        <v>46</v>
      </c>
      <c r="F1604" s="6" t="s">
        <v>69</v>
      </c>
      <c r="G1604" s="6" t="s">
        <v>70</v>
      </c>
      <c r="H1604" s="6" t="s">
        <v>19</v>
      </c>
      <c r="I1604" s="8">
        <v>0.25</v>
      </c>
      <c r="J1604" s="9">
        <v>4750</v>
      </c>
      <c r="K1604" s="10">
        <f t="shared" si="12"/>
        <v>1187.5</v>
      </c>
      <c r="L1604" s="10">
        <f t="shared" si="13"/>
        <v>356.25</v>
      </c>
      <c r="M1604" s="11">
        <v>0.3</v>
      </c>
      <c r="O1604" s="16"/>
      <c r="P1604" s="17"/>
      <c r="Q1604" s="12"/>
      <c r="R1604" s="13"/>
    </row>
    <row r="1605" spans="1:18" ht="15.75" customHeight="1">
      <c r="A1605" s="1"/>
      <c r="B1605" s="6" t="s">
        <v>14</v>
      </c>
      <c r="C1605" s="6">
        <v>1185732</v>
      </c>
      <c r="D1605" s="7">
        <v>44270</v>
      </c>
      <c r="E1605" s="6" t="s">
        <v>46</v>
      </c>
      <c r="F1605" s="6" t="s">
        <v>69</v>
      </c>
      <c r="G1605" s="6" t="s">
        <v>70</v>
      </c>
      <c r="H1605" s="6" t="s">
        <v>20</v>
      </c>
      <c r="I1605" s="8">
        <v>0.29999999999999993</v>
      </c>
      <c r="J1605" s="9">
        <v>3250</v>
      </c>
      <c r="K1605" s="10">
        <f t="shared" si="12"/>
        <v>974.99999999999977</v>
      </c>
      <c r="L1605" s="10">
        <f t="shared" si="13"/>
        <v>341.24999999999989</v>
      </c>
      <c r="M1605" s="11">
        <v>0.35</v>
      </c>
      <c r="O1605" s="16"/>
      <c r="P1605" s="17"/>
      <c r="Q1605" s="12"/>
      <c r="R1605" s="13"/>
    </row>
    <row r="1606" spans="1:18" ht="15.75" customHeight="1">
      <c r="A1606" s="1"/>
      <c r="B1606" s="6" t="s">
        <v>14</v>
      </c>
      <c r="C1606" s="6">
        <v>1185732</v>
      </c>
      <c r="D1606" s="7">
        <v>44270</v>
      </c>
      <c r="E1606" s="6" t="s">
        <v>46</v>
      </c>
      <c r="F1606" s="6" t="s">
        <v>69</v>
      </c>
      <c r="G1606" s="6" t="s">
        <v>70</v>
      </c>
      <c r="H1606" s="6" t="s">
        <v>21</v>
      </c>
      <c r="I1606" s="8">
        <v>0.45000000000000007</v>
      </c>
      <c r="J1606" s="9">
        <v>3750</v>
      </c>
      <c r="K1606" s="10">
        <f t="shared" si="12"/>
        <v>1687.5000000000002</v>
      </c>
      <c r="L1606" s="10">
        <f t="shared" si="13"/>
        <v>675</v>
      </c>
      <c r="M1606" s="11">
        <v>0.39999999999999997</v>
      </c>
      <c r="O1606" s="16"/>
      <c r="P1606" s="17"/>
      <c r="Q1606" s="12"/>
      <c r="R1606" s="13"/>
    </row>
    <row r="1607" spans="1:18" ht="15.75" customHeight="1">
      <c r="A1607" s="1"/>
      <c r="B1607" s="6" t="s">
        <v>14</v>
      </c>
      <c r="C1607" s="6">
        <v>1185732</v>
      </c>
      <c r="D1607" s="7">
        <v>44270</v>
      </c>
      <c r="E1607" s="6" t="s">
        <v>46</v>
      </c>
      <c r="F1607" s="6" t="s">
        <v>69</v>
      </c>
      <c r="G1607" s="6" t="s">
        <v>70</v>
      </c>
      <c r="H1607" s="6" t="s">
        <v>22</v>
      </c>
      <c r="I1607" s="8">
        <v>0.35</v>
      </c>
      <c r="J1607" s="9">
        <v>4750</v>
      </c>
      <c r="K1607" s="10">
        <f t="shared" si="12"/>
        <v>1662.5</v>
      </c>
      <c r="L1607" s="10">
        <f t="shared" si="13"/>
        <v>914.37500000000011</v>
      </c>
      <c r="M1607" s="11">
        <v>0.55000000000000004</v>
      </c>
      <c r="O1607" s="16"/>
      <c r="P1607" s="17"/>
      <c r="Q1607" s="12"/>
      <c r="R1607" s="13"/>
    </row>
    <row r="1608" spans="1:18" ht="15.75" customHeight="1">
      <c r="A1608" s="1"/>
      <c r="B1608" s="6" t="s">
        <v>14</v>
      </c>
      <c r="C1608" s="6">
        <v>1185732</v>
      </c>
      <c r="D1608" s="7">
        <v>44302</v>
      </c>
      <c r="E1608" s="6" t="s">
        <v>46</v>
      </c>
      <c r="F1608" s="6" t="s">
        <v>69</v>
      </c>
      <c r="G1608" s="6" t="s">
        <v>70</v>
      </c>
      <c r="H1608" s="6" t="s">
        <v>17</v>
      </c>
      <c r="I1608" s="8">
        <v>0.35</v>
      </c>
      <c r="J1608" s="9">
        <v>7250</v>
      </c>
      <c r="K1608" s="10">
        <f t="shared" si="12"/>
        <v>2537.5</v>
      </c>
      <c r="L1608" s="10">
        <f t="shared" si="13"/>
        <v>1268.75</v>
      </c>
      <c r="M1608" s="11">
        <v>0.5</v>
      </c>
      <c r="O1608" s="16"/>
      <c r="P1608" s="17"/>
      <c r="Q1608" s="12"/>
      <c r="R1608" s="13"/>
    </row>
    <row r="1609" spans="1:18" ht="15.75" customHeight="1">
      <c r="A1609" s="1"/>
      <c r="B1609" s="6" t="s">
        <v>14</v>
      </c>
      <c r="C1609" s="6">
        <v>1185732</v>
      </c>
      <c r="D1609" s="7">
        <v>44302</v>
      </c>
      <c r="E1609" s="6" t="s">
        <v>46</v>
      </c>
      <c r="F1609" s="6" t="s">
        <v>69</v>
      </c>
      <c r="G1609" s="6" t="s">
        <v>70</v>
      </c>
      <c r="H1609" s="6" t="s">
        <v>18</v>
      </c>
      <c r="I1609" s="8">
        <v>0.4</v>
      </c>
      <c r="J1609" s="9">
        <v>4250</v>
      </c>
      <c r="K1609" s="10">
        <f t="shared" si="12"/>
        <v>1700</v>
      </c>
      <c r="L1609" s="10">
        <f t="shared" si="13"/>
        <v>680</v>
      </c>
      <c r="M1609" s="11">
        <v>0.39999999999999997</v>
      </c>
      <c r="O1609" s="16"/>
      <c r="P1609" s="17"/>
      <c r="Q1609" s="12"/>
      <c r="R1609" s="13"/>
    </row>
    <row r="1610" spans="1:18" ht="15.75" customHeight="1">
      <c r="A1610" s="1"/>
      <c r="B1610" s="6" t="s">
        <v>14</v>
      </c>
      <c r="C1610" s="6">
        <v>1185732</v>
      </c>
      <c r="D1610" s="7">
        <v>44302</v>
      </c>
      <c r="E1610" s="6" t="s">
        <v>46</v>
      </c>
      <c r="F1610" s="6" t="s">
        <v>69</v>
      </c>
      <c r="G1610" s="6" t="s">
        <v>70</v>
      </c>
      <c r="H1610" s="6" t="s">
        <v>19</v>
      </c>
      <c r="I1610" s="8">
        <v>0.30000000000000004</v>
      </c>
      <c r="J1610" s="9">
        <v>4500</v>
      </c>
      <c r="K1610" s="10">
        <f t="shared" si="12"/>
        <v>1350.0000000000002</v>
      </c>
      <c r="L1610" s="10">
        <f t="shared" si="13"/>
        <v>405.00000000000006</v>
      </c>
      <c r="M1610" s="11">
        <v>0.3</v>
      </c>
      <c r="O1610" s="16"/>
      <c r="P1610" s="17"/>
      <c r="Q1610" s="12"/>
      <c r="R1610" s="13"/>
    </row>
    <row r="1611" spans="1:18" ht="15.75" customHeight="1">
      <c r="A1611" s="1"/>
      <c r="B1611" s="6" t="s">
        <v>14</v>
      </c>
      <c r="C1611" s="6">
        <v>1185732</v>
      </c>
      <c r="D1611" s="7">
        <v>44302</v>
      </c>
      <c r="E1611" s="6" t="s">
        <v>46</v>
      </c>
      <c r="F1611" s="6" t="s">
        <v>69</v>
      </c>
      <c r="G1611" s="6" t="s">
        <v>70</v>
      </c>
      <c r="H1611" s="6" t="s">
        <v>20</v>
      </c>
      <c r="I1611" s="8">
        <v>0.35</v>
      </c>
      <c r="J1611" s="9">
        <v>3750</v>
      </c>
      <c r="K1611" s="10">
        <f t="shared" si="12"/>
        <v>1312.5</v>
      </c>
      <c r="L1611" s="10">
        <f t="shared" si="13"/>
        <v>459.37499999999994</v>
      </c>
      <c r="M1611" s="11">
        <v>0.35</v>
      </c>
      <c r="O1611" s="16"/>
      <c r="P1611" s="17"/>
      <c r="Q1611" s="12"/>
      <c r="R1611" s="13"/>
    </row>
    <row r="1612" spans="1:18" ht="15.75" customHeight="1">
      <c r="A1612" s="1"/>
      <c r="B1612" s="6" t="s">
        <v>14</v>
      </c>
      <c r="C1612" s="6">
        <v>1185732</v>
      </c>
      <c r="D1612" s="7">
        <v>44302</v>
      </c>
      <c r="E1612" s="6" t="s">
        <v>46</v>
      </c>
      <c r="F1612" s="6" t="s">
        <v>69</v>
      </c>
      <c r="G1612" s="6" t="s">
        <v>70</v>
      </c>
      <c r="H1612" s="6" t="s">
        <v>21</v>
      </c>
      <c r="I1612" s="8">
        <v>0.5</v>
      </c>
      <c r="J1612" s="9">
        <v>4000</v>
      </c>
      <c r="K1612" s="10">
        <f t="shared" si="12"/>
        <v>2000</v>
      </c>
      <c r="L1612" s="10">
        <f t="shared" si="13"/>
        <v>799.99999999999989</v>
      </c>
      <c r="M1612" s="11">
        <v>0.39999999999999997</v>
      </c>
      <c r="O1612" s="16"/>
      <c r="P1612" s="17"/>
      <c r="Q1612" s="12"/>
      <c r="R1612" s="13"/>
    </row>
    <row r="1613" spans="1:18" ht="15.75" customHeight="1">
      <c r="A1613" s="1"/>
      <c r="B1613" s="6" t="s">
        <v>14</v>
      </c>
      <c r="C1613" s="6">
        <v>1185732</v>
      </c>
      <c r="D1613" s="7">
        <v>44302</v>
      </c>
      <c r="E1613" s="6" t="s">
        <v>46</v>
      </c>
      <c r="F1613" s="6" t="s">
        <v>69</v>
      </c>
      <c r="G1613" s="6" t="s">
        <v>70</v>
      </c>
      <c r="H1613" s="6" t="s">
        <v>22</v>
      </c>
      <c r="I1613" s="8">
        <v>0.4</v>
      </c>
      <c r="J1613" s="9">
        <v>5250</v>
      </c>
      <c r="K1613" s="10">
        <f t="shared" si="12"/>
        <v>2100</v>
      </c>
      <c r="L1613" s="10">
        <f t="shared" si="13"/>
        <v>1155</v>
      </c>
      <c r="M1613" s="11">
        <v>0.55000000000000004</v>
      </c>
      <c r="O1613" s="16"/>
      <c r="P1613" s="17"/>
      <c r="Q1613" s="12"/>
      <c r="R1613" s="13"/>
    </row>
    <row r="1614" spans="1:18" ht="15.75" customHeight="1">
      <c r="A1614" s="1"/>
      <c r="B1614" s="6" t="s">
        <v>14</v>
      </c>
      <c r="C1614" s="6">
        <v>1185732</v>
      </c>
      <c r="D1614" s="7">
        <v>44331</v>
      </c>
      <c r="E1614" s="6" t="s">
        <v>46</v>
      </c>
      <c r="F1614" s="6" t="s">
        <v>69</v>
      </c>
      <c r="G1614" s="6" t="s">
        <v>70</v>
      </c>
      <c r="H1614" s="6" t="s">
        <v>17</v>
      </c>
      <c r="I1614" s="8">
        <v>0.5</v>
      </c>
      <c r="J1614" s="9">
        <v>7950</v>
      </c>
      <c r="K1614" s="10">
        <f t="shared" si="12"/>
        <v>3975</v>
      </c>
      <c r="L1614" s="10">
        <f t="shared" si="13"/>
        <v>1987.5</v>
      </c>
      <c r="M1614" s="11">
        <v>0.5</v>
      </c>
      <c r="O1614" s="16"/>
      <c r="P1614" s="17"/>
      <c r="Q1614" s="12"/>
      <c r="R1614" s="13"/>
    </row>
    <row r="1615" spans="1:18" ht="15.75" customHeight="1">
      <c r="A1615" s="1"/>
      <c r="B1615" s="6" t="s">
        <v>14</v>
      </c>
      <c r="C1615" s="6">
        <v>1185732</v>
      </c>
      <c r="D1615" s="7">
        <v>44331</v>
      </c>
      <c r="E1615" s="6" t="s">
        <v>46</v>
      </c>
      <c r="F1615" s="6" t="s">
        <v>69</v>
      </c>
      <c r="G1615" s="6" t="s">
        <v>70</v>
      </c>
      <c r="H1615" s="6" t="s">
        <v>18</v>
      </c>
      <c r="I1615" s="8">
        <v>0.5</v>
      </c>
      <c r="J1615" s="9">
        <v>5000</v>
      </c>
      <c r="K1615" s="10">
        <f t="shared" si="12"/>
        <v>2500</v>
      </c>
      <c r="L1615" s="10">
        <f t="shared" si="13"/>
        <v>999.99999999999989</v>
      </c>
      <c r="M1615" s="11">
        <v>0.39999999999999997</v>
      </c>
      <c r="O1615" s="16"/>
      <c r="P1615" s="17"/>
      <c r="Q1615" s="12"/>
      <c r="R1615" s="13"/>
    </row>
    <row r="1616" spans="1:18" ht="15.75" customHeight="1">
      <c r="A1616" s="1"/>
      <c r="B1616" s="6" t="s">
        <v>14</v>
      </c>
      <c r="C1616" s="6">
        <v>1185732</v>
      </c>
      <c r="D1616" s="7">
        <v>44331</v>
      </c>
      <c r="E1616" s="6" t="s">
        <v>46</v>
      </c>
      <c r="F1616" s="6" t="s">
        <v>69</v>
      </c>
      <c r="G1616" s="6" t="s">
        <v>70</v>
      </c>
      <c r="H1616" s="6" t="s">
        <v>19</v>
      </c>
      <c r="I1616" s="8">
        <v>0.45</v>
      </c>
      <c r="J1616" s="9">
        <v>4750</v>
      </c>
      <c r="K1616" s="10">
        <f t="shared" si="12"/>
        <v>2137.5</v>
      </c>
      <c r="L1616" s="10">
        <f t="shared" si="13"/>
        <v>641.25</v>
      </c>
      <c r="M1616" s="11">
        <v>0.3</v>
      </c>
      <c r="O1616" s="16"/>
      <c r="P1616" s="17"/>
      <c r="Q1616" s="12"/>
      <c r="R1616" s="13"/>
    </row>
    <row r="1617" spans="1:18" ht="15.75" customHeight="1">
      <c r="A1617" s="1"/>
      <c r="B1617" s="6" t="s">
        <v>14</v>
      </c>
      <c r="C1617" s="6">
        <v>1185732</v>
      </c>
      <c r="D1617" s="7">
        <v>44331</v>
      </c>
      <c r="E1617" s="6" t="s">
        <v>46</v>
      </c>
      <c r="F1617" s="6" t="s">
        <v>69</v>
      </c>
      <c r="G1617" s="6" t="s">
        <v>70</v>
      </c>
      <c r="H1617" s="6" t="s">
        <v>20</v>
      </c>
      <c r="I1617" s="8">
        <v>0.45</v>
      </c>
      <c r="J1617" s="9">
        <v>4500</v>
      </c>
      <c r="K1617" s="10">
        <f t="shared" si="12"/>
        <v>2025</v>
      </c>
      <c r="L1617" s="10">
        <f t="shared" si="13"/>
        <v>708.75</v>
      </c>
      <c r="M1617" s="11">
        <v>0.35</v>
      </c>
      <c r="O1617" s="16"/>
      <c r="P1617" s="17"/>
      <c r="Q1617" s="12"/>
      <c r="R1617" s="13"/>
    </row>
    <row r="1618" spans="1:18" ht="15.75" customHeight="1">
      <c r="A1618" s="1"/>
      <c r="B1618" s="6" t="s">
        <v>14</v>
      </c>
      <c r="C1618" s="6">
        <v>1185732</v>
      </c>
      <c r="D1618" s="7">
        <v>44331</v>
      </c>
      <c r="E1618" s="6" t="s">
        <v>46</v>
      </c>
      <c r="F1618" s="6" t="s">
        <v>69</v>
      </c>
      <c r="G1618" s="6" t="s">
        <v>70</v>
      </c>
      <c r="H1618" s="6" t="s">
        <v>21</v>
      </c>
      <c r="I1618" s="8">
        <v>0.54999999999999993</v>
      </c>
      <c r="J1618" s="9">
        <v>4750</v>
      </c>
      <c r="K1618" s="10">
        <f t="shared" si="12"/>
        <v>2612.4999999999995</v>
      </c>
      <c r="L1618" s="10">
        <f t="shared" si="13"/>
        <v>1044.9999999999998</v>
      </c>
      <c r="M1618" s="11">
        <v>0.39999999999999997</v>
      </c>
      <c r="O1618" s="16"/>
      <c r="P1618" s="17"/>
      <c r="Q1618" s="12"/>
      <c r="R1618" s="13"/>
    </row>
    <row r="1619" spans="1:18" ht="15.75" customHeight="1">
      <c r="A1619" s="1"/>
      <c r="B1619" s="6" t="s">
        <v>14</v>
      </c>
      <c r="C1619" s="6">
        <v>1185732</v>
      </c>
      <c r="D1619" s="7">
        <v>44331</v>
      </c>
      <c r="E1619" s="6" t="s">
        <v>46</v>
      </c>
      <c r="F1619" s="6" t="s">
        <v>69</v>
      </c>
      <c r="G1619" s="6" t="s">
        <v>70</v>
      </c>
      <c r="H1619" s="6" t="s">
        <v>22</v>
      </c>
      <c r="I1619" s="8">
        <v>0.6</v>
      </c>
      <c r="J1619" s="9">
        <v>5750</v>
      </c>
      <c r="K1619" s="10">
        <f t="shared" si="12"/>
        <v>3450</v>
      </c>
      <c r="L1619" s="10">
        <f t="shared" si="13"/>
        <v>1897.5000000000002</v>
      </c>
      <c r="M1619" s="11">
        <v>0.55000000000000004</v>
      </c>
      <c r="O1619" s="16"/>
      <c r="P1619" s="17"/>
      <c r="Q1619" s="12"/>
      <c r="R1619" s="13"/>
    </row>
    <row r="1620" spans="1:18" ht="15.75" customHeight="1">
      <c r="A1620" s="1"/>
      <c r="B1620" s="6" t="s">
        <v>14</v>
      </c>
      <c r="C1620" s="6">
        <v>1185732</v>
      </c>
      <c r="D1620" s="7">
        <v>44364</v>
      </c>
      <c r="E1620" s="6" t="s">
        <v>46</v>
      </c>
      <c r="F1620" s="6" t="s">
        <v>69</v>
      </c>
      <c r="G1620" s="6" t="s">
        <v>70</v>
      </c>
      <c r="H1620" s="6" t="s">
        <v>17</v>
      </c>
      <c r="I1620" s="8">
        <v>0.54999999999999993</v>
      </c>
      <c r="J1620" s="9">
        <v>8250</v>
      </c>
      <c r="K1620" s="10">
        <f t="shared" si="12"/>
        <v>4537.4999999999991</v>
      </c>
      <c r="L1620" s="10">
        <f t="shared" si="13"/>
        <v>2268.7499999999995</v>
      </c>
      <c r="M1620" s="11">
        <v>0.5</v>
      </c>
      <c r="O1620" s="16"/>
      <c r="P1620" s="17"/>
      <c r="Q1620" s="12"/>
      <c r="R1620" s="13"/>
    </row>
    <row r="1621" spans="1:18" ht="15.75" customHeight="1">
      <c r="A1621" s="1"/>
      <c r="B1621" s="6" t="s">
        <v>14</v>
      </c>
      <c r="C1621" s="6">
        <v>1185732</v>
      </c>
      <c r="D1621" s="7">
        <v>44364</v>
      </c>
      <c r="E1621" s="6" t="s">
        <v>46</v>
      </c>
      <c r="F1621" s="6" t="s">
        <v>69</v>
      </c>
      <c r="G1621" s="6" t="s">
        <v>70</v>
      </c>
      <c r="H1621" s="6" t="s">
        <v>18</v>
      </c>
      <c r="I1621" s="8">
        <v>0.5</v>
      </c>
      <c r="J1621" s="9">
        <v>5750</v>
      </c>
      <c r="K1621" s="10">
        <f t="shared" si="12"/>
        <v>2875</v>
      </c>
      <c r="L1621" s="10">
        <f t="shared" si="13"/>
        <v>1150</v>
      </c>
      <c r="M1621" s="11">
        <v>0.39999999999999997</v>
      </c>
      <c r="O1621" s="16"/>
      <c r="P1621" s="17"/>
      <c r="Q1621" s="12"/>
      <c r="R1621" s="13"/>
    </row>
    <row r="1622" spans="1:18" ht="15.75" customHeight="1">
      <c r="A1622" s="1"/>
      <c r="B1622" s="6" t="s">
        <v>14</v>
      </c>
      <c r="C1622" s="6">
        <v>1185732</v>
      </c>
      <c r="D1622" s="7">
        <v>44364</v>
      </c>
      <c r="E1622" s="6" t="s">
        <v>46</v>
      </c>
      <c r="F1622" s="6" t="s">
        <v>69</v>
      </c>
      <c r="G1622" s="6" t="s">
        <v>70</v>
      </c>
      <c r="H1622" s="6" t="s">
        <v>19</v>
      </c>
      <c r="I1622" s="8">
        <v>0.45</v>
      </c>
      <c r="J1622" s="9">
        <v>5500</v>
      </c>
      <c r="K1622" s="10">
        <f t="shared" si="12"/>
        <v>2475</v>
      </c>
      <c r="L1622" s="10">
        <f t="shared" si="13"/>
        <v>742.5</v>
      </c>
      <c r="M1622" s="11">
        <v>0.3</v>
      </c>
      <c r="O1622" s="16"/>
      <c r="P1622" s="17"/>
      <c r="Q1622" s="12"/>
      <c r="R1622" s="13"/>
    </row>
    <row r="1623" spans="1:18" ht="15.75" customHeight="1">
      <c r="A1623" s="1"/>
      <c r="B1623" s="6" t="s">
        <v>14</v>
      </c>
      <c r="C1623" s="6">
        <v>1185732</v>
      </c>
      <c r="D1623" s="7">
        <v>44364</v>
      </c>
      <c r="E1623" s="6" t="s">
        <v>46</v>
      </c>
      <c r="F1623" s="6" t="s">
        <v>69</v>
      </c>
      <c r="G1623" s="6" t="s">
        <v>70</v>
      </c>
      <c r="H1623" s="6" t="s">
        <v>20</v>
      </c>
      <c r="I1623" s="8">
        <v>0.45</v>
      </c>
      <c r="J1623" s="9">
        <v>5250</v>
      </c>
      <c r="K1623" s="10">
        <f t="shared" si="12"/>
        <v>2362.5</v>
      </c>
      <c r="L1623" s="10">
        <f t="shared" si="13"/>
        <v>826.875</v>
      </c>
      <c r="M1623" s="11">
        <v>0.35</v>
      </c>
      <c r="O1623" s="16"/>
      <c r="P1623" s="17"/>
      <c r="Q1623" s="12"/>
      <c r="R1623" s="13"/>
    </row>
    <row r="1624" spans="1:18" ht="15.75" customHeight="1">
      <c r="A1624" s="1"/>
      <c r="B1624" s="6" t="s">
        <v>14</v>
      </c>
      <c r="C1624" s="6">
        <v>1185732</v>
      </c>
      <c r="D1624" s="7">
        <v>44364</v>
      </c>
      <c r="E1624" s="6" t="s">
        <v>46</v>
      </c>
      <c r="F1624" s="6" t="s">
        <v>69</v>
      </c>
      <c r="G1624" s="6" t="s">
        <v>70</v>
      </c>
      <c r="H1624" s="6" t="s">
        <v>21</v>
      </c>
      <c r="I1624" s="8">
        <v>0.6</v>
      </c>
      <c r="J1624" s="9">
        <v>5250</v>
      </c>
      <c r="K1624" s="10">
        <f t="shared" si="12"/>
        <v>3150</v>
      </c>
      <c r="L1624" s="10">
        <f t="shared" si="13"/>
        <v>1260</v>
      </c>
      <c r="M1624" s="11">
        <v>0.39999999999999997</v>
      </c>
      <c r="O1624" s="16"/>
      <c r="P1624" s="17"/>
      <c r="Q1624" s="12"/>
      <c r="R1624" s="13"/>
    </row>
    <row r="1625" spans="1:18" ht="15.75" customHeight="1">
      <c r="A1625" s="1"/>
      <c r="B1625" s="6" t="s">
        <v>14</v>
      </c>
      <c r="C1625" s="6">
        <v>1185732</v>
      </c>
      <c r="D1625" s="7">
        <v>44364</v>
      </c>
      <c r="E1625" s="6" t="s">
        <v>46</v>
      </c>
      <c r="F1625" s="6" t="s">
        <v>69</v>
      </c>
      <c r="G1625" s="6" t="s">
        <v>70</v>
      </c>
      <c r="H1625" s="6" t="s">
        <v>22</v>
      </c>
      <c r="I1625" s="8">
        <v>0.65</v>
      </c>
      <c r="J1625" s="9">
        <v>6750</v>
      </c>
      <c r="K1625" s="10">
        <f t="shared" si="12"/>
        <v>4387.5</v>
      </c>
      <c r="L1625" s="10">
        <f t="shared" si="13"/>
        <v>2413.125</v>
      </c>
      <c r="M1625" s="11">
        <v>0.55000000000000004</v>
      </c>
      <c r="O1625" s="16"/>
      <c r="P1625" s="17"/>
      <c r="Q1625" s="12"/>
      <c r="R1625" s="13"/>
    </row>
    <row r="1626" spans="1:18" ht="15.75" customHeight="1">
      <c r="A1626" s="1"/>
      <c r="B1626" s="6" t="s">
        <v>14</v>
      </c>
      <c r="C1626" s="6">
        <v>1185732</v>
      </c>
      <c r="D1626" s="7">
        <v>44392</v>
      </c>
      <c r="E1626" s="6" t="s">
        <v>46</v>
      </c>
      <c r="F1626" s="6" t="s">
        <v>69</v>
      </c>
      <c r="G1626" s="6" t="s">
        <v>70</v>
      </c>
      <c r="H1626" s="6" t="s">
        <v>17</v>
      </c>
      <c r="I1626" s="8">
        <v>0.6</v>
      </c>
      <c r="J1626" s="9">
        <v>9000</v>
      </c>
      <c r="K1626" s="10">
        <f t="shared" si="12"/>
        <v>5400</v>
      </c>
      <c r="L1626" s="10">
        <f t="shared" si="13"/>
        <v>2700</v>
      </c>
      <c r="M1626" s="11">
        <v>0.5</v>
      </c>
      <c r="O1626" s="16"/>
      <c r="P1626" s="17"/>
      <c r="Q1626" s="12"/>
      <c r="R1626" s="13"/>
    </row>
    <row r="1627" spans="1:18" ht="15.75" customHeight="1">
      <c r="A1627" s="1"/>
      <c r="B1627" s="6" t="s">
        <v>14</v>
      </c>
      <c r="C1627" s="6">
        <v>1185732</v>
      </c>
      <c r="D1627" s="7">
        <v>44392</v>
      </c>
      <c r="E1627" s="6" t="s">
        <v>46</v>
      </c>
      <c r="F1627" s="6" t="s">
        <v>69</v>
      </c>
      <c r="G1627" s="6" t="s">
        <v>70</v>
      </c>
      <c r="H1627" s="6" t="s">
        <v>18</v>
      </c>
      <c r="I1627" s="8">
        <v>0.55000000000000004</v>
      </c>
      <c r="J1627" s="9">
        <v>6500</v>
      </c>
      <c r="K1627" s="10">
        <f t="shared" si="12"/>
        <v>3575.0000000000005</v>
      </c>
      <c r="L1627" s="10">
        <f t="shared" si="13"/>
        <v>1430</v>
      </c>
      <c r="M1627" s="11">
        <v>0.39999999999999997</v>
      </c>
      <c r="O1627" s="16"/>
      <c r="P1627" s="17"/>
      <c r="Q1627" s="12"/>
      <c r="R1627" s="13"/>
    </row>
    <row r="1628" spans="1:18" ht="15.75" customHeight="1">
      <c r="A1628" s="1"/>
      <c r="B1628" s="6" t="s">
        <v>14</v>
      </c>
      <c r="C1628" s="6">
        <v>1185732</v>
      </c>
      <c r="D1628" s="7">
        <v>44392</v>
      </c>
      <c r="E1628" s="6" t="s">
        <v>46</v>
      </c>
      <c r="F1628" s="6" t="s">
        <v>69</v>
      </c>
      <c r="G1628" s="6" t="s">
        <v>70</v>
      </c>
      <c r="H1628" s="6" t="s">
        <v>19</v>
      </c>
      <c r="I1628" s="8">
        <v>0.5</v>
      </c>
      <c r="J1628" s="9">
        <v>5750</v>
      </c>
      <c r="K1628" s="10">
        <f t="shared" si="12"/>
        <v>2875</v>
      </c>
      <c r="L1628" s="10">
        <f t="shared" si="13"/>
        <v>862.5</v>
      </c>
      <c r="M1628" s="11">
        <v>0.3</v>
      </c>
      <c r="O1628" s="16"/>
      <c r="P1628" s="17"/>
      <c r="Q1628" s="12"/>
      <c r="R1628" s="13"/>
    </row>
    <row r="1629" spans="1:18" ht="15.75" customHeight="1">
      <c r="A1629" s="1"/>
      <c r="B1629" s="6" t="s">
        <v>14</v>
      </c>
      <c r="C1629" s="6">
        <v>1185732</v>
      </c>
      <c r="D1629" s="7">
        <v>44392</v>
      </c>
      <c r="E1629" s="6" t="s">
        <v>46</v>
      </c>
      <c r="F1629" s="6" t="s">
        <v>69</v>
      </c>
      <c r="G1629" s="6" t="s">
        <v>70</v>
      </c>
      <c r="H1629" s="6" t="s">
        <v>20</v>
      </c>
      <c r="I1629" s="8">
        <v>0.5</v>
      </c>
      <c r="J1629" s="9">
        <v>5250</v>
      </c>
      <c r="K1629" s="10">
        <f t="shared" si="12"/>
        <v>2625</v>
      </c>
      <c r="L1629" s="10">
        <f t="shared" si="13"/>
        <v>918.74999999999989</v>
      </c>
      <c r="M1629" s="11">
        <v>0.35</v>
      </c>
      <c r="O1629" s="16"/>
      <c r="P1629" s="17"/>
      <c r="Q1629" s="12"/>
      <c r="R1629" s="13"/>
    </row>
    <row r="1630" spans="1:18" ht="15.75" customHeight="1">
      <c r="A1630" s="1"/>
      <c r="B1630" s="6" t="s">
        <v>14</v>
      </c>
      <c r="C1630" s="6">
        <v>1185732</v>
      </c>
      <c r="D1630" s="7">
        <v>44392</v>
      </c>
      <c r="E1630" s="6" t="s">
        <v>46</v>
      </c>
      <c r="F1630" s="6" t="s">
        <v>69</v>
      </c>
      <c r="G1630" s="6" t="s">
        <v>70</v>
      </c>
      <c r="H1630" s="6" t="s">
        <v>21</v>
      </c>
      <c r="I1630" s="8">
        <v>0.6</v>
      </c>
      <c r="J1630" s="9">
        <v>5500</v>
      </c>
      <c r="K1630" s="10">
        <f t="shared" si="12"/>
        <v>3300</v>
      </c>
      <c r="L1630" s="10">
        <f t="shared" si="13"/>
        <v>1320</v>
      </c>
      <c r="M1630" s="11">
        <v>0.39999999999999997</v>
      </c>
      <c r="O1630" s="16"/>
      <c r="P1630" s="17"/>
      <c r="Q1630" s="12"/>
      <c r="R1630" s="13"/>
    </row>
    <row r="1631" spans="1:18" ht="15.75" customHeight="1">
      <c r="A1631" s="1"/>
      <c r="B1631" s="6" t="s">
        <v>14</v>
      </c>
      <c r="C1631" s="6">
        <v>1185732</v>
      </c>
      <c r="D1631" s="7">
        <v>44392</v>
      </c>
      <c r="E1631" s="6" t="s">
        <v>46</v>
      </c>
      <c r="F1631" s="6" t="s">
        <v>69</v>
      </c>
      <c r="G1631" s="6" t="s">
        <v>70</v>
      </c>
      <c r="H1631" s="6" t="s">
        <v>22</v>
      </c>
      <c r="I1631" s="8">
        <v>0.65</v>
      </c>
      <c r="J1631" s="9">
        <v>7250</v>
      </c>
      <c r="K1631" s="10">
        <f t="shared" si="12"/>
        <v>4712.5</v>
      </c>
      <c r="L1631" s="10">
        <f t="shared" si="13"/>
        <v>2591.875</v>
      </c>
      <c r="M1631" s="11">
        <v>0.55000000000000004</v>
      </c>
      <c r="O1631" s="16"/>
      <c r="P1631" s="17"/>
      <c r="Q1631" s="12"/>
      <c r="R1631" s="13"/>
    </row>
    <row r="1632" spans="1:18" ht="15.75" customHeight="1">
      <c r="A1632" s="1"/>
      <c r="B1632" s="6" t="s">
        <v>14</v>
      </c>
      <c r="C1632" s="6">
        <v>1185732</v>
      </c>
      <c r="D1632" s="7">
        <v>44424</v>
      </c>
      <c r="E1632" s="6" t="s">
        <v>46</v>
      </c>
      <c r="F1632" s="6" t="s">
        <v>69</v>
      </c>
      <c r="G1632" s="6" t="s">
        <v>70</v>
      </c>
      <c r="H1632" s="6" t="s">
        <v>17</v>
      </c>
      <c r="I1632" s="8">
        <v>0.6</v>
      </c>
      <c r="J1632" s="9">
        <v>8750</v>
      </c>
      <c r="K1632" s="10">
        <f t="shared" si="12"/>
        <v>5250</v>
      </c>
      <c r="L1632" s="10">
        <f t="shared" si="13"/>
        <v>2625</v>
      </c>
      <c r="M1632" s="11">
        <v>0.5</v>
      </c>
      <c r="O1632" s="16"/>
      <c r="P1632" s="17"/>
      <c r="Q1632" s="12"/>
      <c r="R1632" s="13"/>
    </row>
    <row r="1633" spans="1:18" ht="15.75" customHeight="1">
      <c r="A1633" s="1"/>
      <c r="B1633" s="6" t="s">
        <v>14</v>
      </c>
      <c r="C1633" s="6">
        <v>1185732</v>
      </c>
      <c r="D1633" s="7">
        <v>44424</v>
      </c>
      <c r="E1633" s="6" t="s">
        <v>46</v>
      </c>
      <c r="F1633" s="6" t="s">
        <v>69</v>
      </c>
      <c r="G1633" s="6" t="s">
        <v>70</v>
      </c>
      <c r="H1633" s="6" t="s">
        <v>18</v>
      </c>
      <c r="I1633" s="8">
        <v>0.55000000000000004</v>
      </c>
      <c r="J1633" s="9">
        <v>6500</v>
      </c>
      <c r="K1633" s="10">
        <f t="shared" si="12"/>
        <v>3575.0000000000005</v>
      </c>
      <c r="L1633" s="10">
        <f t="shared" si="13"/>
        <v>1430</v>
      </c>
      <c r="M1633" s="11">
        <v>0.39999999999999997</v>
      </c>
      <c r="O1633" s="16"/>
      <c r="P1633" s="17"/>
      <c r="Q1633" s="12"/>
      <c r="R1633" s="13"/>
    </row>
    <row r="1634" spans="1:18" ht="15.75" customHeight="1">
      <c r="A1634" s="1"/>
      <c r="B1634" s="6" t="s">
        <v>14</v>
      </c>
      <c r="C1634" s="6">
        <v>1185732</v>
      </c>
      <c r="D1634" s="7">
        <v>44424</v>
      </c>
      <c r="E1634" s="6" t="s">
        <v>46</v>
      </c>
      <c r="F1634" s="6" t="s">
        <v>69</v>
      </c>
      <c r="G1634" s="6" t="s">
        <v>70</v>
      </c>
      <c r="H1634" s="6" t="s">
        <v>19</v>
      </c>
      <c r="I1634" s="8">
        <v>0.45000000000000007</v>
      </c>
      <c r="J1634" s="9">
        <v>5750</v>
      </c>
      <c r="K1634" s="10">
        <f t="shared" si="12"/>
        <v>2587.5000000000005</v>
      </c>
      <c r="L1634" s="10">
        <f t="shared" si="13"/>
        <v>776.25000000000011</v>
      </c>
      <c r="M1634" s="11">
        <v>0.3</v>
      </c>
      <c r="O1634" s="16"/>
      <c r="P1634" s="17"/>
      <c r="Q1634" s="12"/>
      <c r="R1634" s="13"/>
    </row>
    <row r="1635" spans="1:18" ht="15.75" customHeight="1">
      <c r="A1635" s="1"/>
      <c r="B1635" s="6" t="s">
        <v>14</v>
      </c>
      <c r="C1635" s="6">
        <v>1185732</v>
      </c>
      <c r="D1635" s="7">
        <v>44424</v>
      </c>
      <c r="E1635" s="6" t="s">
        <v>46</v>
      </c>
      <c r="F1635" s="6" t="s">
        <v>69</v>
      </c>
      <c r="G1635" s="6" t="s">
        <v>70</v>
      </c>
      <c r="H1635" s="6" t="s">
        <v>20</v>
      </c>
      <c r="I1635" s="8">
        <v>0.35</v>
      </c>
      <c r="J1635" s="9">
        <v>5250</v>
      </c>
      <c r="K1635" s="10">
        <f t="shared" si="12"/>
        <v>1837.4999999999998</v>
      </c>
      <c r="L1635" s="10">
        <f t="shared" si="13"/>
        <v>643.12499999999989</v>
      </c>
      <c r="M1635" s="11">
        <v>0.35</v>
      </c>
      <c r="O1635" s="16"/>
      <c r="P1635" s="17"/>
      <c r="Q1635" s="12"/>
      <c r="R1635" s="13"/>
    </row>
    <row r="1636" spans="1:18" ht="15.75" customHeight="1">
      <c r="A1636" s="1"/>
      <c r="B1636" s="6" t="s">
        <v>14</v>
      </c>
      <c r="C1636" s="6">
        <v>1185732</v>
      </c>
      <c r="D1636" s="7">
        <v>44424</v>
      </c>
      <c r="E1636" s="6" t="s">
        <v>46</v>
      </c>
      <c r="F1636" s="6" t="s">
        <v>69</v>
      </c>
      <c r="G1636" s="6" t="s">
        <v>70</v>
      </c>
      <c r="H1636" s="6" t="s">
        <v>21</v>
      </c>
      <c r="I1636" s="8">
        <v>0.45000000000000007</v>
      </c>
      <c r="J1636" s="9">
        <v>5000</v>
      </c>
      <c r="K1636" s="10">
        <f t="shared" si="12"/>
        <v>2250.0000000000005</v>
      </c>
      <c r="L1636" s="10">
        <f t="shared" si="13"/>
        <v>900.00000000000011</v>
      </c>
      <c r="M1636" s="11">
        <v>0.39999999999999997</v>
      </c>
      <c r="O1636" s="16"/>
      <c r="P1636" s="17"/>
      <c r="Q1636" s="12"/>
      <c r="R1636" s="13"/>
    </row>
    <row r="1637" spans="1:18" ht="15.75" customHeight="1">
      <c r="A1637" s="1"/>
      <c r="B1637" s="6" t="s">
        <v>14</v>
      </c>
      <c r="C1637" s="6">
        <v>1185732</v>
      </c>
      <c r="D1637" s="7">
        <v>44424</v>
      </c>
      <c r="E1637" s="6" t="s">
        <v>46</v>
      </c>
      <c r="F1637" s="6" t="s">
        <v>69</v>
      </c>
      <c r="G1637" s="6" t="s">
        <v>70</v>
      </c>
      <c r="H1637" s="6" t="s">
        <v>22</v>
      </c>
      <c r="I1637" s="8">
        <v>0.50000000000000011</v>
      </c>
      <c r="J1637" s="9">
        <v>6750</v>
      </c>
      <c r="K1637" s="10">
        <f t="shared" si="12"/>
        <v>3375.0000000000009</v>
      </c>
      <c r="L1637" s="10">
        <f t="shared" si="13"/>
        <v>1856.2500000000007</v>
      </c>
      <c r="M1637" s="11">
        <v>0.55000000000000004</v>
      </c>
      <c r="O1637" s="16"/>
      <c r="P1637" s="17"/>
      <c r="Q1637" s="12"/>
      <c r="R1637" s="13"/>
    </row>
    <row r="1638" spans="1:18" ht="15.75" customHeight="1">
      <c r="A1638" s="1"/>
      <c r="B1638" s="6" t="s">
        <v>14</v>
      </c>
      <c r="C1638" s="6">
        <v>1185732</v>
      </c>
      <c r="D1638" s="7">
        <v>44454</v>
      </c>
      <c r="E1638" s="6" t="s">
        <v>46</v>
      </c>
      <c r="F1638" s="6" t="s">
        <v>69</v>
      </c>
      <c r="G1638" s="6" t="s">
        <v>70</v>
      </c>
      <c r="H1638" s="6" t="s">
        <v>17</v>
      </c>
      <c r="I1638" s="8">
        <v>0.45000000000000007</v>
      </c>
      <c r="J1638" s="9">
        <v>8000</v>
      </c>
      <c r="K1638" s="10">
        <f t="shared" si="12"/>
        <v>3600.0000000000005</v>
      </c>
      <c r="L1638" s="10">
        <f t="shared" si="13"/>
        <v>1800.0000000000002</v>
      </c>
      <c r="M1638" s="11">
        <v>0.5</v>
      </c>
      <c r="O1638" s="16"/>
      <c r="P1638" s="17"/>
      <c r="Q1638" s="12"/>
      <c r="R1638" s="13"/>
    </row>
    <row r="1639" spans="1:18" ht="15.75" customHeight="1">
      <c r="A1639" s="1"/>
      <c r="B1639" s="6" t="s">
        <v>14</v>
      </c>
      <c r="C1639" s="6">
        <v>1185732</v>
      </c>
      <c r="D1639" s="7">
        <v>44454</v>
      </c>
      <c r="E1639" s="6" t="s">
        <v>46</v>
      </c>
      <c r="F1639" s="6" t="s">
        <v>69</v>
      </c>
      <c r="G1639" s="6" t="s">
        <v>70</v>
      </c>
      <c r="H1639" s="6" t="s">
        <v>18</v>
      </c>
      <c r="I1639" s="8">
        <v>0.40000000000000013</v>
      </c>
      <c r="J1639" s="9">
        <v>6000</v>
      </c>
      <c r="K1639" s="10">
        <f t="shared" si="12"/>
        <v>2400.0000000000009</v>
      </c>
      <c r="L1639" s="10">
        <f t="shared" si="13"/>
        <v>960.00000000000023</v>
      </c>
      <c r="M1639" s="11">
        <v>0.39999999999999997</v>
      </c>
      <c r="O1639" s="16"/>
      <c r="P1639" s="17"/>
      <c r="Q1639" s="12"/>
      <c r="R1639" s="13"/>
    </row>
    <row r="1640" spans="1:18" ht="15.75" customHeight="1">
      <c r="A1640" s="1"/>
      <c r="B1640" s="6" t="s">
        <v>14</v>
      </c>
      <c r="C1640" s="6">
        <v>1185732</v>
      </c>
      <c r="D1640" s="7">
        <v>44454</v>
      </c>
      <c r="E1640" s="6" t="s">
        <v>46</v>
      </c>
      <c r="F1640" s="6" t="s">
        <v>69</v>
      </c>
      <c r="G1640" s="6" t="s">
        <v>70</v>
      </c>
      <c r="H1640" s="6" t="s">
        <v>19</v>
      </c>
      <c r="I1640" s="8">
        <v>0.35</v>
      </c>
      <c r="J1640" s="9">
        <v>5000</v>
      </c>
      <c r="K1640" s="10">
        <f t="shared" si="12"/>
        <v>1750</v>
      </c>
      <c r="L1640" s="10">
        <f t="shared" si="13"/>
        <v>525</v>
      </c>
      <c r="M1640" s="11">
        <v>0.3</v>
      </c>
      <c r="O1640" s="16"/>
      <c r="P1640" s="17"/>
      <c r="Q1640" s="12"/>
      <c r="R1640" s="13"/>
    </row>
    <row r="1641" spans="1:18" ht="15.75" customHeight="1">
      <c r="A1641" s="1"/>
      <c r="B1641" s="6" t="s">
        <v>14</v>
      </c>
      <c r="C1641" s="6">
        <v>1185732</v>
      </c>
      <c r="D1641" s="7">
        <v>44454</v>
      </c>
      <c r="E1641" s="6" t="s">
        <v>46</v>
      </c>
      <c r="F1641" s="6" t="s">
        <v>69</v>
      </c>
      <c r="G1641" s="6" t="s">
        <v>70</v>
      </c>
      <c r="H1641" s="6" t="s">
        <v>20</v>
      </c>
      <c r="I1641" s="8">
        <v>0.35</v>
      </c>
      <c r="J1641" s="9">
        <v>4750</v>
      </c>
      <c r="K1641" s="10">
        <f t="shared" si="12"/>
        <v>1662.5</v>
      </c>
      <c r="L1641" s="10">
        <f t="shared" si="13"/>
        <v>581.875</v>
      </c>
      <c r="M1641" s="11">
        <v>0.35</v>
      </c>
      <c r="O1641" s="16"/>
      <c r="P1641" s="17"/>
      <c r="Q1641" s="12"/>
      <c r="R1641" s="13"/>
    </row>
    <row r="1642" spans="1:18" ht="15.75" customHeight="1">
      <c r="A1642" s="1"/>
      <c r="B1642" s="6" t="s">
        <v>14</v>
      </c>
      <c r="C1642" s="6">
        <v>1185732</v>
      </c>
      <c r="D1642" s="7">
        <v>44454</v>
      </c>
      <c r="E1642" s="6" t="s">
        <v>46</v>
      </c>
      <c r="F1642" s="6" t="s">
        <v>69</v>
      </c>
      <c r="G1642" s="6" t="s">
        <v>70</v>
      </c>
      <c r="H1642" s="6" t="s">
        <v>21</v>
      </c>
      <c r="I1642" s="8">
        <v>0.45000000000000007</v>
      </c>
      <c r="J1642" s="9">
        <v>4750</v>
      </c>
      <c r="K1642" s="10">
        <f t="shared" si="12"/>
        <v>2137.5000000000005</v>
      </c>
      <c r="L1642" s="10">
        <f t="shared" si="13"/>
        <v>855.00000000000011</v>
      </c>
      <c r="M1642" s="11">
        <v>0.39999999999999997</v>
      </c>
      <c r="O1642" s="16"/>
      <c r="P1642" s="17"/>
      <c r="Q1642" s="12"/>
      <c r="R1642" s="13"/>
    </row>
    <row r="1643" spans="1:18" ht="15.75" customHeight="1">
      <c r="A1643" s="1"/>
      <c r="B1643" s="6" t="s">
        <v>14</v>
      </c>
      <c r="C1643" s="6">
        <v>1185732</v>
      </c>
      <c r="D1643" s="7">
        <v>44454</v>
      </c>
      <c r="E1643" s="6" t="s">
        <v>46</v>
      </c>
      <c r="F1643" s="6" t="s">
        <v>69</v>
      </c>
      <c r="G1643" s="6" t="s">
        <v>70</v>
      </c>
      <c r="H1643" s="6" t="s">
        <v>22</v>
      </c>
      <c r="I1643" s="8">
        <v>0.50000000000000011</v>
      </c>
      <c r="J1643" s="9">
        <v>5750</v>
      </c>
      <c r="K1643" s="10">
        <f t="shared" si="12"/>
        <v>2875.0000000000005</v>
      </c>
      <c r="L1643" s="10">
        <f t="shared" si="13"/>
        <v>1581.2500000000005</v>
      </c>
      <c r="M1643" s="11">
        <v>0.55000000000000004</v>
      </c>
      <c r="O1643" s="16"/>
      <c r="P1643" s="17"/>
      <c r="Q1643" s="12"/>
      <c r="R1643" s="13"/>
    </row>
    <row r="1644" spans="1:18" ht="15.75" customHeight="1">
      <c r="A1644" s="1"/>
      <c r="B1644" s="6" t="s">
        <v>14</v>
      </c>
      <c r="C1644" s="6">
        <v>1185732</v>
      </c>
      <c r="D1644" s="7">
        <v>44486</v>
      </c>
      <c r="E1644" s="6" t="s">
        <v>46</v>
      </c>
      <c r="F1644" s="6" t="s">
        <v>69</v>
      </c>
      <c r="G1644" s="6" t="s">
        <v>70</v>
      </c>
      <c r="H1644" s="6" t="s">
        <v>17</v>
      </c>
      <c r="I1644" s="8">
        <v>0.50000000000000011</v>
      </c>
      <c r="J1644" s="9">
        <v>7500</v>
      </c>
      <c r="K1644" s="10">
        <f t="shared" si="12"/>
        <v>3750.0000000000009</v>
      </c>
      <c r="L1644" s="10">
        <f t="shared" si="13"/>
        <v>1875.0000000000005</v>
      </c>
      <c r="M1644" s="11">
        <v>0.5</v>
      </c>
      <c r="O1644" s="16"/>
      <c r="P1644" s="17"/>
      <c r="Q1644" s="12"/>
      <c r="R1644" s="13"/>
    </row>
    <row r="1645" spans="1:18" ht="15.75" customHeight="1">
      <c r="A1645" s="1"/>
      <c r="B1645" s="6" t="s">
        <v>14</v>
      </c>
      <c r="C1645" s="6">
        <v>1185732</v>
      </c>
      <c r="D1645" s="7">
        <v>44486</v>
      </c>
      <c r="E1645" s="6" t="s">
        <v>46</v>
      </c>
      <c r="F1645" s="6" t="s">
        <v>69</v>
      </c>
      <c r="G1645" s="6" t="s">
        <v>70</v>
      </c>
      <c r="H1645" s="6" t="s">
        <v>18</v>
      </c>
      <c r="I1645" s="8">
        <v>0.40000000000000013</v>
      </c>
      <c r="J1645" s="9">
        <v>5750</v>
      </c>
      <c r="K1645" s="10">
        <f t="shared" si="12"/>
        <v>2300.0000000000009</v>
      </c>
      <c r="L1645" s="10">
        <f t="shared" si="13"/>
        <v>920.00000000000034</v>
      </c>
      <c r="M1645" s="11">
        <v>0.39999999999999997</v>
      </c>
      <c r="O1645" s="16"/>
      <c r="P1645" s="17"/>
      <c r="Q1645" s="12"/>
      <c r="R1645" s="13"/>
    </row>
    <row r="1646" spans="1:18" ht="15.75" customHeight="1">
      <c r="A1646" s="1"/>
      <c r="B1646" s="6" t="s">
        <v>14</v>
      </c>
      <c r="C1646" s="6">
        <v>1185732</v>
      </c>
      <c r="D1646" s="7">
        <v>44486</v>
      </c>
      <c r="E1646" s="6" t="s">
        <v>46</v>
      </c>
      <c r="F1646" s="6" t="s">
        <v>69</v>
      </c>
      <c r="G1646" s="6" t="s">
        <v>70</v>
      </c>
      <c r="H1646" s="6" t="s">
        <v>19</v>
      </c>
      <c r="I1646" s="8">
        <v>0.40000000000000013</v>
      </c>
      <c r="J1646" s="9">
        <v>4250</v>
      </c>
      <c r="K1646" s="10">
        <f t="shared" si="12"/>
        <v>1700.0000000000005</v>
      </c>
      <c r="L1646" s="10">
        <f t="shared" si="13"/>
        <v>510.00000000000011</v>
      </c>
      <c r="M1646" s="11">
        <v>0.3</v>
      </c>
      <c r="O1646" s="16"/>
      <c r="P1646" s="17"/>
      <c r="Q1646" s="12"/>
      <c r="R1646" s="13"/>
    </row>
    <row r="1647" spans="1:18" ht="15.75" customHeight="1">
      <c r="A1647" s="1"/>
      <c r="B1647" s="6" t="s">
        <v>14</v>
      </c>
      <c r="C1647" s="6">
        <v>1185732</v>
      </c>
      <c r="D1647" s="7">
        <v>44486</v>
      </c>
      <c r="E1647" s="6" t="s">
        <v>46</v>
      </c>
      <c r="F1647" s="6" t="s">
        <v>69</v>
      </c>
      <c r="G1647" s="6" t="s">
        <v>70</v>
      </c>
      <c r="H1647" s="6" t="s">
        <v>20</v>
      </c>
      <c r="I1647" s="8">
        <v>0.40000000000000013</v>
      </c>
      <c r="J1647" s="9">
        <v>4000</v>
      </c>
      <c r="K1647" s="10">
        <f t="shared" si="12"/>
        <v>1600.0000000000005</v>
      </c>
      <c r="L1647" s="10">
        <f t="shared" si="13"/>
        <v>560.00000000000011</v>
      </c>
      <c r="M1647" s="11">
        <v>0.35</v>
      </c>
      <c r="O1647" s="16"/>
      <c r="P1647" s="17"/>
      <c r="Q1647" s="12"/>
      <c r="R1647" s="13"/>
    </row>
    <row r="1648" spans="1:18" ht="15.75" customHeight="1">
      <c r="A1648" s="1"/>
      <c r="B1648" s="6" t="s">
        <v>14</v>
      </c>
      <c r="C1648" s="6">
        <v>1185732</v>
      </c>
      <c r="D1648" s="7">
        <v>44486</v>
      </c>
      <c r="E1648" s="6" t="s">
        <v>46</v>
      </c>
      <c r="F1648" s="6" t="s">
        <v>69</v>
      </c>
      <c r="G1648" s="6" t="s">
        <v>70</v>
      </c>
      <c r="H1648" s="6" t="s">
        <v>21</v>
      </c>
      <c r="I1648" s="8">
        <v>0.50000000000000011</v>
      </c>
      <c r="J1648" s="9">
        <v>4000</v>
      </c>
      <c r="K1648" s="10">
        <f t="shared" si="12"/>
        <v>2000.0000000000005</v>
      </c>
      <c r="L1648" s="10">
        <f t="shared" si="13"/>
        <v>800.00000000000011</v>
      </c>
      <c r="M1648" s="11">
        <v>0.39999999999999997</v>
      </c>
      <c r="O1648" s="16"/>
      <c r="P1648" s="17"/>
      <c r="Q1648" s="12"/>
      <c r="R1648" s="13"/>
    </row>
    <row r="1649" spans="1:18" ht="15.75" customHeight="1">
      <c r="A1649" s="1"/>
      <c r="B1649" s="6" t="s">
        <v>14</v>
      </c>
      <c r="C1649" s="6">
        <v>1185732</v>
      </c>
      <c r="D1649" s="7">
        <v>44486</v>
      </c>
      <c r="E1649" s="6" t="s">
        <v>46</v>
      </c>
      <c r="F1649" s="6" t="s">
        <v>69</v>
      </c>
      <c r="G1649" s="6" t="s">
        <v>70</v>
      </c>
      <c r="H1649" s="6" t="s">
        <v>22</v>
      </c>
      <c r="I1649" s="8">
        <v>0.55000000000000004</v>
      </c>
      <c r="J1649" s="9">
        <v>5250</v>
      </c>
      <c r="K1649" s="10">
        <f t="shared" si="12"/>
        <v>2887.5000000000005</v>
      </c>
      <c r="L1649" s="10">
        <f t="shared" si="13"/>
        <v>1588.1250000000005</v>
      </c>
      <c r="M1649" s="11">
        <v>0.55000000000000004</v>
      </c>
      <c r="O1649" s="16"/>
      <c r="P1649" s="17"/>
      <c r="Q1649" s="12"/>
      <c r="R1649" s="13"/>
    </row>
    <row r="1650" spans="1:18" ht="15.75" customHeight="1">
      <c r="A1650" s="1"/>
      <c r="B1650" s="6" t="s">
        <v>14</v>
      </c>
      <c r="C1650" s="6">
        <v>1185732</v>
      </c>
      <c r="D1650" s="7">
        <v>44516</v>
      </c>
      <c r="E1650" s="6" t="s">
        <v>46</v>
      </c>
      <c r="F1650" s="6" t="s">
        <v>69</v>
      </c>
      <c r="G1650" s="6" t="s">
        <v>70</v>
      </c>
      <c r="H1650" s="6" t="s">
        <v>17</v>
      </c>
      <c r="I1650" s="8">
        <v>0.50000000000000011</v>
      </c>
      <c r="J1650" s="9">
        <v>6750</v>
      </c>
      <c r="K1650" s="10">
        <f t="shared" si="12"/>
        <v>3375.0000000000009</v>
      </c>
      <c r="L1650" s="10">
        <f t="shared" si="13"/>
        <v>1687.5000000000005</v>
      </c>
      <c r="M1650" s="11">
        <v>0.5</v>
      </c>
      <c r="O1650" s="16"/>
      <c r="P1650" s="17"/>
      <c r="Q1650" s="12"/>
      <c r="R1650" s="13"/>
    </row>
    <row r="1651" spans="1:18" ht="15.75" customHeight="1">
      <c r="A1651" s="1"/>
      <c r="B1651" s="6" t="s">
        <v>14</v>
      </c>
      <c r="C1651" s="6">
        <v>1185732</v>
      </c>
      <c r="D1651" s="7">
        <v>44516</v>
      </c>
      <c r="E1651" s="6" t="s">
        <v>46</v>
      </c>
      <c r="F1651" s="6" t="s">
        <v>69</v>
      </c>
      <c r="G1651" s="6" t="s">
        <v>70</v>
      </c>
      <c r="H1651" s="6" t="s">
        <v>18</v>
      </c>
      <c r="I1651" s="8">
        <v>0.45000000000000012</v>
      </c>
      <c r="J1651" s="9">
        <v>5000</v>
      </c>
      <c r="K1651" s="10">
        <f t="shared" si="12"/>
        <v>2250.0000000000005</v>
      </c>
      <c r="L1651" s="10">
        <f t="shared" si="13"/>
        <v>900.00000000000011</v>
      </c>
      <c r="M1651" s="11">
        <v>0.39999999999999997</v>
      </c>
      <c r="O1651" s="16"/>
      <c r="P1651" s="17"/>
      <c r="Q1651" s="12"/>
      <c r="R1651" s="13"/>
    </row>
    <row r="1652" spans="1:18" ht="15.75" customHeight="1">
      <c r="A1652" s="1"/>
      <c r="B1652" s="6" t="s">
        <v>14</v>
      </c>
      <c r="C1652" s="6">
        <v>1185732</v>
      </c>
      <c r="D1652" s="7">
        <v>44516</v>
      </c>
      <c r="E1652" s="6" t="s">
        <v>46</v>
      </c>
      <c r="F1652" s="6" t="s">
        <v>69</v>
      </c>
      <c r="G1652" s="6" t="s">
        <v>70</v>
      </c>
      <c r="H1652" s="6" t="s">
        <v>19</v>
      </c>
      <c r="I1652" s="8">
        <v>0.45000000000000012</v>
      </c>
      <c r="J1652" s="9">
        <v>4450</v>
      </c>
      <c r="K1652" s="10">
        <f t="shared" si="12"/>
        <v>2002.5000000000005</v>
      </c>
      <c r="L1652" s="10">
        <f t="shared" si="13"/>
        <v>600.75000000000011</v>
      </c>
      <c r="M1652" s="11">
        <v>0.3</v>
      </c>
      <c r="O1652" s="16"/>
      <c r="P1652" s="17"/>
      <c r="Q1652" s="12"/>
      <c r="R1652" s="13"/>
    </row>
    <row r="1653" spans="1:18" ht="15.75" customHeight="1">
      <c r="A1653" s="1"/>
      <c r="B1653" s="6" t="s">
        <v>14</v>
      </c>
      <c r="C1653" s="6">
        <v>1185732</v>
      </c>
      <c r="D1653" s="7">
        <v>44516</v>
      </c>
      <c r="E1653" s="6" t="s">
        <v>46</v>
      </c>
      <c r="F1653" s="6" t="s">
        <v>69</v>
      </c>
      <c r="G1653" s="6" t="s">
        <v>70</v>
      </c>
      <c r="H1653" s="6" t="s">
        <v>20</v>
      </c>
      <c r="I1653" s="8">
        <v>0.45000000000000012</v>
      </c>
      <c r="J1653" s="9">
        <v>4750</v>
      </c>
      <c r="K1653" s="10">
        <f t="shared" si="12"/>
        <v>2137.5000000000005</v>
      </c>
      <c r="L1653" s="10">
        <f t="shared" si="13"/>
        <v>748.12500000000011</v>
      </c>
      <c r="M1653" s="11">
        <v>0.35</v>
      </c>
      <c r="O1653" s="16"/>
      <c r="P1653" s="17"/>
      <c r="Q1653" s="12"/>
      <c r="R1653" s="13"/>
    </row>
    <row r="1654" spans="1:18" ht="15.75" customHeight="1">
      <c r="A1654" s="1"/>
      <c r="B1654" s="6" t="s">
        <v>14</v>
      </c>
      <c r="C1654" s="6">
        <v>1185732</v>
      </c>
      <c r="D1654" s="7">
        <v>44516</v>
      </c>
      <c r="E1654" s="6" t="s">
        <v>46</v>
      </c>
      <c r="F1654" s="6" t="s">
        <v>69</v>
      </c>
      <c r="G1654" s="6" t="s">
        <v>70</v>
      </c>
      <c r="H1654" s="6" t="s">
        <v>21</v>
      </c>
      <c r="I1654" s="8">
        <v>0.6</v>
      </c>
      <c r="J1654" s="9">
        <v>4500</v>
      </c>
      <c r="K1654" s="10">
        <f t="shared" si="12"/>
        <v>2700</v>
      </c>
      <c r="L1654" s="10">
        <f t="shared" si="13"/>
        <v>1080</v>
      </c>
      <c r="M1654" s="11">
        <v>0.39999999999999997</v>
      </c>
      <c r="O1654" s="16"/>
      <c r="P1654" s="17"/>
      <c r="Q1654" s="12"/>
      <c r="R1654" s="13"/>
    </row>
    <row r="1655" spans="1:18" ht="15.75" customHeight="1">
      <c r="A1655" s="1"/>
      <c r="B1655" s="6" t="s">
        <v>14</v>
      </c>
      <c r="C1655" s="6">
        <v>1185732</v>
      </c>
      <c r="D1655" s="7">
        <v>44516</v>
      </c>
      <c r="E1655" s="6" t="s">
        <v>46</v>
      </c>
      <c r="F1655" s="6" t="s">
        <v>69</v>
      </c>
      <c r="G1655" s="6" t="s">
        <v>70</v>
      </c>
      <c r="H1655" s="6" t="s">
        <v>22</v>
      </c>
      <c r="I1655" s="8">
        <v>0.64999999999999991</v>
      </c>
      <c r="J1655" s="9">
        <v>6250</v>
      </c>
      <c r="K1655" s="10">
        <f t="shared" si="12"/>
        <v>4062.4999999999995</v>
      </c>
      <c r="L1655" s="10">
        <f t="shared" si="13"/>
        <v>2234.375</v>
      </c>
      <c r="M1655" s="11">
        <v>0.55000000000000004</v>
      </c>
      <c r="O1655" s="16"/>
      <c r="P1655" s="17"/>
      <c r="Q1655" s="12"/>
      <c r="R1655" s="13"/>
    </row>
    <row r="1656" spans="1:18" ht="15.75" customHeight="1">
      <c r="A1656" s="1"/>
      <c r="B1656" s="6" t="s">
        <v>14</v>
      </c>
      <c r="C1656" s="6">
        <v>1185732</v>
      </c>
      <c r="D1656" s="7">
        <v>44545</v>
      </c>
      <c r="E1656" s="6" t="s">
        <v>46</v>
      </c>
      <c r="F1656" s="6" t="s">
        <v>69</v>
      </c>
      <c r="G1656" s="6" t="s">
        <v>70</v>
      </c>
      <c r="H1656" s="6" t="s">
        <v>17</v>
      </c>
      <c r="I1656" s="8">
        <v>0.6</v>
      </c>
      <c r="J1656" s="9">
        <v>8500</v>
      </c>
      <c r="K1656" s="10">
        <f t="shared" si="12"/>
        <v>5100</v>
      </c>
      <c r="L1656" s="10">
        <f t="shared" si="13"/>
        <v>2550</v>
      </c>
      <c r="M1656" s="11">
        <v>0.5</v>
      </c>
      <c r="O1656" s="16"/>
      <c r="P1656" s="17"/>
      <c r="Q1656" s="12"/>
      <c r="R1656" s="13"/>
    </row>
    <row r="1657" spans="1:18" ht="15.75" customHeight="1">
      <c r="A1657" s="1"/>
      <c r="B1657" s="6" t="s">
        <v>14</v>
      </c>
      <c r="C1657" s="6">
        <v>1185732</v>
      </c>
      <c r="D1657" s="7">
        <v>44545</v>
      </c>
      <c r="E1657" s="6" t="s">
        <v>46</v>
      </c>
      <c r="F1657" s="6" t="s">
        <v>69</v>
      </c>
      <c r="G1657" s="6" t="s">
        <v>70</v>
      </c>
      <c r="H1657" s="6" t="s">
        <v>18</v>
      </c>
      <c r="I1657" s="8">
        <v>0.5</v>
      </c>
      <c r="J1657" s="9">
        <v>6500</v>
      </c>
      <c r="K1657" s="10">
        <f t="shared" si="12"/>
        <v>3250</v>
      </c>
      <c r="L1657" s="10">
        <f t="shared" si="13"/>
        <v>1300</v>
      </c>
      <c r="M1657" s="11">
        <v>0.39999999999999997</v>
      </c>
      <c r="O1657" s="16"/>
      <c r="P1657" s="17"/>
      <c r="Q1657" s="12"/>
      <c r="R1657" s="13"/>
    </row>
    <row r="1658" spans="1:18" ht="15.75" customHeight="1">
      <c r="A1658" s="1"/>
      <c r="B1658" s="6" t="s">
        <v>14</v>
      </c>
      <c r="C1658" s="6">
        <v>1185732</v>
      </c>
      <c r="D1658" s="7">
        <v>44545</v>
      </c>
      <c r="E1658" s="6" t="s">
        <v>46</v>
      </c>
      <c r="F1658" s="6" t="s">
        <v>69</v>
      </c>
      <c r="G1658" s="6" t="s">
        <v>70</v>
      </c>
      <c r="H1658" s="6" t="s">
        <v>19</v>
      </c>
      <c r="I1658" s="8">
        <v>0.5</v>
      </c>
      <c r="J1658" s="9">
        <v>6000</v>
      </c>
      <c r="K1658" s="10">
        <f t="shared" si="12"/>
        <v>3000</v>
      </c>
      <c r="L1658" s="10">
        <f t="shared" si="13"/>
        <v>900</v>
      </c>
      <c r="M1658" s="11">
        <v>0.3</v>
      </c>
      <c r="O1658" s="16"/>
      <c r="P1658" s="17"/>
      <c r="Q1658" s="12"/>
      <c r="R1658" s="13"/>
    </row>
    <row r="1659" spans="1:18" ht="15.75" customHeight="1">
      <c r="A1659" s="1"/>
      <c r="B1659" s="6" t="s">
        <v>14</v>
      </c>
      <c r="C1659" s="6">
        <v>1185732</v>
      </c>
      <c r="D1659" s="7">
        <v>44545</v>
      </c>
      <c r="E1659" s="6" t="s">
        <v>46</v>
      </c>
      <c r="F1659" s="6" t="s">
        <v>69</v>
      </c>
      <c r="G1659" s="6" t="s">
        <v>70</v>
      </c>
      <c r="H1659" s="6" t="s">
        <v>20</v>
      </c>
      <c r="I1659" s="8">
        <v>0.5</v>
      </c>
      <c r="J1659" s="9">
        <v>5500</v>
      </c>
      <c r="K1659" s="10">
        <f t="shared" si="12"/>
        <v>2750</v>
      </c>
      <c r="L1659" s="10">
        <f t="shared" si="13"/>
        <v>962.49999999999989</v>
      </c>
      <c r="M1659" s="11">
        <v>0.35</v>
      </c>
      <c r="O1659" s="16"/>
      <c r="P1659" s="17"/>
      <c r="Q1659" s="12"/>
      <c r="R1659" s="13"/>
    </row>
    <row r="1660" spans="1:18" ht="15.75" customHeight="1">
      <c r="A1660" s="1"/>
      <c r="B1660" s="6" t="s">
        <v>14</v>
      </c>
      <c r="C1660" s="6">
        <v>1185732</v>
      </c>
      <c r="D1660" s="7">
        <v>44545</v>
      </c>
      <c r="E1660" s="6" t="s">
        <v>46</v>
      </c>
      <c r="F1660" s="6" t="s">
        <v>69</v>
      </c>
      <c r="G1660" s="6" t="s">
        <v>70</v>
      </c>
      <c r="H1660" s="6" t="s">
        <v>21</v>
      </c>
      <c r="I1660" s="8">
        <v>0.6</v>
      </c>
      <c r="J1660" s="9">
        <v>5500</v>
      </c>
      <c r="K1660" s="10">
        <f t="shared" si="12"/>
        <v>3300</v>
      </c>
      <c r="L1660" s="10">
        <f t="shared" si="13"/>
        <v>1320</v>
      </c>
      <c r="M1660" s="11">
        <v>0.39999999999999997</v>
      </c>
      <c r="O1660" s="16"/>
      <c r="P1660" s="17"/>
      <c r="Q1660" s="12"/>
      <c r="R1660" s="13"/>
    </row>
    <row r="1661" spans="1:18" ht="15.75" customHeight="1">
      <c r="A1661" s="1"/>
      <c r="B1661" s="6" t="s">
        <v>14</v>
      </c>
      <c r="C1661" s="6">
        <v>1185732</v>
      </c>
      <c r="D1661" s="7">
        <v>44545</v>
      </c>
      <c r="E1661" s="6" t="s">
        <v>46</v>
      </c>
      <c r="F1661" s="6" t="s">
        <v>69</v>
      </c>
      <c r="G1661" s="6" t="s">
        <v>70</v>
      </c>
      <c r="H1661" s="6" t="s">
        <v>22</v>
      </c>
      <c r="I1661" s="8">
        <v>0.64999999999999991</v>
      </c>
      <c r="J1661" s="9">
        <v>6500</v>
      </c>
      <c r="K1661" s="10">
        <f t="shared" si="12"/>
        <v>4224.9999999999991</v>
      </c>
      <c r="L1661" s="10">
        <f t="shared" si="13"/>
        <v>2323.7499999999995</v>
      </c>
      <c r="M1661" s="11">
        <v>0.55000000000000004</v>
      </c>
      <c r="O1661" s="16"/>
      <c r="P1661" s="17"/>
      <c r="Q1661" s="12"/>
      <c r="R1661" s="13"/>
    </row>
    <row r="1662" spans="1:18" ht="15.75" customHeight="1">
      <c r="A1662" s="1" t="s">
        <v>39</v>
      </c>
      <c r="B1662" s="6" t="s">
        <v>14</v>
      </c>
      <c r="C1662" s="6">
        <v>1185732</v>
      </c>
      <c r="D1662" s="7">
        <v>44214</v>
      </c>
      <c r="E1662" s="6" t="s">
        <v>33</v>
      </c>
      <c r="F1662" s="6" t="s">
        <v>71</v>
      </c>
      <c r="G1662" s="6" t="s">
        <v>72</v>
      </c>
      <c r="H1662" s="6" t="s">
        <v>17</v>
      </c>
      <c r="I1662" s="8">
        <v>0.3</v>
      </c>
      <c r="J1662" s="9">
        <v>6250</v>
      </c>
      <c r="K1662" s="10">
        <f t="shared" si="12"/>
        <v>1875</v>
      </c>
      <c r="L1662" s="10">
        <f t="shared" si="13"/>
        <v>750</v>
      </c>
      <c r="M1662" s="11">
        <v>0.4</v>
      </c>
      <c r="O1662" s="16"/>
      <c r="P1662" s="14"/>
      <c r="Q1662" s="12"/>
      <c r="R1662" s="13"/>
    </row>
    <row r="1663" spans="1:18" ht="15.75" customHeight="1">
      <c r="A1663" s="1"/>
      <c r="B1663" s="6" t="s">
        <v>14</v>
      </c>
      <c r="C1663" s="6">
        <v>1185732</v>
      </c>
      <c r="D1663" s="7">
        <v>44214</v>
      </c>
      <c r="E1663" s="6" t="s">
        <v>33</v>
      </c>
      <c r="F1663" s="6" t="s">
        <v>71</v>
      </c>
      <c r="G1663" s="6" t="s">
        <v>72</v>
      </c>
      <c r="H1663" s="6" t="s">
        <v>18</v>
      </c>
      <c r="I1663" s="8">
        <v>0.3</v>
      </c>
      <c r="J1663" s="9">
        <v>4250</v>
      </c>
      <c r="K1663" s="10">
        <f t="shared" si="12"/>
        <v>1275</v>
      </c>
      <c r="L1663" s="10">
        <f t="shared" si="13"/>
        <v>446.25</v>
      </c>
      <c r="M1663" s="11">
        <v>0.35</v>
      </c>
      <c r="O1663" s="16"/>
      <c r="P1663" s="14"/>
      <c r="Q1663" s="12"/>
      <c r="R1663" s="13"/>
    </row>
    <row r="1664" spans="1:18" ht="15.75" customHeight="1">
      <c r="A1664" s="1"/>
      <c r="B1664" s="6" t="s">
        <v>14</v>
      </c>
      <c r="C1664" s="6">
        <v>1185732</v>
      </c>
      <c r="D1664" s="7">
        <v>44214</v>
      </c>
      <c r="E1664" s="6" t="s">
        <v>33</v>
      </c>
      <c r="F1664" s="6" t="s">
        <v>71</v>
      </c>
      <c r="G1664" s="6" t="s">
        <v>72</v>
      </c>
      <c r="H1664" s="6" t="s">
        <v>19</v>
      </c>
      <c r="I1664" s="8">
        <v>0.2</v>
      </c>
      <c r="J1664" s="9">
        <v>4250</v>
      </c>
      <c r="K1664" s="10">
        <f t="shared" si="12"/>
        <v>850</v>
      </c>
      <c r="L1664" s="10">
        <f t="shared" si="13"/>
        <v>297.5</v>
      </c>
      <c r="M1664" s="11">
        <v>0.35</v>
      </c>
      <c r="O1664" s="16"/>
      <c r="P1664" s="14"/>
      <c r="Q1664" s="12"/>
      <c r="R1664" s="13"/>
    </row>
    <row r="1665" spans="1:18" ht="15.75" customHeight="1">
      <c r="A1665" s="1"/>
      <c r="B1665" s="6" t="s">
        <v>14</v>
      </c>
      <c r="C1665" s="6">
        <v>1185732</v>
      </c>
      <c r="D1665" s="7">
        <v>44214</v>
      </c>
      <c r="E1665" s="6" t="s">
        <v>33</v>
      </c>
      <c r="F1665" s="6" t="s">
        <v>71</v>
      </c>
      <c r="G1665" s="6" t="s">
        <v>72</v>
      </c>
      <c r="H1665" s="6" t="s">
        <v>20</v>
      </c>
      <c r="I1665" s="8">
        <v>0.25000000000000006</v>
      </c>
      <c r="J1665" s="9">
        <v>2750</v>
      </c>
      <c r="K1665" s="10">
        <f t="shared" si="12"/>
        <v>687.50000000000011</v>
      </c>
      <c r="L1665" s="10">
        <f t="shared" si="13"/>
        <v>275.00000000000006</v>
      </c>
      <c r="M1665" s="11">
        <v>0.4</v>
      </c>
      <c r="O1665" s="16"/>
      <c r="P1665" s="14"/>
      <c r="Q1665" s="12"/>
      <c r="R1665" s="13"/>
    </row>
    <row r="1666" spans="1:18" ht="15.75" customHeight="1">
      <c r="A1666" s="1"/>
      <c r="B1666" s="6" t="s">
        <v>14</v>
      </c>
      <c r="C1666" s="6">
        <v>1185732</v>
      </c>
      <c r="D1666" s="7">
        <v>44214</v>
      </c>
      <c r="E1666" s="6" t="s">
        <v>33</v>
      </c>
      <c r="F1666" s="6" t="s">
        <v>71</v>
      </c>
      <c r="G1666" s="6" t="s">
        <v>72</v>
      </c>
      <c r="H1666" s="6" t="s">
        <v>21</v>
      </c>
      <c r="I1666" s="8">
        <v>0.39999999999999997</v>
      </c>
      <c r="J1666" s="9">
        <v>3250</v>
      </c>
      <c r="K1666" s="10">
        <f t="shared" si="12"/>
        <v>1300</v>
      </c>
      <c r="L1666" s="10">
        <f t="shared" si="13"/>
        <v>454.99999999999994</v>
      </c>
      <c r="M1666" s="11">
        <v>0.35</v>
      </c>
      <c r="O1666" s="16"/>
      <c r="P1666" s="14"/>
      <c r="Q1666" s="12"/>
      <c r="R1666" s="13"/>
    </row>
    <row r="1667" spans="1:18" ht="15.75" customHeight="1">
      <c r="A1667" s="1"/>
      <c r="B1667" s="6" t="s">
        <v>14</v>
      </c>
      <c r="C1667" s="6">
        <v>1185732</v>
      </c>
      <c r="D1667" s="7">
        <v>44214</v>
      </c>
      <c r="E1667" s="6" t="s">
        <v>33</v>
      </c>
      <c r="F1667" s="6" t="s">
        <v>71</v>
      </c>
      <c r="G1667" s="6" t="s">
        <v>72</v>
      </c>
      <c r="H1667" s="6" t="s">
        <v>22</v>
      </c>
      <c r="I1667" s="8">
        <v>0.3</v>
      </c>
      <c r="J1667" s="9">
        <v>4250</v>
      </c>
      <c r="K1667" s="10">
        <f t="shared" si="12"/>
        <v>1275</v>
      </c>
      <c r="L1667" s="10">
        <f t="shared" si="13"/>
        <v>637.5</v>
      </c>
      <c r="M1667" s="11">
        <v>0.5</v>
      </c>
      <c r="O1667" s="16"/>
      <c r="P1667" s="14"/>
      <c r="Q1667" s="12"/>
      <c r="R1667" s="13"/>
    </row>
    <row r="1668" spans="1:18" ht="15.75" customHeight="1">
      <c r="A1668" s="1"/>
      <c r="B1668" s="6" t="s">
        <v>14</v>
      </c>
      <c r="C1668" s="6">
        <v>1185732</v>
      </c>
      <c r="D1668" s="7">
        <v>44245</v>
      </c>
      <c r="E1668" s="6" t="s">
        <v>33</v>
      </c>
      <c r="F1668" s="6" t="s">
        <v>71</v>
      </c>
      <c r="G1668" s="6" t="s">
        <v>72</v>
      </c>
      <c r="H1668" s="6" t="s">
        <v>17</v>
      </c>
      <c r="I1668" s="8">
        <v>0.3</v>
      </c>
      <c r="J1668" s="9">
        <v>6750</v>
      </c>
      <c r="K1668" s="10">
        <f t="shared" si="12"/>
        <v>2025</v>
      </c>
      <c r="L1668" s="10">
        <f t="shared" si="13"/>
        <v>810</v>
      </c>
      <c r="M1668" s="11">
        <v>0.4</v>
      </c>
      <c r="O1668" s="16"/>
      <c r="P1668" s="14"/>
      <c r="Q1668" s="12"/>
      <c r="R1668" s="13"/>
    </row>
    <row r="1669" spans="1:18" ht="15.75" customHeight="1">
      <c r="A1669" s="1"/>
      <c r="B1669" s="6" t="s">
        <v>14</v>
      </c>
      <c r="C1669" s="6">
        <v>1185732</v>
      </c>
      <c r="D1669" s="7">
        <v>44245</v>
      </c>
      <c r="E1669" s="6" t="s">
        <v>33</v>
      </c>
      <c r="F1669" s="6" t="s">
        <v>71</v>
      </c>
      <c r="G1669" s="6" t="s">
        <v>72</v>
      </c>
      <c r="H1669" s="6" t="s">
        <v>18</v>
      </c>
      <c r="I1669" s="8">
        <v>0.3</v>
      </c>
      <c r="J1669" s="9">
        <v>3250</v>
      </c>
      <c r="K1669" s="10">
        <f t="shared" si="12"/>
        <v>975</v>
      </c>
      <c r="L1669" s="10">
        <f t="shared" si="13"/>
        <v>341.25</v>
      </c>
      <c r="M1669" s="11">
        <v>0.35</v>
      </c>
      <c r="O1669" s="16"/>
      <c r="P1669" s="14"/>
      <c r="Q1669" s="12"/>
      <c r="R1669" s="13"/>
    </row>
    <row r="1670" spans="1:18" ht="15.75" customHeight="1">
      <c r="A1670" s="1"/>
      <c r="B1670" s="6" t="s">
        <v>14</v>
      </c>
      <c r="C1670" s="6">
        <v>1185732</v>
      </c>
      <c r="D1670" s="7">
        <v>44245</v>
      </c>
      <c r="E1670" s="6" t="s">
        <v>33</v>
      </c>
      <c r="F1670" s="6" t="s">
        <v>71</v>
      </c>
      <c r="G1670" s="6" t="s">
        <v>72</v>
      </c>
      <c r="H1670" s="6" t="s">
        <v>19</v>
      </c>
      <c r="I1670" s="8">
        <v>0.2</v>
      </c>
      <c r="J1670" s="9">
        <v>3750</v>
      </c>
      <c r="K1670" s="10">
        <f t="shared" si="12"/>
        <v>750</v>
      </c>
      <c r="L1670" s="10">
        <f t="shared" si="13"/>
        <v>262.5</v>
      </c>
      <c r="M1670" s="11">
        <v>0.35</v>
      </c>
      <c r="O1670" s="16"/>
      <c r="P1670" s="14"/>
      <c r="Q1670" s="12"/>
      <c r="R1670" s="13"/>
    </row>
    <row r="1671" spans="1:18" ht="15.75" customHeight="1">
      <c r="A1671" s="1"/>
      <c r="B1671" s="6" t="s">
        <v>14</v>
      </c>
      <c r="C1671" s="6">
        <v>1185732</v>
      </c>
      <c r="D1671" s="7">
        <v>44245</v>
      </c>
      <c r="E1671" s="6" t="s">
        <v>33</v>
      </c>
      <c r="F1671" s="6" t="s">
        <v>71</v>
      </c>
      <c r="G1671" s="6" t="s">
        <v>72</v>
      </c>
      <c r="H1671" s="6" t="s">
        <v>20</v>
      </c>
      <c r="I1671" s="8">
        <v>0.25000000000000006</v>
      </c>
      <c r="J1671" s="9">
        <v>2500</v>
      </c>
      <c r="K1671" s="10">
        <f t="shared" si="12"/>
        <v>625.00000000000011</v>
      </c>
      <c r="L1671" s="10">
        <f t="shared" si="13"/>
        <v>250.00000000000006</v>
      </c>
      <c r="M1671" s="11">
        <v>0.4</v>
      </c>
      <c r="O1671" s="16"/>
      <c r="P1671" s="14"/>
      <c r="Q1671" s="12"/>
      <c r="R1671" s="13"/>
    </row>
    <row r="1672" spans="1:18" ht="15.75" customHeight="1">
      <c r="A1672" s="1"/>
      <c r="B1672" s="6" t="s">
        <v>14</v>
      </c>
      <c r="C1672" s="6">
        <v>1185732</v>
      </c>
      <c r="D1672" s="7">
        <v>44245</v>
      </c>
      <c r="E1672" s="6" t="s">
        <v>33</v>
      </c>
      <c r="F1672" s="6" t="s">
        <v>71</v>
      </c>
      <c r="G1672" s="6" t="s">
        <v>72</v>
      </c>
      <c r="H1672" s="6" t="s">
        <v>21</v>
      </c>
      <c r="I1672" s="8">
        <v>0.39999999999999997</v>
      </c>
      <c r="J1672" s="9">
        <v>3250</v>
      </c>
      <c r="K1672" s="10">
        <f t="shared" si="12"/>
        <v>1300</v>
      </c>
      <c r="L1672" s="10">
        <f t="shared" si="13"/>
        <v>454.99999999999994</v>
      </c>
      <c r="M1672" s="11">
        <v>0.35</v>
      </c>
      <c r="O1672" s="16"/>
      <c r="P1672" s="14"/>
      <c r="Q1672" s="12"/>
      <c r="R1672" s="13"/>
    </row>
    <row r="1673" spans="1:18" ht="15.75" customHeight="1">
      <c r="A1673" s="1"/>
      <c r="B1673" s="6" t="s">
        <v>14</v>
      </c>
      <c r="C1673" s="6">
        <v>1185732</v>
      </c>
      <c r="D1673" s="7">
        <v>44245</v>
      </c>
      <c r="E1673" s="6" t="s">
        <v>33</v>
      </c>
      <c r="F1673" s="6" t="s">
        <v>71</v>
      </c>
      <c r="G1673" s="6" t="s">
        <v>72</v>
      </c>
      <c r="H1673" s="6" t="s">
        <v>22</v>
      </c>
      <c r="I1673" s="8">
        <v>0.3</v>
      </c>
      <c r="J1673" s="9">
        <v>4000</v>
      </c>
      <c r="K1673" s="10">
        <f t="shared" si="12"/>
        <v>1200</v>
      </c>
      <c r="L1673" s="10">
        <f t="shared" si="13"/>
        <v>600</v>
      </c>
      <c r="M1673" s="11">
        <v>0.5</v>
      </c>
      <c r="O1673" s="16"/>
      <c r="P1673" s="14"/>
      <c r="Q1673" s="12"/>
      <c r="R1673" s="13"/>
    </row>
    <row r="1674" spans="1:18" ht="15.75" customHeight="1">
      <c r="A1674" s="1"/>
      <c r="B1674" s="6" t="s">
        <v>14</v>
      </c>
      <c r="C1674" s="6">
        <v>1185732</v>
      </c>
      <c r="D1674" s="7">
        <v>44272</v>
      </c>
      <c r="E1674" s="6" t="s">
        <v>33</v>
      </c>
      <c r="F1674" s="6" t="s">
        <v>71</v>
      </c>
      <c r="G1674" s="6" t="s">
        <v>72</v>
      </c>
      <c r="H1674" s="6" t="s">
        <v>17</v>
      </c>
      <c r="I1674" s="8">
        <v>0.35000000000000003</v>
      </c>
      <c r="J1674" s="9">
        <v>6200</v>
      </c>
      <c r="K1674" s="10">
        <f t="shared" si="12"/>
        <v>2170</v>
      </c>
      <c r="L1674" s="10">
        <f t="shared" si="13"/>
        <v>868</v>
      </c>
      <c r="M1674" s="11">
        <v>0.4</v>
      </c>
      <c r="O1674" s="16"/>
      <c r="P1674" s="14"/>
      <c r="Q1674" s="12"/>
      <c r="R1674" s="13"/>
    </row>
    <row r="1675" spans="1:18" ht="15.75" customHeight="1">
      <c r="A1675" s="1"/>
      <c r="B1675" s="6" t="s">
        <v>14</v>
      </c>
      <c r="C1675" s="6">
        <v>1185732</v>
      </c>
      <c r="D1675" s="7">
        <v>44272</v>
      </c>
      <c r="E1675" s="6" t="s">
        <v>33</v>
      </c>
      <c r="F1675" s="6" t="s">
        <v>71</v>
      </c>
      <c r="G1675" s="6" t="s">
        <v>72</v>
      </c>
      <c r="H1675" s="6" t="s">
        <v>18</v>
      </c>
      <c r="I1675" s="8">
        <v>0.35000000000000003</v>
      </c>
      <c r="J1675" s="9">
        <v>3000</v>
      </c>
      <c r="K1675" s="10">
        <f t="shared" si="12"/>
        <v>1050</v>
      </c>
      <c r="L1675" s="10">
        <f t="shared" si="13"/>
        <v>367.5</v>
      </c>
      <c r="M1675" s="11">
        <v>0.35</v>
      </c>
      <c r="O1675" s="16"/>
      <c r="P1675" s="14"/>
      <c r="Q1675" s="12"/>
      <c r="R1675" s="13"/>
    </row>
    <row r="1676" spans="1:18" ht="15.75" customHeight="1">
      <c r="A1676" s="1"/>
      <c r="B1676" s="6" t="s">
        <v>14</v>
      </c>
      <c r="C1676" s="6">
        <v>1185732</v>
      </c>
      <c r="D1676" s="7">
        <v>44272</v>
      </c>
      <c r="E1676" s="6" t="s">
        <v>33</v>
      </c>
      <c r="F1676" s="6" t="s">
        <v>71</v>
      </c>
      <c r="G1676" s="6" t="s">
        <v>72</v>
      </c>
      <c r="H1676" s="6" t="s">
        <v>19</v>
      </c>
      <c r="I1676" s="8">
        <v>0.25000000000000006</v>
      </c>
      <c r="J1676" s="9">
        <v>3500</v>
      </c>
      <c r="K1676" s="10">
        <f t="shared" si="12"/>
        <v>875.00000000000023</v>
      </c>
      <c r="L1676" s="10">
        <f t="shared" si="13"/>
        <v>306.25000000000006</v>
      </c>
      <c r="M1676" s="11">
        <v>0.35</v>
      </c>
      <c r="O1676" s="16"/>
      <c r="P1676" s="14"/>
      <c r="Q1676" s="12"/>
      <c r="R1676" s="13"/>
    </row>
    <row r="1677" spans="1:18" ht="15.75" customHeight="1">
      <c r="A1677" s="1"/>
      <c r="B1677" s="6" t="s">
        <v>14</v>
      </c>
      <c r="C1677" s="6">
        <v>1185732</v>
      </c>
      <c r="D1677" s="7">
        <v>44272</v>
      </c>
      <c r="E1677" s="6" t="s">
        <v>33</v>
      </c>
      <c r="F1677" s="6" t="s">
        <v>71</v>
      </c>
      <c r="G1677" s="6" t="s">
        <v>72</v>
      </c>
      <c r="H1677" s="6" t="s">
        <v>20</v>
      </c>
      <c r="I1677" s="8">
        <v>0.3</v>
      </c>
      <c r="J1677" s="9">
        <v>2000</v>
      </c>
      <c r="K1677" s="10">
        <f t="shared" si="12"/>
        <v>600</v>
      </c>
      <c r="L1677" s="10">
        <f t="shared" si="13"/>
        <v>240</v>
      </c>
      <c r="M1677" s="11">
        <v>0.4</v>
      </c>
      <c r="O1677" s="16"/>
      <c r="P1677" s="14"/>
      <c r="Q1677" s="12"/>
      <c r="R1677" s="13"/>
    </row>
    <row r="1678" spans="1:18" ht="15.75" customHeight="1">
      <c r="A1678" s="1"/>
      <c r="B1678" s="6" t="s">
        <v>14</v>
      </c>
      <c r="C1678" s="6">
        <v>1185732</v>
      </c>
      <c r="D1678" s="7">
        <v>44272</v>
      </c>
      <c r="E1678" s="6" t="s">
        <v>33</v>
      </c>
      <c r="F1678" s="6" t="s">
        <v>71</v>
      </c>
      <c r="G1678" s="6" t="s">
        <v>72</v>
      </c>
      <c r="H1678" s="6" t="s">
        <v>21</v>
      </c>
      <c r="I1678" s="8">
        <v>0.45</v>
      </c>
      <c r="J1678" s="9">
        <v>2500</v>
      </c>
      <c r="K1678" s="10">
        <f t="shared" si="12"/>
        <v>1125</v>
      </c>
      <c r="L1678" s="10">
        <f t="shared" si="13"/>
        <v>393.75</v>
      </c>
      <c r="M1678" s="11">
        <v>0.35</v>
      </c>
      <c r="O1678" s="16"/>
      <c r="P1678" s="14"/>
      <c r="Q1678" s="12"/>
      <c r="R1678" s="13"/>
    </row>
    <row r="1679" spans="1:18" ht="15.75" customHeight="1">
      <c r="A1679" s="1"/>
      <c r="B1679" s="6" t="s">
        <v>14</v>
      </c>
      <c r="C1679" s="6">
        <v>1185732</v>
      </c>
      <c r="D1679" s="7">
        <v>44272</v>
      </c>
      <c r="E1679" s="6" t="s">
        <v>33</v>
      </c>
      <c r="F1679" s="6" t="s">
        <v>71</v>
      </c>
      <c r="G1679" s="6" t="s">
        <v>72</v>
      </c>
      <c r="H1679" s="6" t="s">
        <v>22</v>
      </c>
      <c r="I1679" s="8">
        <v>0.35000000000000003</v>
      </c>
      <c r="J1679" s="9">
        <v>3500</v>
      </c>
      <c r="K1679" s="10">
        <f t="shared" si="12"/>
        <v>1225.0000000000002</v>
      </c>
      <c r="L1679" s="10">
        <f t="shared" si="13"/>
        <v>612.50000000000011</v>
      </c>
      <c r="M1679" s="11">
        <v>0.5</v>
      </c>
      <c r="O1679" s="16"/>
      <c r="P1679" s="14"/>
      <c r="Q1679" s="12"/>
      <c r="R1679" s="13"/>
    </row>
    <row r="1680" spans="1:18" ht="15.75" customHeight="1">
      <c r="A1680" s="1"/>
      <c r="B1680" s="6" t="s">
        <v>14</v>
      </c>
      <c r="C1680" s="6">
        <v>1185732</v>
      </c>
      <c r="D1680" s="7">
        <v>44304</v>
      </c>
      <c r="E1680" s="6" t="s">
        <v>33</v>
      </c>
      <c r="F1680" s="6" t="s">
        <v>71</v>
      </c>
      <c r="G1680" s="6" t="s">
        <v>72</v>
      </c>
      <c r="H1680" s="6" t="s">
        <v>17</v>
      </c>
      <c r="I1680" s="8">
        <v>0.35000000000000003</v>
      </c>
      <c r="J1680" s="9">
        <v>5750</v>
      </c>
      <c r="K1680" s="10">
        <f t="shared" si="12"/>
        <v>2012.5000000000002</v>
      </c>
      <c r="L1680" s="10">
        <f t="shared" si="13"/>
        <v>805.00000000000011</v>
      </c>
      <c r="M1680" s="11">
        <v>0.4</v>
      </c>
      <c r="O1680" s="16"/>
      <c r="P1680" s="14"/>
      <c r="Q1680" s="12"/>
      <c r="R1680" s="13"/>
    </row>
    <row r="1681" spans="1:18" ht="15.75" customHeight="1">
      <c r="A1681" s="1"/>
      <c r="B1681" s="6" t="s">
        <v>14</v>
      </c>
      <c r="C1681" s="6">
        <v>1185732</v>
      </c>
      <c r="D1681" s="7">
        <v>44304</v>
      </c>
      <c r="E1681" s="6" t="s">
        <v>33</v>
      </c>
      <c r="F1681" s="6" t="s">
        <v>71</v>
      </c>
      <c r="G1681" s="6" t="s">
        <v>72</v>
      </c>
      <c r="H1681" s="6" t="s">
        <v>18</v>
      </c>
      <c r="I1681" s="8">
        <v>0.30000000000000004</v>
      </c>
      <c r="J1681" s="9">
        <v>2750</v>
      </c>
      <c r="K1681" s="10">
        <f t="shared" si="12"/>
        <v>825.00000000000011</v>
      </c>
      <c r="L1681" s="10">
        <f t="shared" si="13"/>
        <v>288.75</v>
      </c>
      <c r="M1681" s="11">
        <v>0.35</v>
      </c>
      <c r="O1681" s="16"/>
      <c r="P1681" s="14"/>
      <c r="Q1681" s="12"/>
      <c r="R1681" s="13"/>
    </row>
    <row r="1682" spans="1:18" ht="15.75" customHeight="1">
      <c r="A1682" s="1"/>
      <c r="B1682" s="6" t="s">
        <v>14</v>
      </c>
      <c r="C1682" s="6">
        <v>1185732</v>
      </c>
      <c r="D1682" s="7">
        <v>44304</v>
      </c>
      <c r="E1682" s="6" t="s">
        <v>33</v>
      </c>
      <c r="F1682" s="6" t="s">
        <v>71</v>
      </c>
      <c r="G1682" s="6" t="s">
        <v>72</v>
      </c>
      <c r="H1682" s="6" t="s">
        <v>19</v>
      </c>
      <c r="I1682" s="8">
        <v>0.20000000000000007</v>
      </c>
      <c r="J1682" s="9">
        <v>2750</v>
      </c>
      <c r="K1682" s="10">
        <f t="shared" si="12"/>
        <v>550.00000000000023</v>
      </c>
      <c r="L1682" s="10">
        <f t="shared" si="13"/>
        <v>192.50000000000006</v>
      </c>
      <c r="M1682" s="11">
        <v>0.35</v>
      </c>
      <c r="O1682" s="16"/>
      <c r="P1682" s="14"/>
      <c r="Q1682" s="12"/>
      <c r="R1682" s="13"/>
    </row>
    <row r="1683" spans="1:18" ht="15.75" customHeight="1">
      <c r="A1683" s="1"/>
      <c r="B1683" s="6" t="s">
        <v>14</v>
      </c>
      <c r="C1683" s="6">
        <v>1185732</v>
      </c>
      <c r="D1683" s="7">
        <v>44304</v>
      </c>
      <c r="E1683" s="6" t="s">
        <v>33</v>
      </c>
      <c r="F1683" s="6" t="s">
        <v>71</v>
      </c>
      <c r="G1683" s="6" t="s">
        <v>72</v>
      </c>
      <c r="H1683" s="6" t="s">
        <v>20</v>
      </c>
      <c r="I1683" s="8">
        <v>0.25</v>
      </c>
      <c r="J1683" s="9">
        <v>2000</v>
      </c>
      <c r="K1683" s="10">
        <f t="shared" si="12"/>
        <v>500</v>
      </c>
      <c r="L1683" s="10">
        <f t="shared" si="13"/>
        <v>200</v>
      </c>
      <c r="M1683" s="11">
        <v>0.4</v>
      </c>
      <c r="O1683" s="16"/>
      <c r="P1683" s="14"/>
      <c r="Q1683" s="12"/>
      <c r="R1683" s="13"/>
    </row>
    <row r="1684" spans="1:18" ht="15.75" customHeight="1">
      <c r="A1684" s="1"/>
      <c r="B1684" s="6" t="s">
        <v>14</v>
      </c>
      <c r="C1684" s="6">
        <v>1185732</v>
      </c>
      <c r="D1684" s="7">
        <v>44304</v>
      </c>
      <c r="E1684" s="6" t="s">
        <v>33</v>
      </c>
      <c r="F1684" s="6" t="s">
        <v>71</v>
      </c>
      <c r="G1684" s="6" t="s">
        <v>72</v>
      </c>
      <c r="H1684" s="6" t="s">
        <v>21</v>
      </c>
      <c r="I1684" s="8">
        <v>0.4</v>
      </c>
      <c r="J1684" s="9">
        <v>2250</v>
      </c>
      <c r="K1684" s="10">
        <f t="shared" si="12"/>
        <v>900</v>
      </c>
      <c r="L1684" s="10">
        <f t="shared" si="13"/>
        <v>315</v>
      </c>
      <c r="M1684" s="11">
        <v>0.35</v>
      </c>
      <c r="O1684" s="16"/>
      <c r="P1684" s="14"/>
      <c r="Q1684" s="12"/>
      <c r="R1684" s="13"/>
    </row>
    <row r="1685" spans="1:18" ht="15.75" customHeight="1">
      <c r="A1685" s="1"/>
      <c r="B1685" s="6" t="s">
        <v>14</v>
      </c>
      <c r="C1685" s="6">
        <v>1185732</v>
      </c>
      <c r="D1685" s="7">
        <v>44304</v>
      </c>
      <c r="E1685" s="6" t="s">
        <v>33</v>
      </c>
      <c r="F1685" s="6" t="s">
        <v>71</v>
      </c>
      <c r="G1685" s="6" t="s">
        <v>72</v>
      </c>
      <c r="H1685" s="6" t="s">
        <v>22</v>
      </c>
      <c r="I1685" s="8">
        <v>0.30000000000000004</v>
      </c>
      <c r="J1685" s="9">
        <v>3500</v>
      </c>
      <c r="K1685" s="10">
        <f t="shared" si="12"/>
        <v>1050.0000000000002</v>
      </c>
      <c r="L1685" s="10">
        <f t="shared" si="13"/>
        <v>525.00000000000011</v>
      </c>
      <c r="M1685" s="11">
        <v>0.5</v>
      </c>
      <c r="O1685" s="16"/>
      <c r="P1685" s="14"/>
      <c r="Q1685" s="12"/>
      <c r="R1685" s="13"/>
    </row>
    <row r="1686" spans="1:18" ht="15.75" customHeight="1">
      <c r="A1686" s="1"/>
      <c r="B1686" s="6" t="s">
        <v>14</v>
      </c>
      <c r="C1686" s="6">
        <v>1185732</v>
      </c>
      <c r="D1686" s="7">
        <v>44335</v>
      </c>
      <c r="E1686" s="6" t="s">
        <v>33</v>
      </c>
      <c r="F1686" s="6" t="s">
        <v>71</v>
      </c>
      <c r="G1686" s="6" t="s">
        <v>72</v>
      </c>
      <c r="H1686" s="6" t="s">
        <v>17</v>
      </c>
      <c r="I1686" s="8">
        <v>0.4</v>
      </c>
      <c r="J1686" s="9">
        <v>6200</v>
      </c>
      <c r="K1686" s="10">
        <f t="shared" si="12"/>
        <v>2480</v>
      </c>
      <c r="L1686" s="10">
        <f t="shared" si="13"/>
        <v>992</v>
      </c>
      <c r="M1686" s="11">
        <v>0.4</v>
      </c>
      <c r="O1686" s="16"/>
      <c r="P1686" s="14"/>
      <c r="Q1686" s="12"/>
      <c r="R1686" s="13"/>
    </row>
    <row r="1687" spans="1:18" ht="15.75" customHeight="1">
      <c r="A1687" s="1"/>
      <c r="B1687" s="6" t="s">
        <v>14</v>
      </c>
      <c r="C1687" s="6">
        <v>1185732</v>
      </c>
      <c r="D1687" s="7">
        <v>44335</v>
      </c>
      <c r="E1687" s="6" t="s">
        <v>33</v>
      </c>
      <c r="F1687" s="6" t="s">
        <v>71</v>
      </c>
      <c r="G1687" s="6" t="s">
        <v>72</v>
      </c>
      <c r="H1687" s="6" t="s">
        <v>18</v>
      </c>
      <c r="I1687" s="8">
        <v>0.35000000000000009</v>
      </c>
      <c r="J1687" s="9">
        <v>3250</v>
      </c>
      <c r="K1687" s="10">
        <f t="shared" si="12"/>
        <v>1137.5000000000002</v>
      </c>
      <c r="L1687" s="10">
        <f t="shared" si="13"/>
        <v>398.12500000000006</v>
      </c>
      <c r="M1687" s="11">
        <v>0.35</v>
      </c>
      <c r="O1687" s="16"/>
      <c r="P1687" s="14"/>
      <c r="Q1687" s="12"/>
      <c r="R1687" s="13"/>
    </row>
    <row r="1688" spans="1:18" ht="15.75" customHeight="1">
      <c r="A1688" s="1"/>
      <c r="B1688" s="6" t="s">
        <v>14</v>
      </c>
      <c r="C1688" s="6">
        <v>1185732</v>
      </c>
      <c r="D1688" s="7">
        <v>44335</v>
      </c>
      <c r="E1688" s="6" t="s">
        <v>33</v>
      </c>
      <c r="F1688" s="6" t="s">
        <v>71</v>
      </c>
      <c r="G1688" s="6" t="s">
        <v>72</v>
      </c>
      <c r="H1688" s="6" t="s">
        <v>19</v>
      </c>
      <c r="I1688" s="8">
        <v>0.30000000000000004</v>
      </c>
      <c r="J1688" s="9">
        <v>3000</v>
      </c>
      <c r="K1688" s="10">
        <f t="shared" si="12"/>
        <v>900.00000000000011</v>
      </c>
      <c r="L1688" s="10">
        <f t="shared" si="13"/>
        <v>315</v>
      </c>
      <c r="M1688" s="11">
        <v>0.35</v>
      </c>
      <c r="O1688" s="16"/>
      <c r="P1688" s="14"/>
      <c r="Q1688" s="12"/>
      <c r="R1688" s="13"/>
    </row>
    <row r="1689" spans="1:18" ht="15.75" customHeight="1">
      <c r="A1689" s="1"/>
      <c r="B1689" s="6" t="s">
        <v>14</v>
      </c>
      <c r="C1689" s="6">
        <v>1185732</v>
      </c>
      <c r="D1689" s="7">
        <v>44335</v>
      </c>
      <c r="E1689" s="6" t="s">
        <v>33</v>
      </c>
      <c r="F1689" s="6" t="s">
        <v>71</v>
      </c>
      <c r="G1689" s="6" t="s">
        <v>72</v>
      </c>
      <c r="H1689" s="6" t="s">
        <v>20</v>
      </c>
      <c r="I1689" s="8">
        <v>0.30000000000000004</v>
      </c>
      <c r="J1689" s="9">
        <v>2250</v>
      </c>
      <c r="K1689" s="10">
        <f t="shared" si="12"/>
        <v>675.00000000000011</v>
      </c>
      <c r="L1689" s="10">
        <f t="shared" si="13"/>
        <v>270.00000000000006</v>
      </c>
      <c r="M1689" s="11">
        <v>0.4</v>
      </c>
      <c r="O1689" s="16"/>
      <c r="P1689" s="14"/>
      <c r="Q1689" s="12"/>
      <c r="R1689" s="13"/>
    </row>
    <row r="1690" spans="1:18" ht="15.75" customHeight="1">
      <c r="A1690" s="1"/>
      <c r="B1690" s="6" t="s">
        <v>14</v>
      </c>
      <c r="C1690" s="6">
        <v>1185732</v>
      </c>
      <c r="D1690" s="7">
        <v>44335</v>
      </c>
      <c r="E1690" s="6" t="s">
        <v>33</v>
      </c>
      <c r="F1690" s="6" t="s">
        <v>71</v>
      </c>
      <c r="G1690" s="6" t="s">
        <v>72</v>
      </c>
      <c r="H1690" s="6" t="s">
        <v>21</v>
      </c>
      <c r="I1690" s="8">
        <v>0.44999999999999996</v>
      </c>
      <c r="J1690" s="9">
        <v>2500</v>
      </c>
      <c r="K1690" s="10">
        <f t="shared" si="12"/>
        <v>1125</v>
      </c>
      <c r="L1690" s="10">
        <f t="shared" si="13"/>
        <v>393.75</v>
      </c>
      <c r="M1690" s="11">
        <v>0.35</v>
      </c>
      <c r="O1690" s="16"/>
      <c r="P1690" s="14"/>
      <c r="Q1690" s="12"/>
      <c r="R1690" s="13"/>
    </row>
    <row r="1691" spans="1:18" ht="15.75" customHeight="1">
      <c r="A1691" s="1"/>
      <c r="B1691" s="6" t="s">
        <v>14</v>
      </c>
      <c r="C1691" s="6">
        <v>1185732</v>
      </c>
      <c r="D1691" s="7">
        <v>44335</v>
      </c>
      <c r="E1691" s="6" t="s">
        <v>33</v>
      </c>
      <c r="F1691" s="6" t="s">
        <v>71</v>
      </c>
      <c r="G1691" s="6" t="s">
        <v>72</v>
      </c>
      <c r="H1691" s="6" t="s">
        <v>22</v>
      </c>
      <c r="I1691" s="8">
        <v>0.49999999999999994</v>
      </c>
      <c r="J1691" s="9">
        <v>3500</v>
      </c>
      <c r="K1691" s="10">
        <f t="shared" si="12"/>
        <v>1749.9999999999998</v>
      </c>
      <c r="L1691" s="10">
        <f t="shared" si="13"/>
        <v>874.99999999999989</v>
      </c>
      <c r="M1691" s="11">
        <v>0.5</v>
      </c>
      <c r="O1691" s="16"/>
      <c r="P1691" s="14"/>
      <c r="Q1691" s="12"/>
      <c r="R1691" s="13"/>
    </row>
    <row r="1692" spans="1:18" ht="15.75" customHeight="1">
      <c r="A1692" s="1"/>
      <c r="B1692" s="6" t="s">
        <v>14</v>
      </c>
      <c r="C1692" s="6">
        <v>1185732</v>
      </c>
      <c r="D1692" s="7">
        <v>44365</v>
      </c>
      <c r="E1692" s="6" t="s">
        <v>33</v>
      </c>
      <c r="F1692" s="6" t="s">
        <v>71</v>
      </c>
      <c r="G1692" s="6" t="s">
        <v>72</v>
      </c>
      <c r="H1692" s="6" t="s">
        <v>17</v>
      </c>
      <c r="I1692" s="8">
        <v>0.35000000000000003</v>
      </c>
      <c r="J1692" s="9">
        <v>6000</v>
      </c>
      <c r="K1692" s="10">
        <f t="shared" si="12"/>
        <v>2100</v>
      </c>
      <c r="L1692" s="10">
        <f t="shared" si="13"/>
        <v>840</v>
      </c>
      <c r="M1692" s="11">
        <v>0.4</v>
      </c>
      <c r="O1692" s="16"/>
      <c r="P1692" s="14"/>
      <c r="Q1692" s="12"/>
      <c r="R1692" s="13"/>
    </row>
    <row r="1693" spans="1:18" ht="15.75" customHeight="1">
      <c r="A1693" s="1"/>
      <c r="B1693" s="6" t="s">
        <v>14</v>
      </c>
      <c r="C1693" s="6">
        <v>1185732</v>
      </c>
      <c r="D1693" s="7">
        <v>44365</v>
      </c>
      <c r="E1693" s="6" t="s">
        <v>33</v>
      </c>
      <c r="F1693" s="6" t="s">
        <v>71</v>
      </c>
      <c r="G1693" s="6" t="s">
        <v>72</v>
      </c>
      <c r="H1693" s="6" t="s">
        <v>18</v>
      </c>
      <c r="I1693" s="8">
        <v>0.3000000000000001</v>
      </c>
      <c r="J1693" s="9">
        <v>3500</v>
      </c>
      <c r="K1693" s="10">
        <f t="shared" si="12"/>
        <v>1050.0000000000005</v>
      </c>
      <c r="L1693" s="10">
        <f t="shared" si="13"/>
        <v>367.50000000000011</v>
      </c>
      <c r="M1693" s="11">
        <v>0.35</v>
      </c>
      <c r="O1693" s="16"/>
      <c r="P1693" s="14"/>
      <c r="Q1693" s="12"/>
      <c r="R1693" s="13"/>
    </row>
    <row r="1694" spans="1:18" ht="15.75" customHeight="1">
      <c r="A1694" s="1"/>
      <c r="B1694" s="6" t="s">
        <v>14</v>
      </c>
      <c r="C1694" s="6">
        <v>1185732</v>
      </c>
      <c r="D1694" s="7">
        <v>44365</v>
      </c>
      <c r="E1694" s="6" t="s">
        <v>33</v>
      </c>
      <c r="F1694" s="6" t="s">
        <v>71</v>
      </c>
      <c r="G1694" s="6" t="s">
        <v>72</v>
      </c>
      <c r="H1694" s="6" t="s">
        <v>19</v>
      </c>
      <c r="I1694" s="8">
        <v>0.25000000000000006</v>
      </c>
      <c r="J1694" s="9">
        <v>3750</v>
      </c>
      <c r="K1694" s="10">
        <f t="shared" si="12"/>
        <v>937.50000000000023</v>
      </c>
      <c r="L1694" s="10">
        <f t="shared" si="13"/>
        <v>328.12500000000006</v>
      </c>
      <c r="M1694" s="11">
        <v>0.35</v>
      </c>
      <c r="O1694" s="16"/>
      <c r="P1694" s="14"/>
      <c r="Q1694" s="12"/>
      <c r="R1694" s="13"/>
    </row>
    <row r="1695" spans="1:18" ht="15.75" customHeight="1">
      <c r="A1695" s="1"/>
      <c r="B1695" s="6" t="s">
        <v>14</v>
      </c>
      <c r="C1695" s="6">
        <v>1185732</v>
      </c>
      <c r="D1695" s="7">
        <v>44365</v>
      </c>
      <c r="E1695" s="6" t="s">
        <v>33</v>
      </c>
      <c r="F1695" s="6" t="s">
        <v>71</v>
      </c>
      <c r="G1695" s="6" t="s">
        <v>72</v>
      </c>
      <c r="H1695" s="6" t="s">
        <v>20</v>
      </c>
      <c r="I1695" s="8">
        <v>0.25000000000000006</v>
      </c>
      <c r="J1695" s="9">
        <v>3500</v>
      </c>
      <c r="K1695" s="10">
        <f t="shared" si="12"/>
        <v>875.00000000000023</v>
      </c>
      <c r="L1695" s="10">
        <f t="shared" si="13"/>
        <v>350.00000000000011</v>
      </c>
      <c r="M1695" s="11">
        <v>0.4</v>
      </c>
      <c r="O1695" s="16"/>
      <c r="P1695" s="14"/>
      <c r="Q1695" s="12"/>
      <c r="R1695" s="13"/>
    </row>
    <row r="1696" spans="1:18" ht="15.75" customHeight="1">
      <c r="A1696" s="1"/>
      <c r="B1696" s="6" t="s">
        <v>14</v>
      </c>
      <c r="C1696" s="6">
        <v>1185732</v>
      </c>
      <c r="D1696" s="7">
        <v>44365</v>
      </c>
      <c r="E1696" s="6" t="s">
        <v>33</v>
      </c>
      <c r="F1696" s="6" t="s">
        <v>71</v>
      </c>
      <c r="G1696" s="6" t="s">
        <v>72</v>
      </c>
      <c r="H1696" s="6" t="s">
        <v>21</v>
      </c>
      <c r="I1696" s="8">
        <v>0.4</v>
      </c>
      <c r="J1696" s="9">
        <v>3500</v>
      </c>
      <c r="K1696" s="10">
        <f t="shared" si="12"/>
        <v>1400</v>
      </c>
      <c r="L1696" s="10">
        <f t="shared" si="13"/>
        <v>489.99999999999994</v>
      </c>
      <c r="M1696" s="11">
        <v>0.35</v>
      </c>
      <c r="O1696" s="16"/>
      <c r="P1696" s="14"/>
      <c r="Q1696" s="12"/>
      <c r="R1696" s="13"/>
    </row>
    <row r="1697" spans="1:18" ht="15.75" customHeight="1">
      <c r="A1697" s="1"/>
      <c r="B1697" s="6" t="s">
        <v>14</v>
      </c>
      <c r="C1697" s="6">
        <v>1185732</v>
      </c>
      <c r="D1697" s="7">
        <v>44365</v>
      </c>
      <c r="E1697" s="6" t="s">
        <v>33</v>
      </c>
      <c r="F1697" s="6" t="s">
        <v>71</v>
      </c>
      <c r="G1697" s="6" t="s">
        <v>72</v>
      </c>
      <c r="H1697" s="6" t="s">
        <v>22</v>
      </c>
      <c r="I1697" s="8">
        <v>0.45</v>
      </c>
      <c r="J1697" s="9">
        <v>5250</v>
      </c>
      <c r="K1697" s="10">
        <f t="shared" si="12"/>
        <v>2362.5</v>
      </c>
      <c r="L1697" s="10">
        <f t="shared" si="13"/>
        <v>1181.25</v>
      </c>
      <c r="M1697" s="11">
        <v>0.5</v>
      </c>
      <c r="O1697" s="16"/>
      <c r="P1697" s="14"/>
      <c r="Q1697" s="12"/>
      <c r="R1697" s="13"/>
    </row>
    <row r="1698" spans="1:18" ht="15.75" customHeight="1">
      <c r="A1698" s="1"/>
      <c r="B1698" s="6" t="s">
        <v>14</v>
      </c>
      <c r="C1698" s="6">
        <v>1185732</v>
      </c>
      <c r="D1698" s="7">
        <v>44394</v>
      </c>
      <c r="E1698" s="6" t="s">
        <v>33</v>
      </c>
      <c r="F1698" s="6" t="s">
        <v>71</v>
      </c>
      <c r="G1698" s="6" t="s">
        <v>72</v>
      </c>
      <c r="H1698" s="6" t="s">
        <v>17</v>
      </c>
      <c r="I1698" s="8">
        <v>0.4</v>
      </c>
      <c r="J1698" s="9">
        <v>7500</v>
      </c>
      <c r="K1698" s="10">
        <f t="shared" si="12"/>
        <v>3000</v>
      </c>
      <c r="L1698" s="10">
        <f t="shared" si="13"/>
        <v>1200</v>
      </c>
      <c r="M1698" s="11">
        <v>0.4</v>
      </c>
      <c r="O1698" s="16"/>
      <c r="P1698" s="14"/>
      <c r="Q1698" s="12"/>
      <c r="R1698" s="13"/>
    </row>
    <row r="1699" spans="1:18" ht="15.75" customHeight="1">
      <c r="A1699" s="1"/>
      <c r="B1699" s="6" t="s">
        <v>14</v>
      </c>
      <c r="C1699" s="6">
        <v>1185732</v>
      </c>
      <c r="D1699" s="7">
        <v>44394</v>
      </c>
      <c r="E1699" s="6" t="s">
        <v>33</v>
      </c>
      <c r="F1699" s="6" t="s">
        <v>71</v>
      </c>
      <c r="G1699" s="6" t="s">
        <v>72</v>
      </c>
      <c r="H1699" s="6" t="s">
        <v>18</v>
      </c>
      <c r="I1699" s="8">
        <v>0.35000000000000009</v>
      </c>
      <c r="J1699" s="9">
        <v>5000</v>
      </c>
      <c r="K1699" s="10">
        <f t="shared" si="12"/>
        <v>1750.0000000000005</v>
      </c>
      <c r="L1699" s="10">
        <f t="shared" si="13"/>
        <v>612.50000000000011</v>
      </c>
      <c r="M1699" s="11">
        <v>0.35</v>
      </c>
      <c r="O1699" s="16"/>
      <c r="P1699" s="14"/>
      <c r="Q1699" s="12"/>
      <c r="R1699" s="13"/>
    </row>
    <row r="1700" spans="1:18" ht="15.75" customHeight="1">
      <c r="A1700" s="1"/>
      <c r="B1700" s="6" t="s">
        <v>14</v>
      </c>
      <c r="C1700" s="6">
        <v>1185732</v>
      </c>
      <c r="D1700" s="7">
        <v>44394</v>
      </c>
      <c r="E1700" s="6" t="s">
        <v>33</v>
      </c>
      <c r="F1700" s="6" t="s">
        <v>71</v>
      </c>
      <c r="G1700" s="6" t="s">
        <v>72</v>
      </c>
      <c r="H1700" s="6" t="s">
        <v>19</v>
      </c>
      <c r="I1700" s="8">
        <v>0.30000000000000004</v>
      </c>
      <c r="J1700" s="9">
        <v>4250</v>
      </c>
      <c r="K1700" s="10">
        <f t="shared" si="12"/>
        <v>1275.0000000000002</v>
      </c>
      <c r="L1700" s="10">
        <f t="shared" si="13"/>
        <v>446.25000000000006</v>
      </c>
      <c r="M1700" s="11">
        <v>0.35</v>
      </c>
      <c r="O1700" s="16"/>
      <c r="P1700" s="14"/>
      <c r="Q1700" s="12"/>
      <c r="R1700" s="13"/>
    </row>
    <row r="1701" spans="1:18" ht="15.75" customHeight="1">
      <c r="A1701" s="1"/>
      <c r="B1701" s="6" t="s">
        <v>14</v>
      </c>
      <c r="C1701" s="6">
        <v>1185732</v>
      </c>
      <c r="D1701" s="7">
        <v>44394</v>
      </c>
      <c r="E1701" s="6" t="s">
        <v>33</v>
      </c>
      <c r="F1701" s="6" t="s">
        <v>71</v>
      </c>
      <c r="G1701" s="6" t="s">
        <v>72</v>
      </c>
      <c r="H1701" s="6" t="s">
        <v>20</v>
      </c>
      <c r="I1701" s="8">
        <v>0.30000000000000004</v>
      </c>
      <c r="J1701" s="9">
        <v>3750</v>
      </c>
      <c r="K1701" s="10">
        <f t="shared" si="12"/>
        <v>1125.0000000000002</v>
      </c>
      <c r="L1701" s="10">
        <f t="shared" si="13"/>
        <v>450.00000000000011</v>
      </c>
      <c r="M1701" s="11">
        <v>0.4</v>
      </c>
      <c r="O1701" s="16"/>
      <c r="P1701" s="14"/>
      <c r="Q1701" s="12"/>
      <c r="R1701" s="13"/>
    </row>
    <row r="1702" spans="1:18" ht="15.75" customHeight="1">
      <c r="A1702" s="1"/>
      <c r="B1702" s="6" t="s">
        <v>14</v>
      </c>
      <c r="C1702" s="6">
        <v>1185732</v>
      </c>
      <c r="D1702" s="7">
        <v>44394</v>
      </c>
      <c r="E1702" s="6" t="s">
        <v>33</v>
      </c>
      <c r="F1702" s="6" t="s">
        <v>71</v>
      </c>
      <c r="G1702" s="6" t="s">
        <v>72</v>
      </c>
      <c r="H1702" s="6" t="s">
        <v>21</v>
      </c>
      <c r="I1702" s="8">
        <v>0.4</v>
      </c>
      <c r="J1702" s="9">
        <v>3750</v>
      </c>
      <c r="K1702" s="10">
        <f t="shared" si="12"/>
        <v>1500</v>
      </c>
      <c r="L1702" s="10">
        <f t="shared" si="13"/>
        <v>525</v>
      </c>
      <c r="M1702" s="11">
        <v>0.35</v>
      </c>
      <c r="O1702" s="16"/>
      <c r="P1702" s="14"/>
      <c r="Q1702" s="12"/>
      <c r="R1702" s="13"/>
    </row>
    <row r="1703" spans="1:18" ht="15.75" customHeight="1">
      <c r="A1703" s="1"/>
      <c r="B1703" s="6" t="s">
        <v>14</v>
      </c>
      <c r="C1703" s="6">
        <v>1185732</v>
      </c>
      <c r="D1703" s="7">
        <v>44394</v>
      </c>
      <c r="E1703" s="6" t="s">
        <v>33</v>
      </c>
      <c r="F1703" s="6" t="s">
        <v>71</v>
      </c>
      <c r="G1703" s="6" t="s">
        <v>72</v>
      </c>
      <c r="H1703" s="6" t="s">
        <v>22</v>
      </c>
      <c r="I1703" s="8">
        <v>0.45</v>
      </c>
      <c r="J1703" s="9">
        <v>5500</v>
      </c>
      <c r="K1703" s="10">
        <f t="shared" si="12"/>
        <v>2475</v>
      </c>
      <c r="L1703" s="10">
        <f t="shared" si="13"/>
        <v>1237.5</v>
      </c>
      <c r="M1703" s="11">
        <v>0.5</v>
      </c>
      <c r="O1703" s="16"/>
      <c r="P1703" s="14"/>
      <c r="Q1703" s="12"/>
      <c r="R1703" s="13"/>
    </row>
    <row r="1704" spans="1:18" ht="15.75" customHeight="1">
      <c r="A1704" s="1"/>
      <c r="B1704" s="6" t="s">
        <v>14</v>
      </c>
      <c r="C1704" s="6">
        <v>1185732</v>
      </c>
      <c r="D1704" s="7">
        <v>44426</v>
      </c>
      <c r="E1704" s="6" t="s">
        <v>33</v>
      </c>
      <c r="F1704" s="6" t="s">
        <v>71</v>
      </c>
      <c r="G1704" s="6" t="s">
        <v>72</v>
      </c>
      <c r="H1704" s="6" t="s">
        <v>17</v>
      </c>
      <c r="I1704" s="8">
        <v>0.4</v>
      </c>
      <c r="J1704" s="9">
        <v>7000</v>
      </c>
      <c r="K1704" s="10">
        <f t="shared" si="12"/>
        <v>2800</v>
      </c>
      <c r="L1704" s="10">
        <f t="shared" si="13"/>
        <v>1120</v>
      </c>
      <c r="M1704" s="11">
        <v>0.4</v>
      </c>
      <c r="O1704" s="16"/>
      <c r="P1704" s="14"/>
      <c r="Q1704" s="12"/>
      <c r="R1704" s="13"/>
    </row>
    <row r="1705" spans="1:18" ht="15.75" customHeight="1">
      <c r="A1705" s="1"/>
      <c r="B1705" s="6" t="s">
        <v>14</v>
      </c>
      <c r="C1705" s="6">
        <v>1185732</v>
      </c>
      <c r="D1705" s="7">
        <v>44426</v>
      </c>
      <c r="E1705" s="6" t="s">
        <v>33</v>
      </c>
      <c r="F1705" s="6" t="s">
        <v>71</v>
      </c>
      <c r="G1705" s="6" t="s">
        <v>72</v>
      </c>
      <c r="H1705" s="6" t="s">
        <v>18</v>
      </c>
      <c r="I1705" s="8">
        <v>0.40000000000000008</v>
      </c>
      <c r="J1705" s="9">
        <v>4750</v>
      </c>
      <c r="K1705" s="10">
        <f t="shared" si="12"/>
        <v>1900.0000000000005</v>
      </c>
      <c r="L1705" s="10">
        <f t="shared" si="13"/>
        <v>665.00000000000011</v>
      </c>
      <c r="M1705" s="11">
        <v>0.35</v>
      </c>
      <c r="O1705" s="16"/>
      <c r="P1705" s="14"/>
      <c r="Q1705" s="12"/>
      <c r="R1705" s="13"/>
    </row>
    <row r="1706" spans="1:18" ht="15.75" customHeight="1">
      <c r="A1706" s="1"/>
      <c r="B1706" s="6" t="s">
        <v>14</v>
      </c>
      <c r="C1706" s="6">
        <v>1185732</v>
      </c>
      <c r="D1706" s="7">
        <v>44426</v>
      </c>
      <c r="E1706" s="6" t="s">
        <v>33</v>
      </c>
      <c r="F1706" s="6" t="s">
        <v>71</v>
      </c>
      <c r="G1706" s="6" t="s">
        <v>72</v>
      </c>
      <c r="H1706" s="6" t="s">
        <v>19</v>
      </c>
      <c r="I1706" s="8">
        <v>0.35000000000000003</v>
      </c>
      <c r="J1706" s="9">
        <v>4000</v>
      </c>
      <c r="K1706" s="10">
        <f t="shared" si="12"/>
        <v>1400.0000000000002</v>
      </c>
      <c r="L1706" s="10">
        <f t="shared" si="13"/>
        <v>490.00000000000006</v>
      </c>
      <c r="M1706" s="11">
        <v>0.35</v>
      </c>
      <c r="O1706" s="16"/>
      <c r="P1706" s="14"/>
      <c r="Q1706" s="12"/>
      <c r="R1706" s="13"/>
    </row>
    <row r="1707" spans="1:18" ht="15.75" customHeight="1">
      <c r="A1707" s="1"/>
      <c r="B1707" s="6" t="s">
        <v>14</v>
      </c>
      <c r="C1707" s="6">
        <v>1185732</v>
      </c>
      <c r="D1707" s="7">
        <v>44426</v>
      </c>
      <c r="E1707" s="6" t="s">
        <v>33</v>
      </c>
      <c r="F1707" s="6" t="s">
        <v>71</v>
      </c>
      <c r="G1707" s="6" t="s">
        <v>72</v>
      </c>
      <c r="H1707" s="6" t="s">
        <v>20</v>
      </c>
      <c r="I1707" s="8">
        <v>0.25000000000000006</v>
      </c>
      <c r="J1707" s="9">
        <v>3250</v>
      </c>
      <c r="K1707" s="10">
        <f t="shared" si="12"/>
        <v>812.50000000000023</v>
      </c>
      <c r="L1707" s="10">
        <f t="shared" si="13"/>
        <v>325.00000000000011</v>
      </c>
      <c r="M1707" s="11">
        <v>0.4</v>
      </c>
      <c r="O1707" s="16"/>
      <c r="P1707" s="14"/>
      <c r="Q1707" s="12"/>
      <c r="R1707" s="13"/>
    </row>
    <row r="1708" spans="1:18" ht="15.75" customHeight="1">
      <c r="A1708" s="1"/>
      <c r="B1708" s="6" t="s">
        <v>14</v>
      </c>
      <c r="C1708" s="6">
        <v>1185732</v>
      </c>
      <c r="D1708" s="7">
        <v>44426</v>
      </c>
      <c r="E1708" s="6" t="s">
        <v>33</v>
      </c>
      <c r="F1708" s="6" t="s">
        <v>71</v>
      </c>
      <c r="G1708" s="6" t="s">
        <v>72</v>
      </c>
      <c r="H1708" s="6" t="s">
        <v>21</v>
      </c>
      <c r="I1708" s="8">
        <v>0.35000000000000003</v>
      </c>
      <c r="J1708" s="9">
        <v>3000</v>
      </c>
      <c r="K1708" s="10">
        <f t="shared" si="12"/>
        <v>1050</v>
      </c>
      <c r="L1708" s="10">
        <f t="shared" si="13"/>
        <v>367.5</v>
      </c>
      <c r="M1708" s="11">
        <v>0.35</v>
      </c>
      <c r="O1708" s="16"/>
      <c r="P1708" s="14"/>
      <c r="Q1708" s="12"/>
      <c r="R1708" s="13"/>
    </row>
    <row r="1709" spans="1:18" ht="15.75" customHeight="1">
      <c r="A1709" s="1"/>
      <c r="B1709" s="6" t="s">
        <v>14</v>
      </c>
      <c r="C1709" s="6">
        <v>1185732</v>
      </c>
      <c r="D1709" s="7">
        <v>44426</v>
      </c>
      <c r="E1709" s="6" t="s">
        <v>33</v>
      </c>
      <c r="F1709" s="6" t="s">
        <v>71</v>
      </c>
      <c r="G1709" s="6" t="s">
        <v>72</v>
      </c>
      <c r="H1709" s="6" t="s">
        <v>22</v>
      </c>
      <c r="I1709" s="8">
        <v>0.4</v>
      </c>
      <c r="J1709" s="9">
        <v>4750</v>
      </c>
      <c r="K1709" s="10">
        <f t="shared" si="12"/>
        <v>1900</v>
      </c>
      <c r="L1709" s="10">
        <f t="shared" si="13"/>
        <v>950</v>
      </c>
      <c r="M1709" s="11">
        <v>0.5</v>
      </c>
      <c r="O1709" s="16"/>
      <c r="P1709" s="14"/>
      <c r="Q1709" s="12"/>
      <c r="R1709" s="13"/>
    </row>
    <row r="1710" spans="1:18" ht="15.75" customHeight="1">
      <c r="A1710" s="1"/>
      <c r="B1710" s="6" t="s">
        <v>14</v>
      </c>
      <c r="C1710" s="6">
        <v>1185732</v>
      </c>
      <c r="D1710" s="7">
        <v>44458</v>
      </c>
      <c r="E1710" s="6" t="s">
        <v>33</v>
      </c>
      <c r="F1710" s="6" t="s">
        <v>71</v>
      </c>
      <c r="G1710" s="6" t="s">
        <v>72</v>
      </c>
      <c r="H1710" s="6" t="s">
        <v>17</v>
      </c>
      <c r="I1710" s="8">
        <v>0.35000000000000003</v>
      </c>
      <c r="J1710" s="9">
        <v>6000</v>
      </c>
      <c r="K1710" s="10">
        <f t="shared" si="12"/>
        <v>2100</v>
      </c>
      <c r="L1710" s="10">
        <f t="shared" si="13"/>
        <v>840</v>
      </c>
      <c r="M1710" s="11">
        <v>0.4</v>
      </c>
      <c r="O1710" s="16"/>
      <c r="P1710" s="14"/>
      <c r="Q1710" s="12"/>
      <c r="R1710" s="13"/>
    </row>
    <row r="1711" spans="1:18" ht="15.75" customHeight="1">
      <c r="A1711" s="1"/>
      <c r="B1711" s="6" t="s">
        <v>14</v>
      </c>
      <c r="C1711" s="6">
        <v>1185732</v>
      </c>
      <c r="D1711" s="7">
        <v>44458</v>
      </c>
      <c r="E1711" s="6" t="s">
        <v>33</v>
      </c>
      <c r="F1711" s="6" t="s">
        <v>71</v>
      </c>
      <c r="G1711" s="6" t="s">
        <v>72</v>
      </c>
      <c r="H1711" s="6" t="s">
        <v>18</v>
      </c>
      <c r="I1711" s="8">
        <v>0.3000000000000001</v>
      </c>
      <c r="J1711" s="9">
        <v>4000</v>
      </c>
      <c r="K1711" s="10">
        <f t="shared" si="12"/>
        <v>1200.0000000000005</v>
      </c>
      <c r="L1711" s="10">
        <f t="shared" si="13"/>
        <v>420.00000000000011</v>
      </c>
      <c r="M1711" s="11">
        <v>0.35</v>
      </c>
      <c r="O1711" s="16"/>
      <c r="P1711" s="14"/>
      <c r="Q1711" s="12"/>
      <c r="R1711" s="13"/>
    </row>
    <row r="1712" spans="1:18" ht="15.75" customHeight="1">
      <c r="A1712" s="1"/>
      <c r="B1712" s="6" t="s">
        <v>14</v>
      </c>
      <c r="C1712" s="6">
        <v>1185732</v>
      </c>
      <c r="D1712" s="7">
        <v>44458</v>
      </c>
      <c r="E1712" s="6" t="s">
        <v>33</v>
      </c>
      <c r="F1712" s="6" t="s">
        <v>71</v>
      </c>
      <c r="G1712" s="6" t="s">
        <v>72</v>
      </c>
      <c r="H1712" s="6" t="s">
        <v>19</v>
      </c>
      <c r="I1712" s="8">
        <v>0.15000000000000002</v>
      </c>
      <c r="J1712" s="9">
        <v>3000</v>
      </c>
      <c r="K1712" s="10">
        <f t="shared" si="12"/>
        <v>450.00000000000006</v>
      </c>
      <c r="L1712" s="10">
        <f t="shared" si="13"/>
        <v>157.5</v>
      </c>
      <c r="M1712" s="11">
        <v>0.35</v>
      </c>
      <c r="O1712" s="16"/>
      <c r="P1712" s="14"/>
      <c r="Q1712" s="12"/>
      <c r="R1712" s="13"/>
    </row>
    <row r="1713" spans="1:18" ht="15.75" customHeight="1">
      <c r="A1713" s="1"/>
      <c r="B1713" s="6" t="s">
        <v>14</v>
      </c>
      <c r="C1713" s="6">
        <v>1185732</v>
      </c>
      <c r="D1713" s="7">
        <v>44458</v>
      </c>
      <c r="E1713" s="6" t="s">
        <v>33</v>
      </c>
      <c r="F1713" s="6" t="s">
        <v>71</v>
      </c>
      <c r="G1713" s="6" t="s">
        <v>72</v>
      </c>
      <c r="H1713" s="6" t="s">
        <v>20</v>
      </c>
      <c r="I1713" s="8">
        <v>0.15000000000000002</v>
      </c>
      <c r="J1713" s="9">
        <v>2750</v>
      </c>
      <c r="K1713" s="10">
        <f t="shared" si="12"/>
        <v>412.50000000000006</v>
      </c>
      <c r="L1713" s="10">
        <f t="shared" si="13"/>
        <v>165.00000000000003</v>
      </c>
      <c r="M1713" s="11">
        <v>0.4</v>
      </c>
      <c r="O1713" s="16"/>
      <c r="P1713" s="14"/>
      <c r="Q1713" s="12"/>
      <c r="R1713" s="13"/>
    </row>
    <row r="1714" spans="1:18" ht="15.75" customHeight="1">
      <c r="A1714" s="1"/>
      <c r="B1714" s="6" t="s">
        <v>14</v>
      </c>
      <c r="C1714" s="6">
        <v>1185732</v>
      </c>
      <c r="D1714" s="7">
        <v>44458</v>
      </c>
      <c r="E1714" s="6" t="s">
        <v>33</v>
      </c>
      <c r="F1714" s="6" t="s">
        <v>71</v>
      </c>
      <c r="G1714" s="6" t="s">
        <v>72</v>
      </c>
      <c r="H1714" s="6" t="s">
        <v>21</v>
      </c>
      <c r="I1714" s="8">
        <v>0.25</v>
      </c>
      <c r="J1714" s="9">
        <v>2750</v>
      </c>
      <c r="K1714" s="10">
        <f t="shared" si="12"/>
        <v>687.5</v>
      </c>
      <c r="L1714" s="10">
        <f t="shared" si="13"/>
        <v>240.62499999999997</v>
      </c>
      <c r="M1714" s="11">
        <v>0.35</v>
      </c>
      <c r="O1714" s="16"/>
      <c r="P1714" s="14"/>
      <c r="Q1714" s="12"/>
      <c r="R1714" s="13"/>
    </row>
    <row r="1715" spans="1:18" ht="15.75" customHeight="1">
      <c r="A1715" s="1"/>
      <c r="B1715" s="6" t="s">
        <v>14</v>
      </c>
      <c r="C1715" s="6">
        <v>1185732</v>
      </c>
      <c r="D1715" s="7">
        <v>44458</v>
      </c>
      <c r="E1715" s="6" t="s">
        <v>33</v>
      </c>
      <c r="F1715" s="6" t="s">
        <v>71</v>
      </c>
      <c r="G1715" s="6" t="s">
        <v>72</v>
      </c>
      <c r="H1715" s="6" t="s">
        <v>22</v>
      </c>
      <c r="I1715" s="8">
        <v>0.30000000000000004</v>
      </c>
      <c r="J1715" s="9">
        <v>3500</v>
      </c>
      <c r="K1715" s="10">
        <f t="shared" si="12"/>
        <v>1050.0000000000002</v>
      </c>
      <c r="L1715" s="10">
        <f t="shared" si="13"/>
        <v>525.00000000000011</v>
      </c>
      <c r="M1715" s="11">
        <v>0.5</v>
      </c>
      <c r="O1715" s="16"/>
      <c r="P1715" s="14"/>
      <c r="Q1715" s="12"/>
      <c r="R1715" s="13"/>
    </row>
    <row r="1716" spans="1:18" ht="15.75" customHeight="1">
      <c r="A1716" s="1"/>
      <c r="B1716" s="6" t="s">
        <v>14</v>
      </c>
      <c r="C1716" s="6">
        <v>1185732</v>
      </c>
      <c r="D1716" s="7">
        <v>44487</v>
      </c>
      <c r="E1716" s="6" t="s">
        <v>33</v>
      </c>
      <c r="F1716" s="6" t="s">
        <v>71</v>
      </c>
      <c r="G1716" s="6" t="s">
        <v>72</v>
      </c>
      <c r="H1716" s="6" t="s">
        <v>17</v>
      </c>
      <c r="I1716" s="8">
        <v>0.35</v>
      </c>
      <c r="J1716" s="9">
        <v>5250</v>
      </c>
      <c r="K1716" s="10">
        <f t="shared" si="12"/>
        <v>1837.4999999999998</v>
      </c>
      <c r="L1716" s="10">
        <f t="shared" si="13"/>
        <v>735</v>
      </c>
      <c r="M1716" s="11">
        <v>0.4</v>
      </c>
      <c r="O1716" s="16"/>
      <c r="P1716" s="14"/>
      <c r="Q1716" s="12"/>
      <c r="R1716" s="13"/>
    </row>
    <row r="1717" spans="1:18" ht="15.75" customHeight="1">
      <c r="A1717" s="1"/>
      <c r="B1717" s="6" t="s">
        <v>14</v>
      </c>
      <c r="C1717" s="6">
        <v>1185732</v>
      </c>
      <c r="D1717" s="7">
        <v>44487</v>
      </c>
      <c r="E1717" s="6" t="s">
        <v>33</v>
      </c>
      <c r="F1717" s="6" t="s">
        <v>71</v>
      </c>
      <c r="G1717" s="6" t="s">
        <v>72</v>
      </c>
      <c r="H1717" s="6" t="s">
        <v>18</v>
      </c>
      <c r="I1717" s="8">
        <v>0.25</v>
      </c>
      <c r="J1717" s="9">
        <v>3500</v>
      </c>
      <c r="K1717" s="10">
        <f t="shared" si="12"/>
        <v>875</v>
      </c>
      <c r="L1717" s="10">
        <f t="shared" si="13"/>
        <v>306.25</v>
      </c>
      <c r="M1717" s="11">
        <v>0.35</v>
      </c>
      <c r="O1717" s="16"/>
      <c r="P1717" s="14"/>
      <c r="Q1717" s="12"/>
      <c r="R1717" s="13"/>
    </row>
    <row r="1718" spans="1:18" ht="15.75" customHeight="1">
      <c r="A1718" s="1"/>
      <c r="B1718" s="6" t="s">
        <v>14</v>
      </c>
      <c r="C1718" s="6">
        <v>1185732</v>
      </c>
      <c r="D1718" s="7">
        <v>44487</v>
      </c>
      <c r="E1718" s="6" t="s">
        <v>33</v>
      </c>
      <c r="F1718" s="6" t="s">
        <v>71</v>
      </c>
      <c r="G1718" s="6" t="s">
        <v>72</v>
      </c>
      <c r="H1718" s="6" t="s">
        <v>19</v>
      </c>
      <c r="I1718" s="8">
        <v>0.25</v>
      </c>
      <c r="J1718" s="9">
        <v>2500</v>
      </c>
      <c r="K1718" s="10">
        <f t="shared" si="12"/>
        <v>625</v>
      </c>
      <c r="L1718" s="10">
        <f t="shared" si="13"/>
        <v>218.75</v>
      </c>
      <c r="M1718" s="11">
        <v>0.35</v>
      </c>
      <c r="O1718" s="16"/>
      <c r="P1718" s="14"/>
      <c r="Q1718" s="12"/>
      <c r="R1718" s="13"/>
    </row>
    <row r="1719" spans="1:18" ht="15.75" customHeight="1">
      <c r="A1719" s="1"/>
      <c r="B1719" s="6" t="s">
        <v>14</v>
      </c>
      <c r="C1719" s="6">
        <v>1185732</v>
      </c>
      <c r="D1719" s="7">
        <v>44487</v>
      </c>
      <c r="E1719" s="6" t="s">
        <v>33</v>
      </c>
      <c r="F1719" s="6" t="s">
        <v>71</v>
      </c>
      <c r="G1719" s="6" t="s">
        <v>72</v>
      </c>
      <c r="H1719" s="6" t="s">
        <v>20</v>
      </c>
      <c r="I1719" s="8">
        <v>0.25</v>
      </c>
      <c r="J1719" s="9">
        <v>2250</v>
      </c>
      <c r="K1719" s="10">
        <f t="shared" si="12"/>
        <v>562.5</v>
      </c>
      <c r="L1719" s="10">
        <f t="shared" si="13"/>
        <v>225</v>
      </c>
      <c r="M1719" s="11">
        <v>0.4</v>
      </c>
      <c r="O1719" s="16"/>
      <c r="P1719" s="14"/>
      <c r="Q1719" s="12"/>
      <c r="R1719" s="13"/>
    </row>
    <row r="1720" spans="1:18" ht="15.75" customHeight="1">
      <c r="A1720" s="1"/>
      <c r="B1720" s="6" t="s">
        <v>14</v>
      </c>
      <c r="C1720" s="6">
        <v>1185732</v>
      </c>
      <c r="D1720" s="7">
        <v>44487</v>
      </c>
      <c r="E1720" s="6" t="s">
        <v>33</v>
      </c>
      <c r="F1720" s="6" t="s">
        <v>71</v>
      </c>
      <c r="G1720" s="6" t="s">
        <v>72</v>
      </c>
      <c r="H1720" s="6" t="s">
        <v>21</v>
      </c>
      <c r="I1720" s="8">
        <v>0.35</v>
      </c>
      <c r="J1720" s="9">
        <v>2250</v>
      </c>
      <c r="K1720" s="10">
        <f t="shared" si="12"/>
        <v>787.5</v>
      </c>
      <c r="L1720" s="10">
        <f t="shared" si="13"/>
        <v>275.625</v>
      </c>
      <c r="M1720" s="11">
        <v>0.35</v>
      </c>
      <c r="O1720" s="16"/>
      <c r="P1720" s="14"/>
      <c r="Q1720" s="12"/>
      <c r="R1720" s="13"/>
    </row>
    <row r="1721" spans="1:18" ht="15.75" customHeight="1">
      <c r="A1721" s="1"/>
      <c r="B1721" s="6" t="s">
        <v>14</v>
      </c>
      <c r="C1721" s="6">
        <v>1185732</v>
      </c>
      <c r="D1721" s="7">
        <v>44487</v>
      </c>
      <c r="E1721" s="6" t="s">
        <v>33</v>
      </c>
      <c r="F1721" s="6" t="s">
        <v>71</v>
      </c>
      <c r="G1721" s="6" t="s">
        <v>72</v>
      </c>
      <c r="H1721" s="6" t="s">
        <v>22</v>
      </c>
      <c r="I1721" s="8">
        <v>0.39999999999999991</v>
      </c>
      <c r="J1721" s="9">
        <v>3500</v>
      </c>
      <c r="K1721" s="10">
        <f t="shared" si="12"/>
        <v>1399.9999999999998</v>
      </c>
      <c r="L1721" s="10">
        <f t="shared" si="13"/>
        <v>699.99999999999989</v>
      </c>
      <c r="M1721" s="11">
        <v>0.5</v>
      </c>
      <c r="O1721" s="16"/>
      <c r="P1721" s="14"/>
      <c r="Q1721" s="12"/>
      <c r="R1721" s="13"/>
    </row>
    <row r="1722" spans="1:18" ht="15.75" customHeight="1">
      <c r="A1722" s="1"/>
      <c r="B1722" s="6" t="s">
        <v>14</v>
      </c>
      <c r="C1722" s="6">
        <v>1185732</v>
      </c>
      <c r="D1722" s="7">
        <v>44518</v>
      </c>
      <c r="E1722" s="6" t="s">
        <v>33</v>
      </c>
      <c r="F1722" s="6" t="s">
        <v>71</v>
      </c>
      <c r="G1722" s="6" t="s">
        <v>72</v>
      </c>
      <c r="H1722" s="6" t="s">
        <v>17</v>
      </c>
      <c r="I1722" s="8">
        <v>0.35000000000000003</v>
      </c>
      <c r="J1722" s="9">
        <v>5000</v>
      </c>
      <c r="K1722" s="10">
        <f t="shared" si="12"/>
        <v>1750.0000000000002</v>
      </c>
      <c r="L1722" s="10">
        <f t="shared" si="13"/>
        <v>700.00000000000011</v>
      </c>
      <c r="M1722" s="11">
        <v>0.4</v>
      </c>
      <c r="O1722" s="16"/>
      <c r="P1722" s="14"/>
      <c r="Q1722" s="12"/>
      <c r="R1722" s="13"/>
    </row>
    <row r="1723" spans="1:18" ht="15.75" customHeight="1">
      <c r="A1723" s="1"/>
      <c r="B1723" s="6" t="s">
        <v>14</v>
      </c>
      <c r="C1723" s="6">
        <v>1185732</v>
      </c>
      <c r="D1723" s="7">
        <v>44518</v>
      </c>
      <c r="E1723" s="6" t="s">
        <v>33</v>
      </c>
      <c r="F1723" s="6" t="s">
        <v>71</v>
      </c>
      <c r="G1723" s="6" t="s">
        <v>72</v>
      </c>
      <c r="H1723" s="6" t="s">
        <v>18</v>
      </c>
      <c r="I1723" s="8">
        <v>0.25000000000000006</v>
      </c>
      <c r="J1723" s="9">
        <v>3500</v>
      </c>
      <c r="K1723" s="10">
        <f t="shared" si="12"/>
        <v>875.00000000000023</v>
      </c>
      <c r="L1723" s="10">
        <f t="shared" si="13"/>
        <v>306.25000000000006</v>
      </c>
      <c r="M1723" s="11">
        <v>0.35</v>
      </c>
      <c r="O1723" s="16"/>
      <c r="P1723" s="14"/>
      <c r="Q1723" s="12"/>
      <c r="R1723" s="13"/>
    </row>
    <row r="1724" spans="1:18" ht="15.75" customHeight="1">
      <c r="A1724" s="1"/>
      <c r="B1724" s="6" t="s">
        <v>14</v>
      </c>
      <c r="C1724" s="6">
        <v>1185732</v>
      </c>
      <c r="D1724" s="7">
        <v>44518</v>
      </c>
      <c r="E1724" s="6" t="s">
        <v>33</v>
      </c>
      <c r="F1724" s="6" t="s">
        <v>71</v>
      </c>
      <c r="G1724" s="6" t="s">
        <v>72</v>
      </c>
      <c r="H1724" s="6" t="s">
        <v>19</v>
      </c>
      <c r="I1724" s="8">
        <v>0.25000000000000006</v>
      </c>
      <c r="J1724" s="9">
        <v>2950</v>
      </c>
      <c r="K1724" s="10">
        <f t="shared" si="12"/>
        <v>737.50000000000011</v>
      </c>
      <c r="L1724" s="10">
        <f t="shared" si="13"/>
        <v>258.125</v>
      </c>
      <c r="M1724" s="11">
        <v>0.35</v>
      </c>
      <c r="O1724" s="16"/>
      <c r="P1724" s="14"/>
      <c r="Q1724" s="12"/>
      <c r="R1724" s="13"/>
    </row>
    <row r="1725" spans="1:18" ht="15.75" customHeight="1">
      <c r="A1725" s="1"/>
      <c r="B1725" s="6" t="s">
        <v>14</v>
      </c>
      <c r="C1725" s="6">
        <v>1185732</v>
      </c>
      <c r="D1725" s="7">
        <v>44518</v>
      </c>
      <c r="E1725" s="6" t="s">
        <v>33</v>
      </c>
      <c r="F1725" s="6" t="s">
        <v>71</v>
      </c>
      <c r="G1725" s="6" t="s">
        <v>72</v>
      </c>
      <c r="H1725" s="6" t="s">
        <v>20</v>
      </c>
      <c r="I1725" s="8">
        <v>0.25000000000000006</v>
      </c>
      <c r="J1725" s="9">
        <v>3250</v>
      </c>
      <c r="K1725" s="10">
        <f t="shared" si="12"/>
        <v>812.50000000000023</v>
      </c>
      <c r="L1725" s="10">
        <f t="shared" si="13"/>
        <v>325.00000000000011</v>
      </c>
      <c r="M1725" s="11">
        <v>0.4</v>
      </c>
      <c r="O1725" s="16"/>
      <c r="P1725" s="14"/>
      <c r="Q1725" s="12"/>
      <c r="R1725" s="13"/>
    </row>
    <row r="1726" spans="1:18" ht="15.75" customHeight="1">
      <c r="A1726" s="1"/>
      <c r="B1726" s="6" t="s">
        <v>14</v>
      </c>
      <c r="C1726" s="6">
        <v>1185732</v>
      </c>
      <c r="D1726" s="7">
        <v>44518</v>
      </c>
      <c r="E1726" s="6" t="s">
        <v>33</v>
      </c>
      <c r="F1726" s="6" t="s">
        <v>71</v>
      </c>
      <c r="G1726" s="6" t="s">
        <v>72</v>
      </c>
      <c r="H1726" s="6" t="s">
        <v>21</v>
      </c>
      <c r="I1726" s="8">
        <v>0.44999999999999996</v>
      </c>
      <c r="J1726" s="9">
        <v>3000</v>
      </c>
      <c r="K1726" s="10">
        <f t="shared" si="12"/>
        <v>1349.9999999999998</v>
      </c>
      <c r="L1726" s="10">
        <f t="shared" si="13"/>
        <v>472.49999999999989</v>
      </c>
      <c r="M1726" s="11">
        <v>0.35</v>
      </c>
      <c r="O1726" s="16"/>
      <c r="P1726" s="14"/>
      <c r="Q1726" s="12"/>
      <c r="R1726" s="13"/>
    </row>
    <row r="1727" spans="1:18" ht="15.75" customHeight="1">
      <c r="A1727" s="1"/>
      <c r="B1727" s="6" t="s">
        <v>14</v>
      </c>
      <c r="C1727" s="6">
        <v>1185732</v>
      </c>
      <c r="D1727" s="7">
        <v>44518</v>
      </c>
      <c r="E1727" s="6" t="s">
        <v>33</v>
      </c>
      <c r="F1727" s="6" t="s">
        <v>71</v>
      </c>
      <c r="G1727" s="6" t="s">
        <v>72</v>
      </c>
      <c r="H1727" s="6" t="s">
        <v>22</v>
      </c>
      <c r="I1727" s="8">
        <v>0.49999999999999983</v>
      </c>
      <c r="J1727" s="9">
        <v>4000</v>
      </c>
      <c r="K1727" s="10">
        <f t="shared" si="12"/>
        <v>1999.9999999999993</v>
      </c>
      <c r="L1727" s="10">
        <f t="shared" si="13"/>
        <v>999.99999999999966</v>
      </c>
      <c r="M1727" s="11">
        <v>0.5</v>
      </c>
      <c r="O1727" s="16"/>
      <c r="P1727" s="14"/>
      <c r="Q1727" s="12"/>
      <c r="R1727" s="13"/>
    </row>
    <row r="1728" spans="1:18" ht="15.75" customHeight="1">
      <c r="A1728" s="1"/>
      <c r="B1728" s="6" t="s">
        <v>14</v>
      </c>
      <c r="C1728" s="6">
        <v>1185732</v>
      </c>
      <c r="D1728" s="7">
        <v>44547</v>
      </c>
      <c r="E1728" s="6" t="s">
        <v>33</v>
      </c>
      <c r="F1728" s="6" t="s">
        <v>71</v>
      </c>
      <c r="G1728" s="6" t="s">
        <v>72</v>
      </c>
      <c r="H1728" s="6" t="s">
        <v>17</v>
      </c>
      <c r="I1728" s="8">
        <v>0.44999999999999996</v>
      </c>
      <c r="J1728" s="9">
        <v>6500</v>
      </c>
      <c r="K1728" s="10">
        <f t="shared" si="12"/>
        <v>2924.9999999999995</v>
      </c>
      <c r="L1728" s="10">
        <f t="shared" si="13"/>
        <v>1169.9999999999998</v>
      </c>
      <c r="M1728" s="11">
        <v>0.4</v>
      </c>
      <c r="O1728" s="16"/>
      <c r="P1728" s="14"/>
      <c r="Q1728" s="12"/>
      <c r="R1728" s="13"/>
    </row>
    <row r="1729" spans="1:18" ht="15.75" customHeight="1">
      <c r="A1729" s="1"/>
      <c r="B1729" s="6" t="s">
        <v>14</v>
      </c>
      <c r="C1729" s="6">
        <v>1185732</v>
      </c>
      <c r="D1729" s="7">
        <v>44547</v>
      </c>
      <c r="E1729" s="6" t="s">
        <v>33</v>
      </c>
      <c r="F1729" s="6" t="s">
        <v>71</v>
      </c>
      <c r="G1729" s="6" t="s">
        <v>72</v>
      </c>
      <c r="H1729" s="6" t="s">
        <v>18</v>
      </c>
      <c r="I1729" s="8">
        <v>0.35000000000000003</v>
      </c>
      <c r="J1729" s="9">
        <v>4500</v>
      </c>
      <c r="K1729" s="10">
        <f t="shared" si="12"/>
        <v>1575.0000000000002</v>
      </c>
      <c r="L1729" s="10">
        <f t="shared" si="13"/>
        <v>551.25</v>
      </c>
      <c r="M1729" s="11">
        <v>0.35</v>
      </c>
      <c r="O1729" s="16"/>
      <c r="P1729" s="14"/>
      <c r="Q1729" s="12"/>
      <c r="R1729" s="13"/>
    </row>
    <row r="1730" spans="1:18" ht="15.75" customHeight="1">
      <c r="A1730" s="1"/>
      <c r="B1730" s="6" t="s">
        <v>14</v>
      </c>
      <c r="C1730" s="6">
        <v>1185732</v>
      </c>
      <c r="D1730" s="7">
        <v>44547</v>
      </c>
      <c r="E1730" s="6" t="s">
        <v>33</v>
      </c>
      <c r="F1730" s="6" t="s">
        <v>71</v>
      </c>
      <c r="G1730" s="6" t="s">
        <v>72</v>
      </c>
      <c r="H1730" s="6" t="s">
        <v>19</v>
      </c>
      <c r="I1730" s="8">
        <v>0.35000000000000003</v>
      </c>
      <c r="J1730" s="9">
        <v>4000</v>
      </c>
      <c r="K1730" s="10">
        <f t="shared" si="12"/>
        <v>1400.0000000000002</v>
      </c>
      <c r="L1730" s="10">
        <f t="shared" si="13"/>
        <v>490.00000000000006</v>
      </c>
      <c r="M1730" s="11">
        <v>0.35</v>
      </c>
      <c r="O1730" s="16"/>
      <c r="P1730" s="14"/>
      <c r="Q1730" s="12"/>
      <c r="R1730" s="13"/>
    </row>
    <row r="1731" spans="1:18" ht="15.75" customHeight="1">
      <c r="A1731" s="1"/>
      <c r="B1731" s="6" t="s">
        <v>14</v>
      </c>
      <c r="C1731" s="6">
        <v>1185732</v>
      </c>
      <c r="D1731" s="7">
        <v>44547</v>
      </c>
      <c r="E1731" s="6" t="s">
        <v>33</v>
      </c>
      <c r="F1731" s="6" t="s">
        <v>71</v>
      </c>
      <c r="G1731" s="6" t="s">
        <v>72</v>
      </c>
      <c r="H1731" s="6" t="s">
        <v>20</v>
      </c>
      <c r="I1731" s="8">
        <v>0.35000000000000003</v>
      </c>
      <c r="J1731" s="9">
        <v>3500</v>
      </c>
      <c r="K1731" s="10">
        <f t="shared" si="12"/>
        <v>1225.0000000000002</v>
      </c>
      <c r="L1731" s="10">
        <f t="shared" si="13"/>
        <v>490.00000000000011</v>
      </c>
      <c r="M1731" s="11">
        <v>0.4</v>
      </c>
      <c r="O1731" s="16"/>
      <c r="P1731" s="14"/>
      <c r="Q1731" s="12"/>
      <c r="R1731" s="13"/>
    </row>
    <row r="1732" spans="1:18" ht="15.75" customHeight="1">
      <c r="A1732" s="1"/>
      <c r="B1732" s="6" t="s">
        <v>14</v>
      </c>
      <c r="C1732" s="6">
        <v>1185732</v>
      </c>
      <c r="D1732" s="7">
        <v>44547</v>
      </c>
      <c r="E1732" s="6" t="s">
        <v>33</v>
      </c>
      <c r="F1732" s="6" t="s">
        <v>71</v>
      </c>
      <c r="G1732" s="6" t="s">
        <v>72</v>
      </c>
      <c r="H1732" s="6" t="s">
        <v>21</v>
      </c>
      <c r="I1732" s="8">
        <v>0.44999999999999996</v>
      </c>
      <c r="J1732" s="9">
        <v>3500</v>
      </c>
      <c r="K1732" s="10">
        <f t="shared" si="12"/>
        <v>1574.9999999999998</v>
      </c>
      <c r="L1732" s="10">
        <f t="shared" si="13"/>
        <v>551.24999999999989</v>
      </c>
      <c r="M1732" s="11">
        <v>0.35</v>
      </c>
      <c r="O1732" s="16"/>
      <c r="P1732" s="14"/>
      <c r="Q1732" s="12"/>
      <c r="R1732" s="13"/>
    </row>
    <row r="1733" spans="1:18" ht="15.75" customHeight="1">
      <c r="A1733" s="1"/>
      <c r="B1733" s="6" t="s">
        <v>14</v>
      </c>
      <c r="C1733" s="6">
        <v>1185732</v>
      </c>
      <c r="D1733" s="7">
        <v>44547</v>
      </c>
      <c r="E1733" s="6" t="s">
        <v>33</v>
      </c>
      <c r="F1733" s="6" t="s">
        <v>71</v>
      </c>
      <c r="G1733" s="6" t="s">
        <v>72</v>
      </c>
      <c r="H1733" s="6" t="s">
        <v>22</v>
      </c>
      <c r="I1733" s="8">
        <v>0.49999999999999983</v>
      </c>
      <c r="J1733" s="9">
        <v>4500</v>
      </c>
      <c r="K1733" s="10">
        <f t="shared" si="12"/>
        <v>2249.9999999999991</v>
      </c>
      <c r="L1733" s="10">
        <f t="shared" si="13"/>
        <v>1124.9999999999995</v>
      </c>
      <c r="M1733" s="11">
        <v>0.5</v>
      </c>
      <c r="O1733" s="16"/>
      <c r="P1733" s="14"/>
      <c r="Q1733" s="12"/>
      <c r="R1733" s="13"/>
    </row>
    <row r="1734" spans="1:18" ht="15.75" customHeight="1">
      <c r="A1734" s="1" t="s">
        <v>39</v>
      </c>
      <c r="B1734" s="6" t="s">
        <v>14</v>
      </c>
      <c r="C1734" s="6">
        <v>1185732</v>
      </c>
      <c r="D1734" s="7">
        <v>44207</v>
      </c>
      <c r="E1734" s="6" t="s">
        <v>33</v>
      </c>
      <c r="F1734" s="6" t="s">
        <v>73</v>
      </c>
      <c r="G1734" s="6" t="s">
        <v>74</v>
      </c>
      <c r="H1734" s="6" t="s">
        <v>17</v>
      </c>
      <c r="I1734" s="8">
        <v>0.25</v>
      </c>
      <c r="J1734" s="9">
        <v>6750</v>
      </c>
      <c r="K1734" s="10">
        <f t="shared" si="12"/>
        <v>1687.5</v>
      </c>
      <c r="L1734" s="10">
        <f t="shared" si="13"/>
        <v>675</v>
      </c>
      <c r="M1734" s="11">
        <v>0.4</v>
      </c>
      <c r="O1734" s="16"/>
      <c r="P1734" s="14"/>
      <c r="Q1734" s="12"/>
      <c r="R1734" s="13"/>
    </row>
    <row r="1735" spans="1:18" ht="15.75" customHeight="1">
      <c r="A1735" s="1"/>
      <c r="B1735" s="6" t="s">
        <v>14</v>
      </c>
      <c r="C1735" s="6">
        <v>1185732</v>
      </c>
      <c r="D1735" s="7">
        <v>44207</v>
      </c>
      <c r="E1735" s="6" t="s">
        <v>33</v>
      </c>
      <c r="F1735" s="6" t="s">
        <v>73</v>
      </c>
      <c r="G1735" s="6" t="s">
        <v>74</v>
      </c>
      <c r="H1735" s="6" t="s">
        <v>18</v>
      </c>
      <c r="I1735" s="8">
        <v>0.25</v>
      </c>
      <c r="J1735" s="9">
        <v>4750</v>
      </c>
      <c r="K1735" s="10">
        <f t="shared" si="12"/>
        <v>1187.5</v>
      </c>
      <c r="L1735" s="10">
        <f t="shared" si="13"/>
        <v>415.625</v>
      </c>
      <c r="M1735" s="11">
        <v>0.35</v>
      </c>
      <c r="O1735" s="16"/>
      <c r="P1735" s="14"/>
      <c r="Q1735" s="12"/>
      <c r="R1735" s="13"/>
    </row>
    <row r="1736" spans="1:18" ht="15.75" customHeight="1">
      <c r="A1736" s="1"/>
      <c r="B1736" s="6" t="s">
        <v>14</v>
      </c>
      <c r="C1736" s="6">
        <v>1185732</v>
      </c>
      <c r="D1736" s="7">
        <v>44207</v>
      </c>
      <c r="E1736" s="6" t="s">
        <v>33</v>
      </c>
      <c r="F1736" s="6" t="s">
        <v>73</v>
      </c>
      <c r="G1736" s="6" t="s">
        <v>74</v>
      </c>
      <c r="H1736" s="6" t="s">
        <v>19</v>
      </c>
      <c r="I1736" s="8">
        <v>0.15000000000000002</v>
      </c>
      <c r="J1736" s="9">
        <v>4750</v>
      </c>
      <c r="K1736" s="10">
        <f t="shared" si="12"/>
        <v>712.50000000000011</v>
      </c>
      <c r="L1736" s="10">
        <f t="shared" si="13"/>
        <v>249.37500000000003</v>
      </c>
      <c r="M1736" s="11">
        <v>0.35</v>
      </c>
      <c r="O1736" s="16"/>
      <c r="P1736" s="14"/>
      <c r="Q1736" s="12"/>
      <c r="R1736" s="13"/>
    </row>
    <row r="1737" spans="1:18" ht="15.75" customHeight="1">
      <c r="A1737" s="1"/>
      <c r="B1737" s="6" t="s">
        <v>14</v>
      </c>
      <c r="C1737" s="6">
        <v>1185732</v>
      </c>
      <c r="D1737" s="7">
        <v>44207</v>
      </c>
      <c r="E1737" s="6" t="s">
        <v>33</v>
      </c>
      <c r="F1737" s="6" t="s">
        <v>73</v>
      </c>
      <c r="G1737" s="6" t="s">
        <v>74</v>
      </c>
      <c r="H1737" s="6" t="s">
        <v>20</v>
      </c>
      <c r="I1737" s="8">
        <v>0.20000000000000007</v>
      </c>
      <c r="J1737" s="9">
        <v>3250</v>
      </c>
      <c r="K1737" s="10">
        <f t="shared" si="12"/>
        <v>650.00000000000023</v>
      </c>
      <c r="L1737" s="10">
        <f t="shared" si="13"/>
        <v>260.00000000000011</v>
      </c>
      <c r="M1737" s="11">
        <v>0.4</v>
      </c>
      <c r="O1737" s="16"/>
      <c r="P1737" s="14"/>
      <c r="Q1737" s="12"/>
      <c r="R1737" s="13"/>
    </row>
    <row r="1738" spans="1:18" ht="15.75" customHeight="1">
      <c r="A1738" s="1"/>
      <c r="B1738" s="6" t="s">
        <v>14</v>
      </c>
      <c r="C1738" s="6">
        <v>1185732</v>
      </c>
      <c r="D1738" s="7">
        <v>44207</v>
      </c>
      <c r="E1738" s="6" t="s">
        <v>33</v>
      </c>
      <c r="F1738" s="6" t="s">
        <v>73</v>
      </c>
      <c r="G1738" s="6" t="s">
        <v>74</v>
      </c>
      <c r="H1738" s="6" t="s">
        <v>21</v>
      </c>
      <c r="I1738" s="8">
        <v>0.35</v>
      </c>
      <c r="J1738" s="9">
        <v>3750</v>
      </c>
      <c r="K1738" s="10">
        <f t="shared" si="12"/>
        <v>1312.5</v>
      </c>
      <c r="L1738" s="10">
        <f t="shared" si="13"/>
        <v>459.37499999999994</v>
      </c>
      <c r="M1738" s="11">
        <v>0.35</v>
      </c>
      <c r="O1738" s="16"/>
      <c r="P1738" s="14"/>
      <c r="Q1738" s="12"/>
      <c r="R1738" s="13"/>
    </row>
    <row r="1739" spans="1:18" ht="15.75" customHeight="1">
      <c r="A1739" s="1"/>
      <c r="B1739" s="6" t="s">
        <v>14</v>
      </c>
      <c r="C1739" s="6">
        <v>1185732</v>
      </c>
      <c r="D1739" s="7">
        <v>44207</v>
      </c>
      <c r="E1739" s="6" t="s">
        <v>33</v>
      </c>
      <c r="F1739" s="6" t="s">
        <v>73</v>
      </c>
      <c r="G1739" s="6" t="s">
        <v>74</v>
      </c>
      <c r="H1739" s="6" t="s">
        <v>22</v>
      </c>
      <c r="I1739" s="8">
        <v>0.25</v>
      </c>
      <c r="J1739" s="9">
        <v>4750</v>
      </c>
      <c r="K1739" s="10">
        <f t="shared" si="12"/>
        <v>1187.5</v>
      </c>
      <c r="L1739" s="10">
        <f t="shared" si="13"/>
        <v>593.75</v>
      </c>
      <c r="M1739" s="11">
        <v>0.5</v>
      </c>
      <c r="O1739" s="16"/>
      <c r="P1739" s="14"/>
      <c r="Q1739" s="12"/>
      <c r="R1739" s="13"/>
    </row>
    <row r="1740" spans="1:18" ht="15.75" customHeight="1">
      <c r="A1740" s="1"/>
      <c r="B1740" s="6" t="s">
        <v>14</v>
      </c>
      <c r="C1740" s="6">
        <v>1185732</v>
      </c>
      <c r="D1740" s="7">
        <v>44238</v>
      </c>
      <c r="E1740" s="6" t="s">
        <v>33</v>
      </c>
      <c r="F1740" s="6" t="s">
        <v>73</v>
      </c>
      <c r="G1740" s="6" t="s">
        <v>74</v>
      </c>
      <c r="H1740" s="6" t="s">
        <v>17</v>
      </c>
      <c r="I1740" s="8">
        <v>0.25</v>
      </c>
      <c r="J1740" s="9">
        <v>7250</v>
      </c>
      <c r="K1740" s="10">
        <f t="shared" si="12"/>
        <v>1812.5</v>
      </c>
      <c r="L1740" s="10">
        <f t="shared" si="13"/>
        <v>725</v>
      </c>
      <c r="M1740" s="11">
        <v>0.4</v>
      </c>
      <c r="O1740" s="16"/>
      <c r="P1740" s="14"/>
      <c r="Q1740" s="12"/>
      <c r="R1740" s="13"/>
    </row>
    <row r="1741" spans="1:18" ht="15.75" customHeight="1">
      <c r="A1741" s="1"/>
      <c r="B1741" s="6" t="s">
        <v>14</v>
      </c>
      <c r="C1741" s="6">
        <v>1185732</v>
      </c>
      <c r="D1741" s="7">
        <v>44238</v>
      </c>
      <c r="E1741" s="6" t="s">
        <v>33</v>
      </c>
      <c r="F1741" s="6" t="s">
        <v>73</v>
      </c>
      <c r="G1741" s="6" t="s">
        <v>74</v>
      </c>
      <c r="H1741" s="6" t="s">
        <v>18</v>
      </c>
      <c r="I1741" s="8">
        <v>0.25</v>
      </c>
      <c r="J1741" s="9">
        <v>3750</v>
      </c>
      <c r="K1741" s="10">
        <f t="shared" si="12"/>
        <v>937.5</v>
      </c>
      <c r="L1741" s="10">
        <f t="shared" si="13"/>
        <v>328.125</v>
      </c>
      <c r="M1741" s="11">
        <v>0.35</v>
      </c>
      <c r="O1741" s="16"/>
      <c r="P1741" s="14"/>
      <c r="Q1741" s="12"/>
      <c r="R1741" s="13"/>
    </row>
    <row r="1742" spans="1:18" ht="15.75" customHeight="1">
      <c r="A1742" s="1"/>
      <c r="B1742" s="6" t="s">
        <v>14</v>
      </c>
      <c r="C1742" s="6">
        <v>1185732</v>
      </c>
      <c r="D1742" s="7">
        <v>44238</v>
      </c>
      <c r="E1742" s="6" t="s">
        <v>33</v>
      </c>
      <c r="F1742" s="6" t="s">
        <v>73</v>
      </c>
      <c r="G1742" s="6" t="s">
        <v>74</v>
      </c>
      <c r="H1742" s="6" t="s">
        <v>19</v>
      </c>
      <c r="I1742" s="8">
        <v>0.15000000000000002</v>
      </c>
      <c r="J1742" s="9">
        <v>4250</v>
      </c>
      <c r="K1742" s="10">
        <f t="shared" si="12"/>
        <v>637.50000000000011</v>
      </c>
      <c r="L1742" s="10">
        <f t="shared" si="13"/>
        <v>223.12500000000003</v>
      </c>
      <c r="M1742" s="11">
        <v>0.35</v>
      </c>
      <c r="O1742" s="16"/>
      <c r="P1742" s="14"/>
      <c r="Q1742" s="12"/>
      <c r="R1742" s="13"/>
    </row>
    <row r="1743" spans="1:18" ht="15.75" customHeight="1">
      <c r="A1743" s="1"/>
      <c r="B1743" s="6" t="s">
        <v>14</v>
      </c>
      <c r="C1743" s="6">
        <v>1185732</v>
      </c>
      <c r="D1743" s="7">
        <v>44238</v>
      </c>
      <c r="E1743" s="6" t="s">
        <v>33</v>
      </c>
      <c r="F1743" s="6" t="s">
        <v>73</v>
      </c>
      <c r="G1743" s="6" t="s">
        <v>74</v>
      </c>
      <c r="H1743" s="6" t="s">
        <v>20</v>
      </c>
      <c r="I1743" s="8">
        <v>0.20000000000000007</v>
      </c>
      <c r="J1743" s="9">
        <v>3000</v>
      </c>
      <c r="K1743" s="10">
        <f t="shared" si="12"/>
        <v>600.00000000000023</v>
      </c>
      <c r="L1743" s="10">
        <f t="shared" si="13"/>
        <v>240.00000000000011</v>
      </c>
      <c r="M1743" s="11">
        <v>0.4</v>
      </c>
      <c r="O1743" s="16"/>
      <c r="P1743" s="14"/>
      <c r="Q1743" s="12"/>
      <c r="R1743" s="13"/>
    </row>
    <row r="1744" spans="1:18" ht="15.75" customHeight="1">
      <c r="A1744" s="1"/>
      <c r="B1744" s="6" t="s">
        <v>14</v>
      </c>
      <c r="C1744" s="6">
        <v>1185732</v>
      </c>
      <c r="D1744" s="7">
        <v>44238</v>
      </c>
      <c r="E1744" s="6" t="s">
        <v>33</v>
      </c>
      <c r="F1744" s="6" t="s">
        <v>73</v>
      </c>
      <c r="G1744" s="6" t="s">
        <v>74</v>
      </c>
      <c r="H1744" s="6" t="s">
        <v>21</v>
      </c>
      <c r="I1744" s="8">
        <v>0.35</v>
      </c>
      <c r="J1744" s="9">
        <v>3750</v>
      </c>
      <c r="K1744" s="10">
        <f t="shared" si="12"/>
        <v>1312.5</v>
      </c>
      <c r="L1744" s="10">
        <f t="shared" si="13"/>
        <v>459.37499999999994</v>
      </c>
      <c r="M1744" s="11">
        <v>0.35</v>
      </c>
      <c r="O1744" s="16"/>
      <c r="P1744" s="14"/>
      <c r="Q1744" s="12"/>
      <c r="R1744" s="13"/>
    </row>
    <row r="1745" spans="1:18" ht="15.75" customHeight="1">
      <c r="A1745" s="1"/>
      <c r="B1745" s="6" t="s">
        <v>14</v>
      </c>
      <c r="C1745" s="6">
        <v>1185732</v>
      </c>
      <c r="D1745" s="7">
        <v>44238</v>
      </c>
      <c r="E1745" s="6" t="s">
        <v>33</v>
      </c>
      <c r="F1745" s="6" t="s">
        <v>73</v>
      </c>
      <c r="G1745" s="6" t="s">
        <v>74</v>
      </c>
      <c r="H1745" s="6" t="s">
        <v>22</v>
      </c>
      <c r="I1745" s="8">
        <v>0.25</v>
      </c>
      <c r="J1745" s="9">
        <v>4500</v>
      </c>
      <c r="K1745" s="10">
        <f t="shared" si="12"/>
        <v>1125</v>
      </c>
      <c r="L1745" s="10">
        <f t="shared" si="13"/>
        <v>562.5</v>
      </c>
      <c r="M1745" s="11">
        <v>0.5</v>
      </c>
      <c r="O1745" s="16"/>
      <c r="P1745" s="14"/>
      <c r="Q1745" s="12"/>
      <c r="R1745" s="13"/>
    </row>
    <row r="1746" spans="1:18" ht="15.75" customHeight="1">
      <c r="A1746" s="1"/>
      <c r="B1746" s="6" t="s">
        <v>14</v>
      </c>
      <c r="C1746" s="6">
        <v>1185732</v>
      </c>
      <c r="D1746" s="7">
        <v>44265</v>
      </c>
      <c r="E1746" s="6" t="s">
        <v>33</v>
      </c>
      <c r="F1746" s="6" t="s">
        <v>73</v>
      </c>
      <c r="G1746" s="6" t="s">
        <v>74</v>
      </c>
      <c r="H1746" s="6" t="s">
        <v>17</v>
      </c>
      <c r="I1746" s="8">
        <v>0.30000000000000004</v>
      </c>
      <c r="J1746" s="9">
        <v>6700</v>
      </c>
      <c r="K1746" s="10">
        <f t="shared" si="12"/>
        <v>2010.0000000000002</v>
      </c>
      <c r="L1746" s="10">
        <f t="shared" si="13"/>
        <v>804.00000000000011</v>
      </c>
      <c r="M1746" s="11">
        <v>0.4</v>
      </c>
      <c r="O1746" s="16"/>
      <c r="P1746" s="14"/>
      <c r="Q1746" s="12"/>
      <c r="R1746" s="13"/>
    </row>
    <row r="1747" spans="1:18" ht="15.75" customHeight="1">
      <c r="A1747" s="1"/>
      <c r="B1747" s="6" t="s">
        <v>14</v>
      </c>
      <c r="C1747" s="6">
        <v>1185732</v>
      </c>
      <c r="D1747" s="7">
        <v>44265</v>
      </c>
      <c r="E1747" s="6" t="s">
        <v>33</v>
      </c>
      <c r="F1747" s="6" t="s">
        <v>73</v>
      </c>
      <c r="G1747" s="6" t="s">
        <v>74</v>
      </c>
      <c r="H1747" s="6" t="s">
        <v>18</v>
      </c>
      <c r="I1747" s="8">
        <v>0.30000000000000004</v>
      </c>
      <c r="J1747" s="9">
        <v>3500</v>
      </c>
      <c r="K1747" s="10">
        <f t="shared" si="12"/>
        <v>1050.0000000000002</v>
      </c>
      <c r="L1747" s="10">
        <f t="shared" si="13"/>
        <v>367.50000000000006</v>
      </c>
      <c r="M1747" s="11">
        <v>0.35</v>
      </c>
      <c r="O1747" s="16"/>
      <c r="P1747" s="14"/>
      <c r="Q1747" s="12"/>
      <c r="R1747" s="13"/>
    </row>
    <row r="1748" spans="1:18" ht="15.75" customHeight="1">
      <c r="A1748" s="1"/>
      <c r="B1748" s="6" t="s">
        <v>14</v>
      </c>
      <c r="C1748" s="6">
        <v>1185732</v>
      </c>
      <c r="D1748" s="7">
        <v>44265</v>
      </c>
      <c r="E1748" s="6" t="s">
        <v>33</v>
      </c>
      <c r="F1748" s="6" t="s">
        <v>73</v>
      </c>
      <c r="G1748" s="6" t="s">
        <v>74</v>
      </c>
      <c r="H1748" s="6" t="s">
        <v>19</v>
      </c>
      <c r="I1748" s="8">
        <v>0.20000000000000007</v>
      </c>
      <c r="J1748" s="9">
        <v>4000</v>
      </c>
      <c r="K1748" s="10">
        <f t="shared" si="12"/>
        <v>800.00000000000023</v>
      </c>
      <c r="L1748" s="10">
        <f t="shared" si="13"/>
        <v>280.00000000000006</v>
      </c>
      <c r="M1748" s="11">
        <v>0.35</v>
      </c>
      <c r="O1748" s="16"/>
      <c r="P1748" s="14"/>
      <c r="Q1748" s="12"/>
      <c r="R1748" s="13"/>
    </row>
    <row r="1749" spans="1:18" ht="15.75" customHeight="1">
      <c r="A1749" s="1"/>
      <c r="B1749" s="6" t="s">
        <v>14</v>
      </c>
      <c r="C1749" s="6">
        <v>1185732</v>
      </c>
      <c r="D1749" s="7">
        <v>44265</v>
      </c>
      <c r="E1749" s="6" t="s">
        <v>33</v>
      </c>
      <c r="F1749" s="6" t="s">
        <v>73</v>
      </c>
      <c r="G1749" s="6" t="s">
        <v>74</v>
      </c>
      <c r="H1749" s="6" t="s">
        <v>20</v>
      </c>
      <c r="I1749" s="8">
        <v>0.25</v>
      </c>
      <c r="J1749" s="9">
        <v>2500</v>
      </c>
      <c r="K1749" s="10">
        <f t="shared" si="12"/>
        <v>625</v>
      </c>
      <c r="L1749" s="10">
        <f t="shared" si="13"/>
        <v>250</v>
      </c>
      <c r="M1749" s="11">
        <v>0.4</v>
      </c>
      <c r="O1749" s="16"/>
      <c r="P1749" s="14"/>
      <c r="Q1749" s="12"/>
      <c r="R1749" s="13"/>
    </row>
    <row r="1750" spans="1:18" ht="15.75" customHeight="1">
      <c r="A1750" s="1"/>
      <c r="B1750" s="6" t="s">
        <v>14</v>
      </c>
      <c r="C1750" s="6">
        <v>1185732</v>
      </c>
      <c r="D1750" s="7">
        <v>44265</v>
      </c>
      <c r="E1750" s="6" t="s">
        <v>33</v>
      </c>
      <c r="F1750" s="6" t="s">
        <v>73</v>
      </c>
      <c r="G1750" s="6" t="s">
        <v>74</v>
      </c>
      <c r="H1750" s="6" t="s">
        <v>21</v>
      </c>
      <c r="I1750" s="8">
        <v>0.4</v>
      </c>
      <c r="J1750" s="9">
        <v>3000</v>
      </c>
      <c r="K1750" s="10">
        <f t="shared" si="12"/>
        <v>1200</v>
      </c>
      <c r="L1750" s="10">
        <f t="shared" si="13"/>
        <v>420</v>
      </c>
      <c r="M1750" s="11">
        <v>0.35</v>
      </c>
      <c r="O1750" s="16"/>
      <c r="P1750" s="14"/>
      <c r="Q1750" s="12"/>
      <c r="R1750" s="13"/>
    </row>
    <row r="1751" spans="1:18" ht="15.75" customHeight="1">
      <c r="A1751" s="1"/>
      <c r="B1751" s="6" t="s">
        <v>14</v>
      </c>
      <c r="C1751" s="6">
        <v>1185732</v>
      </c>
      <c r="D1751" s="7">
        <v>44265</v>
      </c>
      <c r="E1751" s="6" t="s">
        <v>33</v>
      </c>
      <c r="F1751" s="6" t="s">
        <v>73</v>
      </c>
      <c r="G1751" s="6" t="s">
        <v>74</v>
      </c>
      <c r="H1751" s="6" t="s">
        <v>22</v>
      </c>
      <c r="I1751" s="8">
        <v>0.30000000000000004</v>
      </c>
      <c r="J1751" s="9">
        <v>4000</v>
      </c>
      <c r="K1751" s="10">
        <f t="shared" si="12"/>
        <v>1200.0000000000002</v>
      </c>
      <c r="L1751" s="10">
        <f t="shared" si="13"/>
        <v>600.00000000000011</v>
      </c>
      <c r="M1751" s="11">
        <v>0.5</v>
      </c>
      <c r="O1751" s="16"/>
      <c r="P1751" s="14"/>
      <c r="Q1751" s="12"/>
      <c r="R1751" s="13"/>
    </row>
    <row r="1752" spans="1:18" ht="15.75" customHeight="1">
      <c r="A1752" s="1"/>
      <c r="B1752" s="6" t="s">
        <v>14</v>
      </c>
      <c r="C1752" s="6">
        <v>1185732</v>
      </c>
      <c r="D1752" s="7">
        <v>44297</v>
      </c>
      <c r="E1752" s="6" t="s">
        <v>33</v>
      </c>
      <c r="F1752" s="6" t="s">
        <v>73</v>
      </c>
      <c r="G1752" s="6" t="s">
        <v>74</v>
      </c>
      <c r="H1752" s="6" t="s">
        <v>17</v>
      </c>
      <c r="I1752" s="8">
        <v>0.30000000000000004</v>
      </c>
      <c r="J1752" s="9">
        <v>6250</v>
      </c>
      <c r="K1752" s="10">
        <f t="shared" si="12"/>
        <v>1875.0000000000002</v>
      </c>
      <c r="L1752" s="10">
        <f t="shared" si="13"/>
        <v>750.00000000000011</v>
      </c>
      <c r="M1752" s="11">
        <v>0.4</v>
      </c>
      <c r="O1752" s="16"/>
      <c r="P1752" s="14"/>
      <c r="Q1752" s="12"/>
      <c r="R1752" s="13"/>
    </row>
    <row r="1753" spans="1:18" ht="15.75" customHeight="1">
      <c r="A1753" s="1"/>
      <c r="B1753" s="6" t="s">
        <v>14</v>
      </c>
      <c r="C1753" s="6">
        <v>1185732</v>
      </c>
      <c r="D1753" s="7">
        <v>44297</v>
      </c>
      <c r="E1753" s="6" t="s">
        <v>33</v>
      </c>
      <c r="F1753" s="6" t="s">
        <v>73</v>
      </c>
      <c r="G1753" s="6" t="s">
        <v>74</v>
      </c>
      <c r="H1753" s="6" t="s">
        <v>18</v>
      </c>
      <c r="I1753" s="8">
        <v>0.25000000000000006</v>
      </c>
      <c r="J1753" s="9">
        <v>3250</v>
      </c>
      <c r="K1753" s="10">
        <f t="shared" si="12"/>
        <v>812.50000000000023</v>
      </c>
      <c r="L1753" s="10">
        <f t="shared" si="13"/>
        <v>284.37500000000006</v>
      </c>
      <c r="M1753" s="11">
        <v>0.35</v>
      </c>
      <c r="O1753" s="16"/>
      <c r="P1753" s="14"/>
      <c r="Q1753" s="12"/>
      <c r="R1753" s="13"/>
    </row>
    <row r="1754" spans="1:18" ht="15.75" customHeight="1">
      <c r="A1754" s="1"/>
      <c r="B1754" s="6" t="s">
        <v>14</v>
      </c>
      <c r="C1754" s="6">
        <v>1185732</v>
      </c>
      <c r="D1754" s="7">
        <v>44297</v>
      </c>
      <c r="E1754" s="6" t="s">
        <v>33</v>
      </c>
      <c r="F1754" s="6" t="s">
        <v>73</v>
      </c>
      <c r="G1754" s="6" t="s">
        <v>74</v>
      </c>
      <c r="H1754" s="6" t="s">
        <v>19</v>
      </c>
      <c r="I1754" s="8">
        <v>0.15000000000000008</v>
      </c>
      <c r="J1754" s="9">
        <v>3250</v>
      </c>
      <c r="K1754" s="10">
        <f t="shared" si="12"/>
        <v>487.50000000000023</v>
      </c>
      <c r="L1754" s="10">
        <f t="shared" si="13"/>
        <v>170.62500000000006</v>
      </c>
      <c r="M1754" s="11">
        <v>0.35</v>
      </c>
      <c r="O1754" s="16"/>
      <c r="P1754" s="14"/>
      <c r="Q1754" s="12"/>
      <c r="R1754" s="13"/>
    </row>
    <row r="1755" spans="1:18" ht="15.75" customHeight="1">
      <c r="A1755" s="1"/>
      <c r="B1755" s="6" t="s">
        <v>14</v>
      </c>
      <c r="C1755" s="6">
        <v>1185732</v>
      </c>
      <c r="D1755" s="7">
        <v>44297</v>
      </c>
      <c r="E1755" s="6" t="s">
        <v>33</v>
      </c>
      <c r="F1755" s="6" t="s">
        <v>73</v>
      </c>
      <c r="G1755" s="6" t="s">
        <v>74</v>
      </c>
      <c r="H1755" s="6" t="s">
        <v>20</v>
      </c>
      <c r="I1755" s="8">
        <v>0.2</v>
      </c>
      <c r="J1755" s="9">
        <v>2500</v>
      </c>
      <c r="K1755" s="10">
        <f t="shared" si="12"/>
        <v>500</v>
      </c>
      <c r="L1755" s="10">
        <f t="shared" si="13"/>
        <v>200</v>
      </c>
      <c r="M1755" s="11">
        <v>0.4</v>
      </c>
      <c r="O1755" s="16"/>
      <c r="P1755" s="14"/>
      <c r="Q1755" s="12"/>
      <c r="R1755" s="13"/>
    </row>
    <row r="1756" spans="1:18" ht="15.75" customHeight="1">
      <c r="A1756" s="1"/>
      <c r="B1756" s="6" t="s">
        <v>14</v>
      </c>
      <c r="C1756" s="6">
        <v>1185732</v>
      </c>
      <c r="D1756" s="7">
        <v>44297</v>
      </c>
      <c r="E1756" s="6" t="s">
        <v>33</v>
      </c>
      <c r="F1756" s="6" t="s">
        <v>73</v>
      </c>
      <c r="G1756" s="6" t="s">
        <v>74</v>
      </c>
      <c r="H1756" s="6" t="s">
        <v>21</v>
      </c>
      <c r="I1756" s="8">
        <v>0.35000000000000003</v>
      </c>
      <c r="J1756" s="9">
        <v>2750</v>
      </c>
      <c r="K1756" s="10">
        <f t="shared" si="12"/>
        <v>962.50000000000011</v>
      </c>
      <c r="L1756" s="10">
        <f t="shared" si="13"/>
        <v>336.875</v>
      </c>
      <c r="M1756" s="11">
        <v>0.35</v>
      </c>
      <c r="O1756" s="16"/>
      <c r="P1756" s="14"/>
      <c r="Q1756" s="12"/>
      <c r="R1756" s="13"/>
    </row>
    <row r="1757" spans="1:18" ht="15.75" customHeight="1">
      <c r="A1757" s="1"/>
      <c r="B1757" s="6" t="s">
        <v>14</v>
      </c>
      <c r="C1757" s="6">
        <v>1185732</v>
      </c>
      <c r="D1757" s="7">
        <v>44297</v>
      </c>
      <c r="E1757" s="6" t="s">
        <v>33</v>
      </c>
      <c r="F1757" s="6" t="s">
        <v>73</v>
      </c>
      <c r="G1757" s="6" t="s">
        <v>74</v>
      </c>
      <c r="H1757" s="6" t="s">
        <v>22</v>
      </c>
      <c r="I1757" s="8">
        <v>0.25000000000000006</v>
      </c>
      <c r="J1757" s="9">
        <v>4000</v>
      </c>
      <c r="K1757" s="10">
        <f t="shared" si="12"/>
        <v>1000.0000000000002</v>
      </c>
      <c r="L1757" s="10">
        <f t="shared" si="13"/>
        <v>500.00000000000011</v>
      </c>
      <c r="M1757" s="11">
        <v>0.5</v>
      </c>
      <c r="O1757" s="16"/>
      <c r="P1757" s="14"/>
      <c r="Q1757" s="12"/>
      <c r="R1757" s="13"/>
    </row>
    <row r="1758" spans="1:18" ht="15.75" customHeight="1">
      <c r="A1758" s="1"/>
      <c r="B1758" s="6" t="s">
        <v>14</v>
      </c>
      <c r="C1758" s="6">
        <v>1185732</v>
      </c>
      <c r="D1758" s="7">
        <v>44328</v>
      </c>
      <c r="E1758" s="6" t="s">
        <v>33</v>
      </c>
      <c r="F1758" s="6" t="s">
        <v>73</v>
      </c>
      <c r="G1758" s="6" t="s">
        <v>74</v>
      </c>
      <c r="H1758" s="6" t="s">
        <v>17</v>
      </c>
      <c r="I1758" s="8">
        <v>0.35000000000000003</v>
      </c>
      <c r="J1758" s="9">
        <v>6700</v>
      </c>
      <c r="K1758" s="10">
        <f t="shared" si="12"/>
        <v>2345</v>
      </c>
      <c r="L1758" s="10">
        <f t="shared" si="13"/>
        <v>938</v>
      </c>
      <c r="M1758" s="11">
        <v>0.4</v>
      </c>
      <c r="O1758" s="16"/>
      <c r="P1758" s="14"/>
      <c r="Q1758" s="12"/>
      <c r="R1758" s="13"/>
    </row>
    <row r="1759" spans="1:18" ht="15.75" customHeight="1">
      <c r="A1759" s="1"/>
      <c r="B1759" s="6" t="s">
        <v>14</v>
      </c>
      <c r="C1759" s="6">
        <v>1185732</v>
      </c>
      <c r="D1759" s="7">
        <v>44328</v>
      </c>
      <c r="E1759" s="6" t="s">
        <v>33</v>
      </c>
      <c r="F1759" s="6" t="s">
        <v>73</v>
      </c>
      <c r="G1759" s="6" t="s">
        <v>74</v>
      </c>
      <c r="H1759" s="6" t="s">
        <v>18</v>
      </c>
      <c r="I1759" s="8">
        <v>0.3000000000000001</v>
      </c>
      <c r="J1759" s="9">
        <v>3750</v>
      </c>
      <c r="K1759" s="10">
        <f t="shared" si="12"/>
        <v>1125.0000000000005</v>
      </c>
      <c r="L1759" s="10">
        <f t="shared" si="13"/>
        <v>393.75000000000011</v>
      </c>
      <c r="M1759" s="11">
        <v>0.35</v>
      </c>
      <c r="O1759" s="16"/>
      <c r="P1759" s="14"/>
      <c r="Q1759" s="12"/>
      <c r="R1759" s="13"/>
    </row>
    <row r="1760" spans="1:18" ht="15.75" customHeight="1">
      <c r="A1760" s="1"/>
      <c r="B1760" s="6" t="s">
        <v>14</v>
      </c>
      <c r="C1760" s="6">
        <v>1185732</v>
      </c>
      <c r="D1760" s="7">
        <v>44328</v>
      </c>
      <c r="E1760" s="6" t="s">
        <v>33</v>
      </c>
      <c r="F1760" s="6" t="s">
        <v>73</v>
      </c>
      <c r="G1760" s="6" t="s">
        <v>74</v>
      </c>
      <c r="H1760" s="6" t="s">
        <v>19</v>
      </c>
      <c r="I1760" s="8">
        <v>0.25000000000000006</v>
      </c>
      <c r="J1760" s="9">
        <v>3500</v>
      </c>
      <c r="K1760" s="10">
        <f t="shared" si="12"/>
        <v>875.00000000000023</v>
      </c>
      <c r="L1760" s="10">
        <f t="shared" si="13"/>
        <v>306.25000000000006</v>
      </c>
      <c r="M1760" s="11">
        <v>0.35</v>
      </c>
      <c r="O1760" s="16"/>
      <c r="P1760" s="14"/>
      <c r="Q1760" s="12"/>
      <c r="R1760" s="13"/>
    </row>
    <row r="1761" spans="1:18" ht="15.75" customHeight="1">
      <c r="A1761" s="1"/>
      <c r="B1761" s="6" t="s">
        <v>14</v>
      </c>
      <c r="C1761" s="6">
        <v>1185732</v>
      </c>
      <c r="D1761" s="7">
        <v>44328</v>
      </c>
      <c r="E1761" s="6" t="s">
        <v>33</v>
      </c>
      <c r="F1761" s="6" t="s">
        <v>73</v>
      </c>
      <c r="G1761" s="6" t="s">
        <v>74</v>
      </c>
      <c r="H1761" s="6" t="s">
        <v>20</v>
      </c>
      <c r="I1761" s="8">
        <v>0.25000000000000006</v>
      </c>
      <c r="J1761" s="9">
        <v>2750</v>
      </c>
      <c r="K1761" s="10">
        <f t="shared" si="12"/>
        <v>687.50000000000011</v>
      </c>
      <c r="L1761" s="10">
        <f t="shared" si="13"/>
        <v>275.00000000000006</v>
      </c>
      <c r="M1761" s="11">
        <v>0.4</v>
      </c>
      <c r="O1761" s="16"/>
      <c r="P1761" s="14"/>
      <c r="Q1761" s="12"/>
      <c r="R1761" s="13"/>
    </row>
    <row r="1762" spans="1:18" ht="15.75" customHeight="1">
      <c r="A1762" s="1"/>
      <c r="B1762" s="6" t="s">
        <v>14</v>
      </c>
      <c r="C1762" s="6">
        <v>1185732</v>
      </c>
      <c r="D1762" s="7">
        <v>44328</v>
      </c>
      <c r="E1762" s="6" t="s">
        <v>33</v>
      </c>
      <c r="F1762" s="6" t="s">
        <v>73</v>
      </c>
      <c r="G1762" s="6" t="s">
        <v>74</v>
      </c>
      <c r="H1762" s="6" t="s">
        <v>21</v>
      </c>
      <c r="I1762" s="8">
        <v>0.39999999999999997</v>
      </c>
      <c r="J1762" s="9">
        <v>3000</v>
      </c>
      <c r="K1762" s="10">
        <f t="shared" si="12"/>
        <v>1200</v>
      </c>
      <c r="L1762" s="10">
        <f t="shared" si="13"/>
        <v>420</v>
      </c>
      <c r="M1762" s="11">
        <v>0.35</v>
      </c>
      <c r="O1762" s="16"/>
      <c r="P1762" s="14"/>
      <c r="Q1762" s="12"/>
      <c r="R1762" s="13"/>
    </row>
    <row r="1763" spans="1:18" ht="15.75" customHeight="1">
      <c r="A1763" s="1"/>
      <c r="B1763" s="6" t="s">
        <v>14</v>
      </c>
      <c r="C1763" s="6">
        <v>1185732</v>
      </c>
      <c r="D1763" s="7">
        <v>44328</v>
      </c>
      <c r="E1763" s="6" t="s">
        <v>33</v>
      </c>
      <c r="F1763" s="6" t="s">
        <v>73</v>
      </c>
      <c r="G1763" s="6" t="s">
        <v>74</v>
      </c>
      <c r="H1763" s="6" t="s">
        <v>22</v>
      </c>
      <c r="I1763" s="8">
        <v>0.44999999999999996</v>
      </c>
      <c r="J1763" s="9">
        <v>4000</v>
      </c>
      <c r="K1763" s="10">
        <f t="shared" si="12"/>
        <v>1799.9999999999998</v>
      </c>
      <c r="L1763" s="10">
        <f t="shared" si="13"/>
        <v>899.99999999999989</v>
      </c>
      <c r="M1763" s="11">
        <v>0.5</v>
      </c>
      <c r="O1763" s="16"/>
      <c r="P1763" s="14"/>
      <c r="Q1763" s="12"/>
      <c r="R1763" s="13"/>
    </row>
    <row r="1764" spans="1:18" ht="15.75" customHeight="1">
      <c r="A1764" s="1"/>
      <c r="B1764" s="6" t="s">
        <v>14</v>
      </c>
      <c r="C1764" s="6">
        <v>1185732</v>
      </c>
      <c r="D1764" s="7">
        <v>44358</v>
      </c>
      <c r="E1764" s="6" t="s">
        <v>33</v>
      </c>
      <c r="F1764" s="6" t="s">
        <v>73</v>
      </c>
      <c r="G1764" s="6" t="s">
        <v>74</v>
      </c>
      <c r="H1764" s="6" t="s">
        <v>17</v>
      </c>
      <c r="I1764" s="8">
        <v>0.30000000000000004</v>
      </c>
      <c r="J1764" s="9">
        <v>6500</v>
      </c>
      <c r="K1764" s="10">
        <f t="shared" si="12"/>
        <v>1950.0000000000002</v>
      </c>
      <c r="L1764" s="10">
        <f t="shared" si="13"/>
        <v>780.00000000000011</v>
      </c>
      <c r="M1764" s="11">
        <v>0.4</v>
      </c>
      <c r="O1764" s="16"/>
      <c r="P1764" s="14"/>
      <c r="Q1764" s="12"/>
      <c r="R1764" s="13"/>
    </row>
    <row r="1765" spans="1:18" ht="15.75" customHeight="1">
      <c r="A1765" s="1"/>
      <c r="B1765" s="6" t="s">
        <v>14</v>
      </c>
      <c r="C1765" s="6">
        <v>1185732</v>
      </c>
      <c r="D1765" s="7">
        <v>44358</v>
      </c>
      <c r="E1765" s="6" t="s">
        <v>33</v>
      </c>
      <c r="F1765" s="6" t="s">
        <v>73</v>
      </c>
      <c r="G1765" s="6" t="s">
        <v>74</v>
      </c>
      <c r="H1765" s="6" t="s">
        <v>18</v>
      </c>
      <c r="I1765" s="8">
        <v>0.25000000000000011</v>
      </c>
      <c r="J1765" s="9">
        <v>4000</v>
      </c>
      <c r="K1765" s="10">
        <f t="shared" si="12"/>
        <v>1000.0000000000005</v>
      </c>
      <c r="L1765" s="10">
        <f t="shared" si="13"/>
        <v>350.00000000000011</v>
      </c>
      <c r="M1765" s="11">
        <v>0.35</v>
      </c>
      <c r="O1765" s="16"/>
      <c r="P1765" s="14"/>
      <c r="Q1765" s="12"/>
      <c r="R1765" s="13"/>
    </row>
    <row r="1766" spans="1:18" ht="15.75" customHeight="1">
      <c r="A1766" s="1"/>
      <c r="B1766" s="6" t="s">
        <v>14</v>
      </c>
      <c r="C1766" s="6">
        <v>1185732</v>
      </c>
      <c r="D1766" s="7">
        <v>44358</v>
      </c>
      <c r="E1766" s="6" t="s">
        <v>33</v>
      </c>
      <c r="F1766" s="6" t="s">
        <v>73</v>
      </c>
      <c r="G1766" s="6" t="s">
        <v>74</v>
      </c>
      <c r="H1766" s="6" t="s">
        <v>19</v>
      </c>
      <c r="I1766" s="8">
        <v>0.20000000000000007</v>
      </c>
      <c r="J1766" s="9">
        <v>4250</v>
      </c>
      <c r="K1766" s="10">
        <f t="shared" si="12"/>
        <v>850.00000000000023</v>
      </c>
      <c r="L1766" s="10">
        <f t="shared" si="13"/>
        <v>297.50000000000006</v>
      </c>
      <c r="M1766" s="11">
        <v>0.35</v>
      </c>
      <c r="O1766" s="16"/>
      <c r="P1766" s="14"/>
      <c r="Q1766" s="12"/>
      <c r="R1766" s="13"/>
    </row>
    <row r="1767" spans="1:18" ht="15.75" customHeight="1">
      <c r="A1767" s="1"/>
      <c r="B1767" s="6" t="s">
        <v>14</v>
      </c>
      <c r="C1767" s="6">
        <v>1185732</v>
      </c>
      <c r="D1767" s="7">
        <v>44358</v>
      </c>
      <c r="E1767" s="6" t="s">
        <v>33</v>
      </c>
      <c r="F1767" s="6" t="s">
        <v>73</v>
      </c>
      <c r="G1767" s="6" t="s">
        <v>74</v>
      </c>
      <c r="H1767" s="6" t="s">
        <v>20</v>
      </c>
      <c r="I1767" s="8">
        <v>0.20000000000000007</v>
      </c>
      <c r="J1767" s="9">
        <v>4000</v>
      </c>
      <c r="K1767" s="10">
        <f t="shared" si="12"/>
        <v>800.00000000000023</v>
      </c>
      <c r="L1767" s="10">
        <f t="shared" si="13"/>
        <v>320.00000000000011</v>
      </c>
      <c r="M1767" s="11">
        <v>0.4</v>
      </c>
      <c r="O1767" s="16"/>
      <c r="P1767" s="14"/>
      <c r="Q1767" s="12"/>
      <c r="R1767" s="13"/>
    </row>
    <row r="1768" spans="1:18" ht="15.75" customHeight="1">
      <c r="A1768" s="1"/>
      <c r="B1768" s="6" t="s">
        <v>14</v>
      </c>
      <c r="C1768" s="6">
        <v>1185732</v>
      </c>
      <c r="D1768" s="7">
        <v>44358</v>
      </c>
      <c r="E1768" s="6" t="s">
        <v>33</v>
      </c>
      <c r="F1768" s="6" t="s">
        <v>73</v>
      </c>
      <c r="G1768" s="6" t="s">
        <v>74</v>
      </c>
      <c r="H1768" s="6" t="s">
        <v>21</v>
      </c>
      <c r="I1768" s="8">
        <v>0.35000000000000003</v>
      </c>
      <c r="J1768" s="9">
        <v>4000</v>
      </c>
      <c r="K1768" s="10">
        <f t="shared" si="12"/>
        <v>1400.0000000000002</v>
      </c>
      <c r="L1768" s="10">
        <f t="shared" si="13"/>
        <v>490.00000000000006</v>
      </c>
      <c r="M1768" s="11">
        <v>0.35</v>
      </c>
      <c r="O1768" s="16"/>
      <c r="P1768" s="14"/>
      <c r="Q1768" s="12"/>
      <c r="R1768" s="13"/>
    </row>
    <row r="1769" spans="1:18" ht="15.75" customHeight="1">
      <c r="A1769" s="1"/>
      <c r="B1769" s="6" t="s">
        <v>14</v>
      </c>
      <c r="C1769" s="6">
        <v>1185732</v>
      </c>
      <c r="D1769" s="7">
        <v>44358</v>
      </c>
      <c r="E1769" s="6" t="s">
        <v>33</v>
      </c>
      <c r="F1769" s="6" t="s">
        <v>73</v>
      </c>
      <c r="G1769" s="6" t="s">
        <v>74</v>
      </c>
      <c r="H1769" s="6" t="s">
        <v>22</v>
      </c>
      <c r="I1769" s="8">
        <v>0.4</v>
      </c>
      <c r="J1769" s="9">
        <v>5750</v>
      </c>
      <c r="K1769" s="10">
        <f t="shared" si="12"/>
        <v>2300</v>
      </c>
      <c r="L1769" s="10">
        <f t="shared" si="13"/>
        <v>1150</v>
      </c>
      <c r="M1769" s="11">
        <v>0.5</v>
      </c>
      <c r="O1769" s="16"/>
      <c r="P1769" s="14"/>
      <c r="Q1769" s="12"/>
      <c r="R1769" s="13"/>
    </row>
    <row r="1770" spans="1:18" ht="15.75" customHeight="1">
      <c r="A1770" s="1"/>
      <c r="B1770" s="6" t="s">
        <v>14</v>
      </c>
      <c r="C1770" s="6">
        <v>1185732</v>
      </c>
      <c r="D1770" s="7">
        <v>44387</v>
      </c>
      <c r="E1770" s="6" t="s">
        <v>33</v>
      </c>
      <c r="F1770" s="6" t="s">
        <v>73</v>
      </c>
      <c r="G1770" s="6" t="s">
        <v>74</v>
      </c>
      <c r="H1770" s="6" t="s">
        <v>17</v>
      </c>
      <c r="I1770" s="8">
        <v>0.35000000000000003</v>
      </c>
      <c r="J1770" s="9">
        <v>8000</v>
      </c>
      <c r="K1770" s="10">
        <f t="shared" si="12"/>
        <v>2800.0000000000005</v>
      </c>
      <c r="L1770" s="10">
        <f t="shared" si="13"/>
        <v>1120.0000000000002</v>
      </c>
      <c r="M1770" s="11">
        <v>0.4</v>
      </c>
      <c r="O1770" s="16"/>
      <c r="P1770" s="14"/>
      <c r="Q1770" s="12"/>
      <c r="R1770" s="13"/>
    </row>
    <row r="1771" spans="1:18" ht="15.75" customHeight="1">
      <c r="A1771" s="1"/>
      <c r="B1771" s="6" t="s">
        <v>14</v>
      </c>
      <c r="C1771" s="6">
        <v>1185732</v>
      </c>
      <c r="D1771" s="7">
        <v>44387</v>
      </c>
      <c r="E1771" s="6" t="s">
        <v>33</v>
      </c>
      <c r="F1771" s="6" t="s">
        <v>73</v>
      </c>
      <c r="G1771" s="6" t="s">
        <v>74</v>
      </c>
      <c r="H1771" s="6" t="s">
        <v>18</v>
      </c>
      <c r="I1771" s="8">
        <v>0.3000000000000001</v>
      </c>
      <c r="J1771" s="9">
        <v>5500</v>
      </c>
      <c r="K1771" s="10">
        <f t="shared" si="12"/>
        <v>1650.0000000000005</v>
      </c>
      <c r="L1771" s="10">
        <f t="shared" si="13"/>
        <v>577.50000000000011</v>
      </c>
      <c r="M1771" s="11">
        <v>0.35</v>
      </c>
      <c r="O1771" s="16"/>
      <c r="P1771" s="14"/>
      <c r="Q1771" s="12"/>
      <c r="R1771" s="13"/>
    </row>
    <row r="1772" spans="1:18" ht="15.75" customHeight="1">
      <c r="A1772" s="1"/>
      <c r="B1772" s="6" t="s">
        <v>14</v>
      </c>
      <c r="C1772" s="6">
        <v>1185732</v>
      </c>
      <c r="D1772" s="7">
        <v>44387</v>
      </c>
      <c r="E1772" s="6" t="s">
        <v>33</v>
      </c>
      <c r="F1772" s="6" t="s">
        <v>73</v>
      </c>
      <c r="G1772" s="6" t="s">
        <v>74</v>
      </c>
      <c r="H1772" s="6" t="s">
        <v>19</v>
      </c>
      <c r="I1772" s="8">
        <v>0.25000000000000006</v>
      </c>
      <c r="J1772" s="9">
        <v>4750</v>
      </c>
      <c r="K1772" s="10">
        <f t="shared" si="12"/>
        <v>1187.5000000000002</v>
      </c>
      <c r="L1772" s="10">
        <f t="shared" si="13"/>
        <v>415.62500000000006</v>
      </c>
      <c r="M1772" s="11">
        <v>0.35</v>
      </c>
      <c r="O1772" s="16"/>
      <c r="P1772" s="14"/>
      <c r="Q1772" s="12"/>
      <c r="R1772" s="13"/>
    </row>
    <row r="1773" spans="1:18" ht="15.75" customHeight="1">
      <c r="A1773" s="1"/>
      <c r="B1773" s="6" t="s">
        <v>14</v>
      </c>
      <c r="C1773" s="6">
        <v>1185732</v>
      </c>
      <c r="D1773" s="7">
        <v>44387</v>
      </c>
      <c r="E1773" s="6" t="s">
        <v>33</v>
      </c>
      <c r="F1773" s="6" t="s">
        <v>73</v>
      </c>
      <c r="G1773" s="6" t="s">
        <v>74</v>
      </c>
      <c r="H1773" s="6" t="s">
        <v>20</v>
      </c>
      <c r="I1773" s="8">
        <v>0.25000000000000006</v>
      </c>
      <c r="J1773" s="9">
        <v>4250</v>
      </c>
      <c r="K1773" s="10">
        <f t="shared" si="12"/>
        <v>1062.5000000000002</v>
      </c>
      <c r="L1773" s="10">
        <f t="shared" si="13"/>
        <v>425.00000000000011</v>
      </c>
      <c r="M1773" s="11">
        <v>0.4</v>
      </c>
      <c r="O1773" s="16"/>
      <c r="P1773" s="14"/>
      <c r="Q1773" s="12"/>
      <c r="R1773" s="13"/>
    </row>
    <row r="1774" spans="1:18" ht="15.75" customHeight="1">
      <c r="A1774" s="1"/>
      <c r="B1774" s="6" t="s">
        <v>14</v>
      </c>
      <c r="C1774" s="6">
        <v>1185732</v>
      </c>
      <c r="D1774" s="7">
        <v>44387</v>
      </c>
      <c r="E1774" s="6" t="s">
        <v>33</v>
      </c>
      <c r="F1774" s="6" t="s">
        <v>73</v>
      </c>
      <c r="G1774" s="6" t="s">
        <v>74</v>
      </c>
      <c r="H1774" s="6" t="s">
        <v>21</v>
      </c>
      <c r="I1774" s="8">
        <v>0.35000000000000003</v>
      </c>
      <c r="J1774" s="9">
        <v>4250</v>
      </c>
      <c r="K1774" s="10">
        <f t="shared" si="12"/>
        <v>1487.5000000000002</v>
      </c>
      <c r="L1774" s="10">
        <f t="shared" si="13"/>
        <v>520.625</v>
      </c>
      <c r="M1774" s="11">
        <v>0.35</v>
      </c>
      <c r="O1774" s="16"/>
      <c r="P1774" s="14"/>
      <c r="Q1774" s="12"/>
      <c r="R1774" s="13"/>
    </row>
    <row r="1775" spans="1:18" ht="15.75" customHeight="1">
      <c r="A1775" s="1"/>
      <c r="B1775" s="6" t="s">
        <v>14</v>
      </c>
      <c r="C1775" s="6">
        <v>1185732</v>
      </c>
      <c r="D1775" s="7">
        <v>44387</v>
      </c>
      <c r="E1775" s="6" t="s">
        <v>33</v>
      </c>
      <c r="F1775" s="6" t="s">
        <v>73</v>
      </c>
      <c r="G1775" s="6" t="s">
        <v>74</v>
      </c>
      <c r="H1775" s="6" t="s">
        <v>22</v>
      </c>
      <c r="I1775" s="8">
        <v>0.4</v>
      </c>
      <c r="J1775" s="9">
        <v>6000</v>
      </c>
      <c r="K1775" s="10">
        <f t="shared" si="12"/>
        <v>2400</v>
      </c>
      <c r="L1775" s="10">
        <f t="shared" si="13"/>
        <v>1200</v>
      </c>
      <c r="M1775" s="11">
        <v>0.5</v>
      </c>
      <c r="O1775" s="16"/>
      <c r="P1775" s="14"/>
      <c r="Q1775" s="12"/>
      <c r="R1775" s="13"/>
    </row>
    <row r="1776" spans="1:18" ht="15.75" customHeight="1">
      <c r="A1776" s="1"/>
      <c r="B1776" s="6" t="s">
        <v>14</v>
      </c>
      <c r="C1776" s="6">
        <v>1185732</v>
      </c>
      <c r="D1776" s="7">
        <v>44419</v>
      </c>
      <c r="E1776" s="6" t="s">
        <v>33</v>
      </c>
      <c r="F1776" s="6" t="s">
        <v>73</v>
      </c>
      <c r="G1776" s="6" t="s">
        <v>74</v>
      </c>
      <c r="H1776" s="6" t="s">
        <v>17</v>
      </c>
      <c r="I1776" s="8">
        <v>0.35000000000000003</v>
      </c>
      <c r="J1776" s="9">
        <v>7500</v>
      </c>
      <c r="K1776" s="10">
        <f t="shared" si="12"/>
        <v>2625.0000000000005</v>
      </c>
      <c r="L1776" s="10">
        <f t="shared" si="13"/>
        <v>1050.0000000000002</v>
      </c>
      <c r="M1776" s="11">
        <v>0.4</v>
      </c>
      <c r="O1776" s="16"/>
      <c r="P1776" s="14"/>
      <c r="Q1776" s="12"/>
      <c r="R1776" s="13"/>
    </row>
    <row r="1777" spans="1:18" ht="15.75" customHeight="1">
      <c r="A1777" s="1"/>
      <c r="B1777" s="6" t="s">
        <v>14</v>
      </c>
      <c r="C1777" s="6">
        <v>1185732</v>
      </c>
      <c r="D1777" s="7">
        <v>44419</v>
      </c>
      <c r="E1777" s="6" t="s">
        <v>33</v>
      </c>
      <c r="F1777" s="6" t="s">
        <v>73</v>
      </c>
      <c r="G1777" s="6" t="s">
        <v>74</v>
      </c>
      <c r="H1777" s="6" t="s">
        <v>18</v>
      </c>
      <c r="I1777" s="8">
        <v>0.35000000000000009</v>
      </c>
      <c r="J1777" s="9">
        <v>5250</v>
      </c>
      <c r="K1777" s="10">
        <f t="shared" si="12"/>
        <v>1837.5000000000005</v>
      </c>
      <c r="L1777" s="10">
        <f t="shared" si="13"/>
        <v>643.12500000000011</v>
      </c>
      <c r="M1777" s="11">
        <v>0.35</v>
      </c>
      <c r="O1777" s="16"/>
      <c r="P1777" s="14"/>
      <c r="Q1777" s="12"/>
      <c r="R1777" s="13"/>
    </row>
    <row r="1778" spans="1:18" ht="15.75" customHeight="1">
      <c r="A1778" s="1"/>
      <c r="B1778" s="6" t="s">
        <v>14</v>
      </c>
      <c r="C1778" s="6">
        <v>1185732</v>
      </c>
      <c r="D1778" s="7">
        <v>44419</v>
      </c>
      <c r="E1778" s="6" t="s">
        <v>33</v>
      </c>
      <c r="F1778" s="6" t="s">
        <v>73</v>
      </c>
      <c r="G1778" s="6" t="s">
        <v>74</v>
      </c>
      <c r="H1778" s="6" t="s">
        <v>19</v>
      </c>
      <c r="I1778" s="8">
        <v>0.30000000000000004</v>
      </c>
      <c r="J1778" s="9">
        <v>4500</v>
      </c>
      <c r="K1778" s="10">
        <f t="shared" si="12"/>
        <v>1350.0000000000002</v>
      </c>
      <c r="L1778" s="10">
        <f t="shared" si="13"/>
        <v>472.50000000000006</v>
      </c>
      <c r="M1778" s="11">
        <v>0.35</v>
      </c>
      <c r="O1778" s="16"/>
      <c r="P1778" s="14"/>
      <c r="Q1778" s="12"/>
      <c r="R1778" s="13"/>
    </row>
    <row r="1779" spans="1:18" ht="15.75" customHeight="1">
      <c r="A1779" s="1"/>
      <c r="B1779" s="6" t="s">
        <v>14</v>
      </c>
      <c r="C1779" s="6">
        <v>1185732</v>
      </c>
      <c r="D1779" s="7">
        <v>44419</v>
      </c>
      <c r="E1779" s="6" t="s">
        <v>33</v>
      </c>
      <c r="F1779" s="6" t="s">
        <v>73</v>
      </c>
      <c r="G1779" s="6" t="s">
        <v>74</v>
      </c>
      <c r="H1779" s="6" t="s">
        <v>20</v>
      </c>
      <c r="I1779" s="8">
        <v>0.20000000000000007</v>
      </c>
      <c r="J1779" s="9">
        <v>3750</v>
      </c>
      <c r="K1779" s="10">
        <f t="shared" si="12"/>
        <v>750.00000000000023</v>
      </c>
      <c r="L1779" s="10">
        <f t="shared" si="13"/>
        <v>300.00000000000011</v>
      </c>
      <c r="M1779" s="11">
        <v>0.4</v>
      </c>
      <c r="O1779" s="16"/>
      <c r="P1779" s="14"/>
      <c r="Q1779" s="12"/>
      <c r="R1779" s="13"/>
    </row>
    <row r="1780" spans="1:18" ht="15.75" customHeight="1">
      <c r="A1780" s="1"/>
      <c r="B1780" s="6" t="s">
        <v>14</v>
      </c>
      <c r="C1780" s="6">
        <v>1185732</v>
      </c>
      <c r="D1780" s="7">
        <v>44419</v>
      </c>
      <c r="E1780" s="6" t="s">
        <v>33</v>
      </c>
      <c r="F1780" s="6" t="s">
        <v>73</v>
      </c>
      <c r="G1780" s="6" t="s">
        <v>74</v>
      </c>
      <c r="H1780" s="6" t="s">
        <v>21</v>
      </c>
      <c r="I1780" s="8">
        <v>0.30000000000000004</v>
      </c>
      <c r="J1780" s="9">
        <v>3500</v>
      </c>
      <c r="K1780" s="10">
        <f t="shared" si="12"/>
        <v>1050.0000000000002</v>
      </c>
      <c r="L1780" s="10">
        <f t="shared" si="13"/>
        <v>367.50000000000006</v>
      </c>
      <c r="M1780" s="11">
        <v>0.35</v>
      </c>
      <c r="O1780" s="16"/>
      <c r="P1780" s="14"/>
      <c r="Q1780" s="12"/>
      <c r="R1780" s="13"/>
    </row>
    <row r="1781" spans="1:18" ht="15.75" customHeight="1">
      <c r="A1781" s="1"/>
      <c r="B1781" s="6" t="s">
        <v>14</v>
      </c>
      <c r="C1781" s="6">
        <v>1185732</v>
      </c>
      <c r="D1781" s="7">
        <v>44419</v>
      </c>
      <c r="E1781" s="6" t="s">
        <v>33</v>
      </c>
      <c r="F1781" s="6" t="s">
        <v>73</v>
      </c>
      <c r="G1781" s="6" t="s">
        <v>74</v>
      </c>
      <c r="H1781" s="6" t="s">
        <v>22</v>
      </c>
      <c r="I1781" s="8">
        <v>0.35000000000000003</v>
      </c>
      <c r="J1781" s="9">
        <v>5250</v>
      </c>
      <c r="K1781" s="10">
        <f t="shared" si="12"/>
        <v>1837.5000000000002</v>
      </c>
      <c r="L1781" s="10">
        <f t="shared" si="13"/>
        <v>918.75000000000011</v>
      </c>
      <c r="M1781" s="11">
        <v>0.5</v>
      </c>
      <c r="O1781" s="16"/>
      <c r="P1781" s="14"/>
      <c r="Q1781" s="12"/>
      <c r="R1781" s="13"/>
    </row>
    <row r="1782" spans="1:18" ht="15.75" customHeight="1">
      <c r="A1782" s="1"/>
      <c r="B1782" s="6" t="s">
        <v>14</v>
      </c>
      <c r="C1782" s="6">
        <v>1185732</v>
      </c>
      <c r="D1782" s="7">
        <v>44451</v>
      </c>
      <c r="E1782" s="6" t="s">
        <v>33</v>
      </c>
      <c r="F1782" s="6" t="s">
        <v>73</v>
      </c>
      <c r="G1782" s="6" t="s">
        <v>74</v>
      </c>
      <c r="H1782" s="6" t="s">
        <v>17</v>
      </c>
      <c r="I1782" s="8">
        <v>0.30000000000000004</v>
      </c>
      <c r="J1782" s="9">
        <v>6500</v>
      </c>
      <c r="K1782" s="10">
        <f t="shared" si="12"/>
        <v>1950.0000000000002</v>
      </c>
      <c r="L1782" s="10">
        <f t="shared" si="13"/>
        <v>780.00000000000011</v>
      </c>
      <c r="M1782" s="11">
        <v>0.4</v>
      </c>
      <c r="O1782" s="16"/>
      <c r="P1782" s="14"/>
      <c r="Q1782" s="12"/>
      <c r="R1782" s="13"/>
    </row>
    <row r="1783" spans="1:18" ht="15.75" customHeight="1">
      <c r="A1783" s="1"/>
      <c r="B1783" s="6" t="s">
        <v>14</v>
      </c>
      <c r="C1783" s="6">
        <v>1185732</v>
      </c>
      <c r="D1783" s="7">
        <v>44451</v>
      </c>
      <c r="E1783" s="6" t="s">
        <v>33</v>
      </c>
      <c r="F1783" s="6" t="s">
        <v>73</v>
      </c>
      <c r="G1783" s="6" t="s">
        <v>74</v>
      </c>
      <c r="H1783" s="6" t="s">
        <v>18</v>
      </c>
      <c r="I1783" s="8">
        <v>0.25000000000000011</v>
      </c>
      <c r="J1783" s="9">
        <v>4500</v>
      </c>
      <c r="K1783" s="10">
        <f t="shared" si="12"/>
        <v>1125.0000000000005</v>
      </c>
      <c r="L1783" s="10">
        <f t="shared" si="13"/>
        <v>393.75000000000011</v>
      </c>
      <c r="M1783" s="11">
        <v>0.35</v>
      </c>
      <c r="O1783" s="16"/>
      <c r="P1783" s="14"/>
      <c r="Q1783" s="12"/>
      <c r="R1783" s="13"/>
    </row>
    <row r="1784" spans="1:18" ht="15.75" customHeight="1">
      <c r="A1784" s="1"/>
      <c r="B1784" s="6" t="s">
        <v>14</v>
      </c>
      <c r="C1784" s="6">
        <v>1185732</v>
      </c>
      <c r="D1784" s="7">
        <v>44451</v>
      </c>
      <c r="E1784" s="6" t="s">
        <v>33</v>
      </c>
      <c r="F1784" s="6" t="s">
        <v>73</v>
      </c>
      <c r="G1784" s="6" t="s">
        <v>74</v>
      </c>
      <c r="H1784" s="6" t="s">
        <v>19</v>
      </c>
      <c r="I1784" s="8">
        <v>0.10000000000000002</v>
      </c>
      <c r="J1784" s="9">
        <v>3500</v>
      </c>
      <c r="K1784" s="10">
        <f t="shared" si="12"/>
        <v>350.00000000000006</v>
      </c>
      <c r="L1784" s="10">
        <f t="shared" si="13"/>
        <v>122.50000000000001</v>
      </c>
      <c r="M1784" s="11">
        <v>0.35</v>
      </c>
      <c r="O1784" s="16"/>
      <c r="P1784" s="14"/>
      <c r="Q1784" s="12"/>
      <c r="R1784" s="13"/>
    </row>
    <row r="1785" spans="1:18" ht="15.75" customHeight="1">
      <c r="A1785" s="1"/>
      <c r="B1785" s="6" t="s">
        <v>14</v>
      </c>
      <c r="C1785" s="6">
        <v>1185732</v>
      </c>
      <c r="D1785" s="7">
        <v>44451</v>
      </c>
      <c r="E1785" s="6" t="s">
        <v>33</v>
      </c>
      <c r="F1785" s="6" t="s">
        <v>73</v>
      </c>
      <c r="G1785" s="6" t="s">
        <v>74</v>
      </c>
      <c r="H1785" s="6" t="s">
        <v>20</v>
      </c>
      <c r="I1785" s="8">
        <v>0.10000000000000002</v>
      </c>
      <c r="J1785" s="9">
        <v>3250</v>
      </c>
      <c r="K1785" s="10">
        <f t="shared" si="12"/>
        <v>325.00000000000006</v>
      </c>
      <c r="L1785" s="10">
        <f t="shared" si="13"/>
        <v>130.00000000000003</v>
      </c>
      <c r="M1785" s="11">
        <v>0.4</v>
      </c>
      <c r="O1785" s="16"/>
      <c r="P1785" s="14"/>
      <c r="Q1785" s="12"/>
      <c r="R1785" s="13"/>
    </row>
    <row r="1786" spans="1:18" ht="15.75" customHeight="1">
      <c r="A1786" s="1"/>
      <c r="B1786" s="6" t="s">
        <v>14</v>
      </c>
      <c r="C1786" s="6">
        <v>1185732</v>
      </c>
      <c r="D1786" s="7">
        <v>44451</v>
      </c>
      <c r="E1786" s="6" t="s">
        <v>33</v>
      </c>
      <c r="F1786" s="6" t="s">
        <v>73</v>
      </c>
      <c r="G1786" s="6" t="s">
        <v>74</v>
      </c>
      <c r="H1786" s="6" t="s">
        <v>21</v>
      </c>
      <c r="I1786" s="8">
        <v>0.2</v>
      </c>
      <c r="J1786" s="9">
        <v>3250</v>
      </c>
      <c r="K1786" s="10">
        <f t="shared" si="12"/>
        <v>650</v>
      </c>
      <c r="L1786" s="10">
        <f t="shared" si="13"/>
        <v>227.49999999999997</v>
      </c>
      <c r="M1786" s="11">
        <v>0.35</v>
      </c>
      <c r="O1786" s="16"/>
      <c r="P1786" s="14"/>
      <c r="Q1786" s="12"/>
      <c r="R1786" s="13"/>
    </row>
    <row r="1787" spans="1:18" ht="15.75" customHeight="1">
      <c r="A1787" s="1"/>
      <c r="B1787" s="6" t="s">
        <v>14</v>
      </c>
      <c r="C1787" s="6">
        <v>1185732</v>
      </c>
      <c r="D1787" s="7">
        <v>44451</v>
      </c>
      <c r="E1787" s="6" t="s">
        <v>33</v>
      </c>
      <c r="F1787" s="6" t="s">
        <v>73</v>
      </c>
      <c r="G1787" s="6" t="s">
        <v>74</v>
      </c>
      <c r="H1787" s="6" t="s">
        <v>22</v>
      </c>
      <c r="I1787" s="8">
        <v>0.25000000000000006</v>
      </c>
      <c r="J1787" s="9">
        <v>4000</v>
      </c>
      <c r="K1787" s="10">
        <f t="shared" si="12"/>
        <v>1000.0000000000002</v>
      </c>
      <c r="L1787" s="10">
        <f t="shared" si="13"/>
        <v>500.00000000000011</v>
      </c>
      <c r="M1787" s="11">
        <v>0.5</v>
      </c>
      <c r="O1787" s="16"/>
      <c r="P1787" s="14"/>
      <c r="Q1787" s="12"/>
      <c r="R1787" s="13"/>
    </row>
    <row r="1788" spans="1:18" ht="15.75" customHeight="1">
      <c r="A1788" s="1"/>
      <c r="B1788" s="6" t="s">
        <v>14</v>
      </c>
      <c r="C1788" s="6">
        <v>1185732</v>
      </c>
      <c r="D1788" s="7">
        <v>44480</v>
      </c>
      <c r="E1788" s="6" t="s">
        <v>33</v>
      </c>
      <c r="F1788" s="6" t="s">
        <v>73</v>
      </c>
      <c r="G1788" s="6" t="s">
        <v>74</v>
      </c>
      <c r="H1788" s="6" t="s">
        <v>17</v>
      </c>
      <c r="I1788" s="8">
        <v>0.3</v>
      </c>
      <c r="J1788" s="9">
        <v>5750</v>
      </c>
      <c r="K1788" s="10">
        <f t="shared" si="12"/>
        <v>1725</v>
      </c>
      <c r="L1788" s="10">
        <f t="shared" si="13"/>
        <v>690</v>
      </c>
      <c r="M1788" s="11">
        <v>0.4</v>
      </c>
      <c r="O1788" s="16"/>
      <c r="P1788" s="14"/>
      <c r="Q1788" s="12"/>
      <c r="R1788" s="13"/>
    </row>
    <row r="1789" spans="1:18" ht="15.75" customHeight="1">
      <c r="A1789" s="1"/>
      <c r="B1789" s="6" t="s">
        <v>14</v>
      </c>
      <c r="C1789" s="6">
        <v>1185732</v>
      </c>
      <c r="D1789" s="7">
        <v>44480</v>
      </c>
      <c r="E1789" s="6" t="s">
        <v>33</v>
      </c>
      <c r="F1789" s="6" t="s">
        <v>73</v>
      </c>
      <c r="G1789" s="6" t="s">
        <v>74</v>
      </c>
      <c r="H1789" s="6" t="s">
        <v>18</v>
      </c>
      <c r="I1789" s="8">
        <v>0.2</v>
      </c>
      <c r="J1789" s="9">
        <v>4000</v>
      </c>
      <c r="K1789" s="10">
        <f t="shared" si="12"/>
        <v>800</v>
      </c>
      <c r="L1789" s="10">
        <f t="shared" si="13"/>
        <v>280</v>
      </c>
      <c r="M1789" s="11">
        <v>0.35</v>
      </c>
      <c r="O1789" s="16"/>
      <c r="P1789" s="14"/>
      <c r="Q1789" s="12"/>
      <c r="R1789" s="13"/>
    </row>
    <row r="1790" spans="1:18" ht="15.75" customHeight="1">
      <c r="A1790" s="1"/>
      <c r="B1790" s="6" t="s">
        <v>14</v>
      </c>
      <c r="C1790" s="6">
        <v>1185732</v>
      </c>
      <c r="D1790" s="7">
        <v>44480</v>
      </c>
      <c r="E1790" s="6" t="s">
        <v>33</v>
      </c>
      <c r="F1790" s="6" t="s">
        <v>73</v>
      </c>
      <c r="G1790" s="6" t="s">
        <v>74</v>
      </c>
      <c r="H1790" s="6" t="s">
        <v>19</v>
      </c>
      <c r="I1790" s="8">
        <v>0.2</v>
      </c>
      <c r="J1790" s="9">
        <v>3000</v>
      </c>
      <c r="K1790" s="10">
        <f t="shared" si="12"/>
        <v>600</v>
      </c>
      <c r="L1790" s="10">
        <f t="shared" si="13"/>
        <v>210</v>
      </c>
      <c r="M1790" s="11">
        <v>0.35</v>
      </c>
      <c r="O1790" s="16"/>
      <c r="P1790" s="14"/>
      <c r="Q1790" s="12"/>
      <c r="R1790" s="13"/>
    </row>
    <row r="1791" spans="1:18" ht="15.75" customHeight="1">
      <c r="A1791" s="1"/>
      <c r="B1791" s="6" t="s">
        <v>14</v>
      </c>
      <c r="C1791" s="6">
        <v>1185732</v>
      </c>
      <c r="D1791" s="7">
        <v>44480</v>
      </c>
      <c r="E1791" s="6" t="s">
        <v>33</v>
      </c>
      <c r="F1791" s="6" t="s">
        <v>73</v>
      </c>
      <c r="G1791" s="6" t="s">
        <v>74</v>
      </c>
      <c r="H1791" s="6" t="s">
        <v>20</v>
      </c>
      <c r="I1791" s="8">
        <v>0.2</v>
      </c>
      <c r="J1791" s="9">
        <v>2750</v>
      </c>
      <c r="K1791" s="10">
        <f t="shared" ref="K1791:K2045" si="14">I1791*J1791</f>
        <v>550</v>
      </c>
      <c r="L1791" s="10">
        <f t="shared" ref="L1791:L2045" si="15">K1791*M1791</f>
        <v>220</v>
      </c>
      <c r="M1791" s="11">
        <v>0.4</v>
      </c>
      <c r="O1791" s="16"/>
      <c r="P1791" s="14"/>
      <c r="Q1791" s="12"/>
      <c r="R1791" s="13"/>
    </row>
    <row r="1792" spans="1:18" ht="15.75" customHeight="1">
      <c r="A1792" s="1"/>
      <c r="B1792" s="6" t="s">
        <v>14</v>
      </c>
      <c r="C1792" s="6">
        <v>1185732</v>
      </c>
      <c r="D1792" s="7">
        <v>44480</v>
      </c>
      <c r="E1792" s="6" t="s">
        <v>33</v>
      </c>
      <c r="F1792" s="6" t="s">
        <v>73</v>
      </c>
      <c r="G1792" s="6" t="s">
        <v>74</v>
      </c>
      <c r="H1792" s="6" t="s">
        <v>21</v>
      </c>
      <c r="I1792" s="8">
        <v>0.3</v>
      </c>
      <c r="J1792" s="9">
        <v>2750</v>
      </c>
      <c r="K1792" s="10">
        <f t="shared" si="14"/>
        <v>825</v>
      </c>
      <c r="L1792" s="10">
        <f t="shared" si="15"/>
        <v>288.75</v>
      </c>
      <c r="M1792" s="11">
        <v>0.35</v>
      </c>
      <c r="O1792" s="16"/>
      <c r="P1792" s="14"/>
      <c r="Q1792" s="12"/>
      <c r="R1792" s="13"/>
    </row>
    <row r="1793" spans="1:18" ht="15.75" customHeight="1">
      <c r="A1793" s="1"/>
      <c r="B1793" s="6" t="s">
        <v>14</v>
      </c>
      <c r="C1793" s="6">
        <v>1185732</v>
      </c>
      <c r="D1793" s="7">
        <v>44480</v>
      </c>
      <c r="E1793" s="6" t="s">
        <v>33</v>
      </c>
      <c r="F1793" s="6" t="s">
        <v>73</v>
      </c>
      <c r="G1793" s="6" t="s">
        <v>74</v>
      </c>
      <c r="H1793" s="6" t="s">
        <v>22</v>
      </c>
      <c r="I1793" s="8">
        <v>0.34999999999999992</v>
      </c>
      <c r="J1793" s="9">
        <v>4000</v>
      </c>
      <c r="K1793" s="10">
        <f t="shared" si="14"/>
        <v>1399.9999999999998</v>
      </c>
      <c r="L1793" s="10">
        <f t="shared" si="15"/>
        <v>699.99999999999989</v>
      </c>
      <c r="M1793" s="11">
        <v>0.5</v>
      </c>
      <c r="O1793" s="16"/>
      <c r="P1793" s="14"/>
      <c r="Q1793" s="12"/>
      <c r="R1793" s="13"/>
    </row>
    <row r="1794" spans="1:18" ht="15.75" customHeight="1">
      <c r="A1794" s="1"/>
      <c r="B1794" s="6" t="s">
        <v>14</v>
      </c>
      <c r="C1794" s="6">
        <v>1185732</v>
      </c>
      <c r="D1794" s="7">
        <v>44511</v>
      </c>
      <c r="E1794" s="6" t="s">
        <v>33</v>
      </c>
      <c r="F1794" s="6" t="s">
        <v>73</v>
      </c>
      <c r="G1794" s="6" t="s">
        <v>74</v>
      </c>
      <c r="H1794" s="6" t="s">
        <v>17</v>
      </c>
      <c r="I1794" s="8">
        <v>0.30000000000000004</v>
      </c>
      <c r="J1794" s="9">
        <v>5500</v>
      </c>
      <c r="K1794" s="10">
        <f t="shared" si="14"/>
        <v>1650.0000000000002</v>
      </c>
      <c r="L1794" s="10">
        <f t="shared" si="15"/>
        <v>660.00000000000011</v>
      </c>
      <c r="M1794" s="11">
        <v>0.4</v>
      </c>
      <c r="O1794" s="16"/>
      <c r="P1794" s="14"/>
      <c r="Q1794" s="12"/>
      <c r="R1794" s="13"/>
    </row>
    <row r="1795" spans="1:18" ht="15.75" customHeight="1">
      <c r="A1795" s="1"/>
      <c r="B1795" s="6" t="s">
        <v>14</v>
      </c>
      <c r="C1795" s="6">
        <v>1185732</v>
      </c>
      <c r="D1795" s="7">
        <v>44511</v>
      </c>
      <c r="E1795" s="6" t="s">
        <v>33</v>
      </c>
      <c r="F1795" s="6" t="s">
        <v>73</v>
      </c>
      <c r="G1795" s="6" t="s">
        <v>74</v>
      </c>
      <c r="H1795" s="6" t="s">
        <v>18</v>
      </c>
      <c r="I1795" s="8">
        <v>0.20000000000000007</v>
      </c>
      <c r="J1795" s="9">
        <v>4000</v>
      </c>
      <c r="K1795" s="10">
        <f t="shared" si="14"/>
        <v>800.00000000000023</v>
      </c>
      <c r="L1795" s="10">
        <f t="shared" si="15"/>
        <v>280.00000000000006</v>
      </c>
      <c r="M1795" s="11">
        <v>0.35</v>
      </c>
      <c r="O1795" s="16"/>
      <c r="P1795" s="14"/>
      <c r="Q1795" s="12"/>
      <c r="R1795" s="13"/>
    </row>
    <row r="1796" spans="1:18" ht="15.75" customHeight="1">
      <c r="A1796" s="1"/>
      <c r="B1796" s="6" t="s">
        <v>14</v>
      </c>
      <c r="C1796" s="6">
        <v>1185732</v>
      </c>
      <c r="D1796" s="7">
        <v>44511</v>
      </c>
      <c r="E1796" s="6" t="s">
        <v>33</v>
      </c>
      <c r="F1796" s="6" t="s">
        <v>73</v>
      </c>
      <c r="G1796" s="6" t="s">
        <v>74</v>
      </c>
      <c r="H1796" s="6" t="s">
        <v>19</v>
      </c>
      <c r="I1796" s="8">
        <v>0.20000000000000007</v>
      </c>
      <c r="J1796" s="9">
        <v>3450</v>
      </c>
      <c r="K1796" s="10">
        <f t="shared" si="14"/>
        <v>690.00000000000023</v>
      </c>
      <c r="L1796" s="10">
        <f t="shared" si="15"/>
        <v>241.50000000000006</v>
      </c>
      <c r="M1796" s="11">
        <v>0.35</v>
      </c>
      <c r="O1796" s="16"/>
      <c r="P1796" s="14"/>
      <c r="Q1796" s="12"/>
      <c r="R1796" s="13"/>
    </row>
    <row r="1797" spans="1:18" ht="15.75" customHeight="1">
      <c r="A1797" s="1"/>
      <c r="B1797" s="6" t="s">
        <v>14</v>
      </c>
      <c r="C1797" s="6">
        <v>1185732</v>
      </c>
      <c r="D1797" s="7">
        <v>44511</v>
      </c>
      <c r="E1797" s="6" t="s">
        <v>33</v>
      </c>
      <c r="F1797" s="6" t="s">
        <v>73</v>
      </c>
      <c r="G1797" s="6" t="s">
        <v>74</v>
      </c>
      <c r="H1797" s="6" t="s">
        <v>20</v>
      </c>
      <c r="I1797" s="8">
        <v>0.20000000000000007</v>
      </c>
      <c r="J1797" s="9">
        <v>3750</v>
      </c>
      <c r="K1797" s="10">
        <f t="shared" si="14"/>
        <v>750.00000000000023</v>
      </c>
      <c r="L1797" s="10">
        <f t="shared" si="15"/>
        <v>300.00000000000011</v>
      </c>
      <c r="M1797" s="11">
        <v>0.4</v>
      </c>
      <c r="O1797" s="16"/>
      <c r="P1797" s="14"/>
      <c r="Q1797" s="12"/>
      <c r="R1797" s="13"/>
    </row>
    <row r="1798" spans="1:18" ht="15.75" customHeight="1">
      <c r="A1798" s="1"/>
      <c r="B1798" s="6" t="s">
        <v>14</v>
      </c>
      <c r="C1798" s="6">
        <v>1185732</v>
      </c>
      <c r="D1798" s="7">
        <v>44511</v>
      </c>
      <c r="E1798" s="6" t="s">
        <v>33</v>
      </c>
      <c r="F1798" s="6" t="s">
        <v>73</v>
      </c>
      <c r="G1798" s="6" t="s">
        <v>74</v>
      </c>
      <c r="H1798" s="6" t="s">
        <v>21</v>
      </c>
      <c r="I1798" s="8">
        <v>0.39999999999999997</v>
      </c>
      <c r="J1798" s="9">
        <v>3500</v>
      </c>
      <c r="K1798" s="10">
        <f t="shared" si="14"/>
        <v>1399.9999999999998</v>
      </c>
      <c r="L1798" s="10">
        <f t="shared" si="15"/>
        <v>489.99999999999989</v>
      </c>
      <c r="M1798" s="11">
        <v>0.35</v>
      </c>
      <c r="O1798" s="16"/>
      <c r="P1798" s="14"/>
      <c r="Q1798" s="12"/>
      <c r="R1798" s="13"/>
    </row>
    <row r="1799" spans="1:18" ht="15.75" customHeight="1">
      <c r="A1799" s="1"/>
      <c r="B1799" s="6" t="s">
        <v>14</v>
      </c>
      <c r="C1799" s="6">
        <v>1185732</v>
      </c>
      <c r="D1799" s="7">
        <v>44511</v>
      </c>
      <c r="E1799" s="6" t="s">
        <v>33</v>
      </c>
      <c r="F1799" s="6" t="s">
        <v>73</v>
      </c>
      <c r="G1799" s="6" t="s">
        <v>74</v>
      </c>
      <c r="H1799" s="6" t="s">
        <v>22</v>
      </c>
      <c r="I1799" s="8">
        <v>0.44999999999999984</v>
      </c>
      <c r="J1799" s="9">
        <v>4500</v>
      </c>
      <c r="K1799" s="10">
        <f t="shared" si="14"/>
        <v>2024.9999999999993</v>
      </c>
      <c r="L1799" s="10">
        <f t="shared" si="15"/>
        <v>1012.4999999999997</v>
      </c>
      <c r="M1799" s="11">
        <v>0.5</v>
      </c>
      <c r="O1799" s="16"/>
      <c r="P1799" s="14"/>
      <c r="Q1799" s="12"/>
      <c r="R1799" s="13"/>
    </row>
    <row r="1800" spans="1:18" ht="15.75" customHeight="1">
      <c r="A1800" s="1"/>
      <c r="B1800" s="6" t="s">
        <v>14</v>
      </c>
      <c r="C1800" s="6">
        <v>1185732</v>
      </c>
      <c r="D1800" s="7">
        <v>44540</v>
      </c>
      <c r="E1800" s="6" t="s">
        <v>33</v>
      </c>
      <c r="F1800" s="6" t="s">
        <v>73</v>
      </c>
      <c r="G1800" s="6" t="s">
        <v>74</v>
      </c>
      <c r="H1800" s="6" t="s">
        <v>17</v>
      </c>
      <c r="I1800" s="8">
        <v>0.39999999999999997</v>
      </c>
      <c r="J1800" s="9">
        <v>7000</v>
      </c>
      <c r="K1800" s="10">
        <f t="shared" si="14"/>
        <v>2799.9999999999995</v>
      </c>
      <c r="L1800" s="10">
        <f t="shared" si="15"/>
        <v>1119.9999999999998</v>
      </c>
      <c r="M1800" s="11">
        <v>0.4</v>
      </c>
      <c r="O1800" s="16"/>
      <c r="P1800" s="14"/>
      <c r="Q1800" s="12"/>
      <c r="R1800" s="13"/>
    </row>
    <row r="1801" spans="1:18" ht="15.75" customHeight="1">
      <c r="A1801" s="1"/>
      <c r="B1801" s="6" t="s">
        <v>14</v>
      </c>
      <c r="C1801" s="6">
        <v>1185732</v>
      </c>
      <c r="D1801" s="7">
        <v>44540</v>
      </c>
      <c r="E1801" s="6" t="s">
        <v>33</v>
      </c>
      <c r="F1801" s="6" t="s">
        <v>73</v>
      </c>
      <c r="G1801" s="6" t="s">
        <v>74</v>
      </c>
      <c r="H1801" s="6" t="s">
        <v>18</v>
      </c>
      <c r="I1801" s="8">
        <v>0.30000000000000004</v>
      </c>
      <c r="J1801" s="9">
        <v>5000</v>
      </c>
      <c r="K1801" s="10">
        <f t="shared" si="14"/>
        <v>1500.0000000000002</v>
      </c>
      <c r="L1801" s="10">
        <f t="shared" si="15"/>
        <v>525</v>
      </c>
      <c r="M1801" s="11">
        <v>0.35</v>
      </c>
      <c r="O1801" s="16"/>
      <c r="P1801" s="14"/>
      <c r="Q1801" s="12"/>
      <c r="R1801" s="13"/>
    </row>
    <row r="1802" spans="1:18" ht="15.75" customHeight="1">
      <c r="A1802" s="1"/>
      <c r="B1802" s="6" t="s">
        <v>14</v>
      </c>
      <c r="C1802" s="6">
        <v>1185732</v>
      </c>
      <c r="D1802" s="7">
        <v>44540</v>
      </c>
      <c r="E1802" s="6" t="s">
        <v>33</v>
      </c>
      <c r="F1802" s="6" t="s">
        <v>73</v>
      </c>
      <c r="G1802" s="6" t="s">
        <v>74</v>
      </c>
      <c r="H1802" s="6" t="s">
        <v>19</v>
      </c>
      <c r="I1802" s="8">
        <v>0.30000000000000004</v>
      </c>
      <c r="J1802" s="9">
        <v>4500</v>
      </c>
      <c r="K1802" s="10">
        <f t="shared" si="14"/>
        <v>1350.0000000000002</v>
      </c>
      <c r="L1802" s="10">
        <f t="shared" si="15"/>
        <v>472.50000000000006</v>
      </c>
      <c r="M1802" s="11">
        <v>0.35</v>
      </c>
      <c r="O1802" s="16"/>
      <c r="P1802" s="14"/>
      <c r="Q1802" s="12"/>
      <c r="R1802" s="13"/>
    </row>
    <row r="1803" spans="1:18" ht="15.75" customHeight="1">
      <c r="A1803" s="1"/>
      <c r="B1803" s="6" t="s">
        <v>14</v>
      </c>
      <c r="C1803" s="6">
        <v>1185732</v>
      </c>
      <c r="D1803" s="7">
        <v>44540</v>
      </c>
      <c r="E1803" s="6" t="s">
        <v>33</v>
      </c>
      <c r="F1803" s="6" t="s">
        <v>73</v>
      </c>
      <c r="G1803" s="6" t="s">
        <v>74</v>
      </c>
      <c r="H1803" s="6" t="s">
        <v>20</v>
      </c>
      <c r="I1803" s="8">
        <v>0.30000000000000004</v>
      </c>
      <c r="J1803" s="9">
        <v>4000</v>
      </c>
      <c r="K1803" s="10">
        <f t="shared" si="14"/>
        <v>1200.0000000000002</v>
      </c>
      <c r="L1803" s="10">
        <f t="shared" si="15"/>
        <v>480.00000000000011</v>
      </c>
      <c r="M1803" s="11">
        <v>0.4</v>
      </c>
      <c r="O1803" s="16"/>
      <c r="P1803" s="14"/>
      <c r="Q1803" s="12"/>
      <c r="R1803" s="13"/>
    </row>
    <row r="1804" spans="1:18" ht="15.75" customHeight="1">
      <c r="A1804" s="1"/>
      <c r="B1804" s="6" t="s">
        <v>14</v>
      </c>
      <c r="C1804" s="6">
        <v>1185732</v>
      </c>
      <c r="D1804" s="7">
        <v>44540</v>
      </c>
      <c r="E1804" s="6" t="s">
        <v>33</v>
      </c>
      <c r="F1804" s="6" t="s">
        <v>73</v>
      </c>
      <c r="G1804" s="6" t="s">
        <v>74</v>
      </c>
      <c r="H1804" s="6" t="s">
        <v>21</v>
      </c>
      <c r="I1804" s="8">
        <v>0.39999999999999997</v>
      </c>
      <c r="J1804" s="9">
        <v>4000</v>
      </c>
      <c r="K1804" s="10">
        <f t="shared" si="14"/>
        <v>1599.9999999999998</v>
      </c>
      <c r="L1804" s="10">
        <f t="shared" si="15"/>
        <v>559.99999999999989</v>
      </c>
      <c r="M1804" s="11">
        <v>0.35</v>
      </c>
      <c r="O1804" s="16"/>
      <c r="P1804" s="14"/>
      <c r="Q1804" s="12"/>
      <c r="R1804" s="13"/>
    </row>
    <row r="1805" spans="1:18" ht="15.75" customHeight="1">
      <c r="A1805" s="1"/>
      <c r="B1805" s="6" t="s">
        <v>14</v>
      </c>
      <c r="C1805" s="6">
        <v>1185732</v>
      </c>
      <c r="D1805" s="7">
        <v>44540</v>
      </c>
      <c r="E1805" s="6" t="s">
        <v>33</v>
      </c>
      <c r="F1805" s="6" t="s">
        <v>73</v>
      </c>
      <c r="G1805" s="6" t="s">
        <v>74</v>
      </c>
      <c r="H1805" s="6" t="s">
        <v>22</v>
      </c>
      <c r="I1805" s="8">
        <v>0.44999999999999984</v>
      </c>
      <c r="J1805" s="9">
        <v>5000</v>
      </c>
      <c r="K1805" s="10">
        <f t="shared" si="14"/>
        <v>2249.9999999999991</v>
      </c>
      <c r="L1805" s="10">
        <f t="shared" si="15"/>
        <v>1124.9999999999995</v>
      </c>
      <c r="M1805" s="11">
        <v>0.5</v>
      </c>
      <c r="O1805" s="16"/>
      <c r="P1805" s="14"/>
      <c r="Q1805" s="12"/>
      <c r="R1805" s="13"/>
    </row>
    <row r="1806" spans="1:18" ht="15.75" customHeight="1">
      <c r="A1806" s="1" t="s">
        <v>39</v>
      </c>
      <c r="B1806" s="6" t="s">
        <v>27</v>
      </c>
      <c r="C1806" s="6">
        <v>1128299</v>
      </c>
      <c r="D1806" s="7">
        <v>44220</v>
      </c>
      <c r="E1806" s="6" t="s">
        <v>28</v>
      </c>
      <c r="F1806" s="6" t="s">
        <v>75</v>
      </c>
      <c r="G1806" s="6" t="s">
        <v>76</v>
      </c>
      <c r="H1806" s="6" t="s">
        <v>17</v>
      </c>
      <c r="I1806" s="8">
        <v>0.30000000000000004</v>
      </c>
      <c r="J1806" s="9">
        <v>3500</v>
      </c>
      <c r="K1806" s="10">
        <f t="shared" si="14"/>
        <v>1050.0000000000002</v>
      </c>
      <c r="L1806" s="10">
        <f t="shared" si="15"/>
        <v>367.50000000000006</v>
      </c>
      <c r="M1806" s="11">
        <v>0.35</v>
      </c>
      <c r="O1806" s="16"/>
      <c r="P1806" s="14"/>
      <c r="Q1806" s="12"/>
      <c r="R1806" s="13"/>
    </row>
    <row r="1807" spans="1:18" ht="15.75" customHeight="1">
      <c r="A1807" s="1"/>
      <c r="B1807" s="6" t="s">
        <v>27</v>
      </c>
      <c r="C1807" s="6">
        <v>1128299</v>
      </c>
      <c r="D1807" s="7">
        <v>44220</v>
      </c>
      <c r="E1807" s="6" t="s">
        <v>28</v>
      </c>
      <c r="F1807" s="6" t="s">
        <v>75</v>
      </c>
      <c r="G1807" s="6" t="s">
        <v>76</v>
      </c>
      <c r="H1807" s="6" t="s">
        <v>18</v>
      </c>
      <c r="I1807" s="8">
        <v>0.4</v>
      </c>
      <c r="J1807" s="9">
        <v>3500</v>
      </c>
      <c r="K1807" s="10">
        <f t="shared" si="14"/>
        <v>1400</v>
      </c>
      <c r="L1807" s="10">
        <f t="shared" si="15"/>
        <v>489.99999999999994</v>
      </c>
      <c r="M1807" s="11">
        <v>0.35</v>
      </c>
      <c r="O1807" s="16"/>
      <c r="P1807" s="14"/>
      <c r="Q1807" s="12"/>
      <c r="R1807" s="13"/>
    </row>
    <row r="1808" spans="1:18" ht="15.75" customHeight="1">
      <c r="A1808" s="1"/>
      <c r="B1808" s="6" t="s">
        <v>27</v>
      </c>
      <c r="C1808" s="6">
        <v>1128299</v>
      </c>
      <c r="D1808" s="7">
        <v>44220</v>
      </c>
      <c r="E1808" s="6" t="s">
        <v>28</v>
      </c>
      <c r="F1808" s="6" t="s">
        <v>75</v>
      </c>
      <c r="G1808" s="6" t="s">
        <v>76</v>
      </c>
      <c r="H1808" s="6" t="s">
        <v>19</v>
      </c>
      <c r="I1808" s="8">
        <v>0.4</v>
      </c>
      <c r="J1808" s="9">
        <v>3500</v>
      </c>
      <c r="K1808" s="10">
        <f t="shared" si="14"/>
        <v>1400</v>
      </c>
      <c r="L1808" s="10">
        <f t="shared" si="15"/>
        <v>489.99999999999994</v>
      </c>
      <c r="M1808" s="11">
        <v>0.35</v>
      </c>
      <c r="O1808" s="16"/>
      <c r="P1808" s="14"/>
      <c r="Q1808" s="12"/>
      <c r="R1808" s="13"/>
    </row>
    <row r="1809" spans="1:18" ht="15.75" customHeight="1">
      <c r="A1809" s="1"/>
      <c r="B1809" s="6" t="s">
        <v>27</v>
      </c>
      <c r="C1809" s="6">
        <v>1128299</v>
      </c>
      <c r="D1809" s="7">
        <v>44220</v>
      </c>
      <c r="E1809" s="6" t="s">
        <v>28</v>
      </c>
      <c r="F1809" s="6" t="s">
        <v>75</v>
      </c>
      <c r="G1809" s="6" t="s">
        <v>76</v>
      </c>
      <c r="H1809" s="6" t="s">
        <v>20</v>
      </c>
      <c r="I1809" s="8">
        <v>0.4</v>
      </c>
      <c r="J1809" s="9">
        <v>2000</v>
      </c>
      <c r="K1809" s="10">
        <f t="shared" si="14"/>
        <v>800</v>
      </c>
      <c r="L1809" s="10">
        <f t="shared" si="15"/>
        <v>280</v>
      </c>
      <c r="M1809" s="11">
        <v>0.35</v>
      </c>
      <c r="O1809" s="16"/>
      <c r="P1809" s="14"/>
      <c r="Q1809" s="12"/>
      <c r="R1809" s="13"/>
    </row>
    <row r="1810" spans="1:18" ht="15.75" customHeight="1">
      <c r="A1810" s="1"/>
      <c r="B1810" s="6" t="s">
        <v>27</v>
      </c>
      <c r="C1810" s="6">
        <v>1128299</v>
      </c>
      <c r="D1810" s="7">
        <v>44220</v>
      </c>
      <c r="E1810" s="6" t="s">
        <v>28</v>
      </c>
      <c r="F1810" s="6" t="s">
        <v>75</v>
      </c>
      <c r="G1810" s="6" t="s">
        <v>76</v>
      </c>
      <c r="H1810" s="6" t="s">
        <v>21</v>
      </c>
      <c r="I1810" s="8">
        <v>0.45000000000000007</v>
      </c>
      <c r="J1810" s="9">
        <v>1500</v>
      </c>
      <c r="K1810" s="10">
        <f t="shared" si="14"/>
        <v>675.00000000000011</v>
      </c>
      <c r="L1810" s="10">
        <f t="shared" si="15"/>
        <v>270.00000000000006</v>
      </c>
      <c r="M1810" s="11">
        <v>0.4</v>
      </c>
      <c r="O1810" s="16"/>
      <c r="P1810" s="14"/>
      <c r="Q1810" s="12"/>
      <c r="R1810" s="13"/>
    </row>
    <row r="1811" spans="1:18" ht="15.75" customHeight="1">
      <c r="A1811" s="1"/>
      <c r="B1811" s="6" t="s">
        <v>27</v>
      </c>
      <c r="C1811" s="6">
        <v>1128299</v>
      </c>
      <c r="D1811" s="7">
        <v>44220</v>
      </c>
      <c r="E1811" s="6" t="s">
        <v>28</v>
      </c>
      <c r="F1811" s="6" t="s">
        <v>75</v>
      </c>
      <c r="G1811" s="6" t="s">
        <v>76</v>
      </c>
      <c r="H1811" s="6" t="s">
        <v>22</v>
      </c>
      <c r="I1811" s="8">
        <v>0.4</v>
      </c>
      <c r="J1811" s="9">
        <v>4000</v>
      </c>
      <c r="K1811" s="10">
        <f t="shared" si="14"/>
        <v>1600</v>
      </c>
      <c r="L1811" s="10">
        <f t="shared" si="15"/>
        <v>480</v>
      </c>
      <c r="M1811" s="11">
        <v>0.3</v>
      </c>
      <c r="O1811" s="16"/>
      <c r="P1811" s="14"/>
      <c r="Q1811" s="12"/>
      <c r="R1811" s="13"/>
    </row>
    <row r="1812" spans="1:18" ht="15.75" customHeight="1">
      <c r="A1812" s="1"/>
      <c r="B1812" s="6" t="s">
        <v>27</v>
      </c>
      <c r="C1812" s="6">
        <v>1128299</v>
      </c>
      <c r="D1812" s="7">
        <v>44251</v>
      </c>
      <c r="E1812" s="6" t="s">
        <v>28</v>
      </c>
      <c r="F1812" s="6" t="s">
        <v>75</v>
      </c>
      <c r="G1812" s="6" t="s">
        <v>76</v>
      </c>
      <c r="H1812" s="6" t="s">
        <v>17</v>
      </c>
      <c r="I1812" s="8">
        <v>0.30000000000000004</v>
      </c>
      <c r="J1812" s="9">
        <v>4500</v>
      </c>
      <c r="K1812" s="10">
        <f t="shared" si="14"/>
        <v>1350.0000000000002</v>
      </c>
      <c r="L1812" s="10">
        <f t="shared" si="15"/>
        <v>472.50000000000006</v>
      </c>
      <c r="M1812" s="11">
        <v>0.35</v>
      </c>
      <c r="O1812" s="16"/>
      <c r="P1812" s="14"/>
      <c r="Q1812" s="12"/>
      <c r="R1812" s="13"/>
    </row>
    <row r="1813" spans="1:18" ht="15.75" customHeight="1">
      <c r="A1813" s="1"/>
      <c r="B1813" s="6" t="s">
        <v>27</v>
      </c>
      <c r="C1813" s="6">
        <v>1128299</v>
      </c>
      <c r="D1813" s="7">
        <v>44251</v>
      </c>
      <c r="E1813" s="6" t="s">
        <v>28</v>
      </c>
      <c r="F1813" s="6" t="s">
        <v>75</v>
      </c>
      <c r="G1813" s="6" t="s">
        <v>76</v>
      </c>
      <c r="H1813" s="6" t="s">
        <v>18</v>
      </c>
      <c r="I1813" s="8">
        <v>0.4</v>
      </c>
      <c r="J1813" s="9">
        <v>3500</v>
      </c>
      <c r="K1813" s="10">
        <f t="shared" si="14"/>
        <v>1400</v>
      </c>
      <c r="L1813" s="10">
        <f t="shared" si="15"/>
        <v>489.99999999999994</v>
      </c>
      <c r="M1813" s="11">
        <v>0.35</v>
      </c>
      <c r="O1813" s="16"/>
      <c r="P1813" s="14"/>
      <c r="Q1813" s="12"/>
      <c r="R1813" s="13"/>
    </row>
    <row r="1814" spans="1:18" ht="15.75" customHeight="1">
      <c r="A1814" s="1"/>
      <c r="B1814" s="6" t="s">
        <v>27</v>
      </c>
      <c r="C1814" s="6">
        <v>1128299</v>
      </c>
      <c r="D1814" s="7">
        <v>44251</v>
      </c>
      <c r="E1814" s="6" t="s">
        <v>28</v>
      </c>
      <c r="F1814" s="6" t="s">
        <v>75</v>
      </c>
      <c r="G1814" s="6" t="s">
        <v>76</v>
      </c>
      <c r="H1814" s="6" t="s">
        <v>19</v>
      </c>
      <c r="I1814" s="8">
        <v>0.4</v>
      </c>
      <c r="J1814" s="9">
        <v>3500</v>
      </c>
      <c r="K1814" s="10">
        <f t="shared" si="14"/>
        <v>1400</v>
      </c>
      <c r="L1814" s="10">
        <f t="shared" si="15"/>
        <v>489.99999999999994</v>
      </c>
      <c r="M1814" s="11">
        <v>0.35</v>
      </c>
      <c r="O1814" s="16"/>
      <c r="P1814" s="14"/>
      <c r="Q1814" s="12"/>
      <c r="R1814" s="13"/>
    </row>
    <row r="1815" spans="1:18" ht="15.75" customHeight="1">
      <c r="A1815" s="1"/>
      <c r="B1815" s="6" t="s">
        <v>27</v>
      </c>
      <c r="C1815" s="6">
        <v>1128299</v>
      </c>
      <c r="D1815" s="7">
        <v>44251</v>
      </c>
      <c r="E1815" s="6" t="s">
        <v>28</v>
      </c>
      <c r="F1815" s="6" t="s">
        <v>75</v>
      </c>
      <c r="G1815" s="6" t="s">
        <v>76</v>
      </c>
      <c r="H1815" s="6" t="s">
        <v>20</v>
      </c>
      <c r="I1815" s="8">
        <v>0.4</v>
      </c>
      <c r="J1815" s="9">
        <v>2000</v>
      </c>
      <c r="K1815" s="10">
        <f t="shared" si="14"/>
        <v>800</v>
      </c>
      <c r="L1815" s="10">
        <f t="shared" si="15"/>
        <v>280</v>
      </c>
      <c r="M1815" s="11">
        <v>0.35</v>
      </c>
      <c r="O1815" s="16"/>
      <c r="P1815" s="14"/>
      <c r="Q1815" s="12"/>
      <c r="R1815" s="13"/>
    </row>
    <row r="1816" spans="1:18" ht="15.75" customHeight="1">
      <c r="A1816" s="1"/>
      <c r="B1816" s="6" t="s">
        <v>27</v>
      </c>
      <c r="C1816" s="6">
        <v>1128299</v>
      </c>
      <c r="D1816" s="7">
        <v>44251</v>
      </c>
      <c r="E1816" s="6" t="s">
        <v>28</v>
      </c>
      <c r="F1816" s="6" t="s">
        <v>75</v>
      </c>
      <c r="G1816" s="6" t="s">
        <v>76</v>
      </c>
      <c r="H1816" s="6" t="s">
        <v>21</v>
      </c>
      <c r="I1816" s="8">
        <v>0.45000000000000007</v>
      </c>
      <c r="J1816" s="9">
        <v>1250</v>
      </c>
      <c r="K1816" s="10">
        <f t="shared" si="14"/>
        <v>562.50000000000011</v>
      </c>
      <c r="L1816" s="10">
        <f t="shared" si="15"/>
        <v>225.00000000000006</v>
      </c>
      <c r="M1816" s="11">
        <v>0.4</v>
      </c>
      <c r="O1816" s="16"/>
      <c r="P1816" s="14"/>
      <c r="Q1816" s="12"/>
      <c r="R1816" s="13"/>
    </row>
    <row r="1817" spans="1:18" ht="15.75" customHeight="1">
      <c r="A1817" s="1"/>
      <c r="B1817" s="6" t="s">
        <v>27</v>
      </c>
      <c r="C1817" s="6">
        <v>1128299</v>
      </c>
      <c r="D1817" s="7">
        <v>44251</v>
      </c>
      <c r="E1817" s="6" t="s">
        <v>28</v>
      </c>
      <c r="F1817" s="6" t="s">
        <v>75</v>
      </c>
      <c r="G1817" s="6" t="s">
        <v>76</v>
      </c>
      <c r="H1817" s="6" t="s">
        <v>22</v>
      </c>
      <c r="I1817" s="8">
        <v>0.4</v>
      </c>
      <c r="J1817" s="9">
        <v>3250</v>
      </c>
      <c r="K1817" s="10">
        <f t="shared" si="14"/>
        <v>1300</v>
      </c>
      <c r="L1817" s="10">
        <f t="shared" si="15"/>
        <v>390</v>
      </c>
      <c r="M1817" s="11">
        <v>0.3</v>
      </c>
      <c r="O1817" s="16"/>
      <c r="P1817" s="14"/>
      <c r="Q1817" s="12"/>
      <c r="R1817" s="13"/>
    </row>
    <row r="1818" spans="1:18" ht="15.75" customHeight="1">
      <c r="A1818" s="1"/>
      <c r="B1818" s="6" t="s">
        <v>27</v>
      </c>
      <c r="C1818" s="6">
        <v>1128299</v>
      </c>
      <c r="D1818" s="7">
        <v>44278</v>
      </c>
      <c r="E1818" s="6" t="s">
        <v>28</v>
      </c>
      <c r="F1818" s="6" t="s">
        <v>75</v>
      </c>
      <c r="G1818" s="6" t="s">
        <v>76</v>
      </c>
      <c r="H1818" s="6" t="s">
        <v>17</v>
      </c>
      <c r="I1818" s="8">
        <v>0.4</v>
      </c>
      <c r="J1818" s="9">
        <v>4750</v>
      </c>
      <c r="K1818" s="10">
        <f t="shared" si="14"/>
        <v>1900</v>
      </c>
      <c r="L1818" s="10">
        <f t="shared" si="15"/>
        <v>665</v>
      </c>
      <c r="M1818" s="11">
        <v>0.35</v>
      </c>
      <c r="O1818" s="16"/>
      <c r="P1818" s="14"/>
      <c r="Q1818" s="12"/>
      <c r="R1818" s="13"/>
    </row>
    <row r="1819" spans="1:18" ht="15.75" customHeight="1">
      <c r="A1819" s="1"/>
      <c r="B1819" s="6" t="s">
        <v>27</v>
      </c>
      <c r="C1819" s="6">
        <v>1128299</v>
      </c>
      <c r="D1819" s="7">
        <v>44278</v>
      </c>
      <c r="E1819" s="6" t="s">
        <v>28</v>
      </c>
      <c r="F1819" s="6" t="s">
        <v>75</v>
      </c>
      <c r="G1819" s="6" t="s">
        <v>76</v>
      </c>
      <c r="H1819" s="6" t="s">
        <v>18</v>
      </c>
      <c r="I1819" s="8">
        <v>0.5</v>
      </c>
      <c r="J1819" s="9">
        <v>3250</v>
      </c>
      <c r="K1819" s="10">
        <f t="shared" si="14"/>
        <v>1625</v>
      </c>
      <c r="L1819" s="10">
        <f t="shared" si="15"/>
        <v>568.75</v>
      </c>
      <c r="M1819" s="11">
        <v>0.35</v>
      </c>
      <c r="O1819" s="16"/>
      <c r="P1819" s="14"/>
      <c r="Q1819" s="12"/>
      <c r="R1819" s="13"/>
    </row>
    <row r="1820" spans="1:18" ht="15.75" customHeight="1">
      <c r="A1820" s="1"/>
      <c r="B1820" s="6" t="s">
        <v>27</v>
      </c>
      <c r="C1820" s="6">
        <v>1128299</v>
      </c>
      <c r="D1820" s="7">
        <v>44278</v>
      </c>
      <c r="E1820" s="6" t="s">
        <v>28</v>
      </c>
      <c r="F1820" s="6" t="s">
        <v>75</v>
      </c>
      <c r="G1820" s="6" t="s">
        <v>76</v>
      </c>
      <c r="H1820" s="6" t="s">
        <v>19</v>
      </c>
      <c r="I1820" s="8">
        <v>0.54999999999999993</v>
      </c>
      <c r="J1820" s="9">
        <v>3500</v>
      </c>
      <c r="K1820" s="10">
        <f t="shared" si="14"/>
        <v>1924.9999999999998</v>
      </c>
      <c r="L1820" s="10">
        <f t="shared" si="15"/>
        <v>673.74999999999989</v>
      </c>
      <c r="M1820" s="11">
        <v>0.35</v>
      </c>
      <c r="O1820" s="16"/>
      <c r="P1820" s="14"/>
      <c r="Q1820" s="12"/>
      <c r="R1820" s="13"/>
    </row>
    <row r="1821" spans="1:18" ht="15.75" customHeight="1">
      <c r="A1821" s="1"/>
      <c r="B1821" s="6" t="s">
        <v>27</v>
      </c>
      <c r="C1821" s="6">
        <v>1128299</v>
      </c>
      <c r="D1821" s="7">
        <v>44278</v>
      </c>
      <c r="E1821" s="6" t="s">
        <v>28</v>
      </c>
      <c r="F1821" s="6" t="s">
        <v>75</v>
      </c>
      <c r="G1821" s="6" t="s">
        <v>76</v>
      </c>
      <c r="H1821" s="6" t="s">
        <v>20</v>
      </c>
      <c r="I1821" s="8">
        <v>0.5</v>
      </c>
      <c r="J1821" s="9">
        <v>2500</v>
      </c>
      <c r="K1821" s="10">
        <f t="shared" si="14"/>
        <v>1250</v>
      </c>
      <c r="L1821" s="10">
        <f t="shared" si="15"/>
        <v>437.5</v>
      </c>
      <c r="M1821" s="11">
        <v>0.35</v>
      </c>
      <c r="O1821" s="16"/>
      <c r="P1821" s="14"/>
      <c r="Q1821" s="12"/>
      <c r="R1821" s="13"/>
    </row>
    <row r="1822" spans="1:18" ht="15.75" customHeight="1">
      <c r="A1822" s="1"/>
      <c r="B1822" s="6" t="s">
        <v>27</v>
      </c>
      <c r="C1822" s="6">
        <v>1128299</v>
      </c>
      <c r="D1822" s="7">
        <v>44278</v>
      </c>
      <c r="E1822" s="6" t="s">
        <v>28</v>
      </c>
      <c r="F1822" s="6" t="s">
        <v>75</v>
      </c>
      <c r="G1822" s="6" t="s">
        <v>76</v>
      </c>
      <c r="H1822" s="6" t="s">
        <v>21</v>
      </c>
      <c r="I1822" s="8">
        <v>0.55000000000000004</v>
      </c>
      <c r="J1822" s="9">
        <v>1000</v>
      </c>
      <c r="K1822" s="10">
        <f t="shared" si="14"/>
        <v>550</v>
      </c>
      <c r="L1822" s="10">
        <f t="shared" si="15"/>
        <v>220</v>
      </c>
      <c r="M1822" s="11">
        <v>0.4</v>
      </c>
      <c r="O1822" s="16"/>
      <c r="P1822" s="14"/>
      <c r="Q1822" s="12"/>
      <c r="R1822" s="13"/>
    </row>
    <row r="1823" spans="1:18" ht="15.75" customHeight="1">
      <c r="A1823" s="1"/>
      <c r="B1823" s="6" t="s">
        <v>27</v>
      </c>
      <c r="C1823" s="6">
        <v>1128299</v>
      </c>
      <c r="D1823" s="7">
        <v>44278</v>
      </c>
      <c r="E1823" s="6" t="s">
        <v>28</v>
      </c>
      <c r="F1823" s="6" t="s">
        <v>75</v>
      </c>
      <c r="G1823" s="6" t="s">
        <v>76</v>
      </c>
      <c r="H1823" s="6" t="s">
        <v>22</v>
      </c>
      <c r="I1823" s="8">
        <v>0.5</v>
      </c>
      <c r="J1823" s="9">
        <v>3000</v>
      </c>
      <c r="K1823" s="10">
        <f t="shared" si="14"/>
        <v>1500</v>
      </c>
      <c r="L1823" s="10">
        <f t="shared" si="15"/>
        <v>450</v>
      </c>
      <c r="M1823" s="11">
        <v>0.3</v>
      </c>
      <c r="O1823" s="16"/>
      <c r="P1823" s="14"/>
      <c r="Q1823" s="12"/>
      <c r="R1823" s="13"/>
    </row>
    <row r="1824" spans="1:18" ht="15.75" customHeight="1">
      <c r="A1824" s="1"/>
      <c r="B1824" s="6" t="s">
        <v>27</v>
      </c>
      <c r="C1824" s="6">
        <v>1128299</v>
      </c>
      <c r="D1824" s="7">
        <v>44310</v>
      </c>
      <c r="E1824" s="6" t="s">
        <v>28</v>
      </c>
      <c r="F1824" s="6" t="s">
        <v>75</v>
      </c>
      <c r="G1824" s="6" t="s">
        <v>76</v>
      </c>
      <c r="H1824" s="6" t="s">
        <v>17</v>
      </c>
      <c r="I1824" s="8">
        <v>0.55000000000000004</v>
      </c>
      <c r="J1824" s="9">
        <v>4750</v>
      </c>
      <c r="K1824" s="10">
        <f t="shared" si="14"/>
        <v>2612.5</v>
      </c>
      <c r="L1824" s="10">
        <f t="shared" si="15"/>
        <v>914.37499999999989</v>
      </c>
      <c r="M1824" s="11">
        <v>0.35</v>
      </c>
      <c r="O1824" s="16"/>
      <c r="P1824" s="14"/>
      <c r="Q1824" s="12"/>
      <c r="R1824" s="13"/>
    </row>
    <row r="1825" spans="1:18" ht="15.75" customHeight="1">
      <c r="A1825" s="1"/>
      <c r="B1825" s="6" t="s">
        <v>27</v>
      </c>
      <c r="C1825" s="6">
        <v>1128299</v>
      </c>
      <c r="D1825" s="7">
        <v>44310</v>
      </c>
      <c r="E1825" s="6" t="s">
        <v>28</v>
      </c>
      <c r="F1825" s="6" t="s">
        <v>75</v>
      </c>
      <c r="G1825" s="6" t="s">
        <v>76</v>
      </c>
      <c r="H1825" s="6" t="s">
        <v>18</v>
      </c>
      <c r="I1825" s="8">
        <v>0.60000000000000009</v>
      </c>
      <c r="J1825" s="9">
        <v>2750</v>
      </c>
      <c r="K1825" s="10">
        <f t="shared" si="14"/>
        <v>1650.0000000000002</v>
      </c>
      <c r="L1825" s="10">
        <f t="shared" si="15"/>
        <v>577.5</v>
      </c>
      <c r="M1825" s="11">
        <v>0.35</v>
      </c>
      <c r="O1825" s="16"/>
      <c r="P1825" s="14"/>
      <c r="Q1825" s="12"/>
      <c r="R1825" s="13"/>
    </row>
    <row r="1826" spans="1:18" ht="15.75" customHeight="1">
      <c r="A1826" s="1"/>
      <c r="B1826" s="6" t="s">
        <v>27</v>
      </c>
      <c r="C1826" s="6">
        <v>1128299</v>
      </c>
      <c r="D1826" s="7">
        <v>44310</v>
      </c>
      <c r="E1826" s="6" t="s">
        <v>28</v>
      </c>
      <c r="F1826" s="6" t="s">
        <v>75</v>
      </c>
      <c r="G1826" s="6" t="s">
        <v>76</v>
      </c>
      <c r="H1826" s="6" t="s">
        <v>19</v>
      </c>
      <c r="I1826" s="8">
        <v>0.60000000000000009</v>
      </c>
      <c r="J1826" s="9">
        <v>3250</v>
      </c>
      <c r="K1826" s="10">
        <f t="shared" si="14"/>
        <v>1950.0000000000002</v>
      </c>
      <c r="L1826" s="10">
        <f t="shared" si="15"/>
        <v>682.5</v>
      </c>
      <c r="M1826" s="11">
        <v>0.35</v>
      </c>
      <c r="O1826" s="16"/>
      <c r="P1826" s="14"/>
      <c r="Q1826" s="12"/>
      <c r="R1826" s="13"/>
    </row>
    <row r="1827" spans="1:18" ht="15.75" customHeight="1">
      <c r="A1827" s="1"/>
      <c r="B1827" s="6" t="s">
        <v>27</v>
      </c>
      <c r="C1827" s="6">
        <v>1128299</v>
      </c>
      <c r="D1827" s="7">
        <v>44310</v>
      </c>
      <c r="E1827" s="6" t="s">
        <v>28</v>
      </c>
      <c r="F1827" s="6" t="s">
        <v>75</v>
      </c>
      <c r="G1827" s="6" t="s">
        <v>76</v>
      </c>
      <c r="H1827" s="6" t="s">
        <v>20</v>
      </c>
      <c r="I1827" s="8">
        <v>0.45000000000000007</v>
      </c>
      <c r="J1827" s="9">
        <v>2250</v>
      </c>
      <c r="K1827" s="10">
        <f t="shared" si="14"/>
        <v>1012.5000000000001</v>
      </c>
      <c r="L1827" s="10">
        <f t="shared" si="15"/>
        <v>354.375</v>
      </c>
      <c r="M1827" s="11">
        <v>0.35</v>
      </c>
      <c r="O1827" s="16"/>
      <c r="P1827" s="14"/>
      <c r="Q1827" s="12"/>
      <c r="R1827" s="13"/>
    </row>
    <row r="1828" spans="1:18" ht="15.75" customHeight="1">
      <c r="A1828" s="1"/>
      <c r="B1828" s="6" t="s">
        <v>27</v>
      </c>
      <c r="C1828" s="6">
        <v>1128299</v>
      </c>
      <c r="D1828" s="7">
        <v>44310</v>
      </c>
      <c r="E1828" s="6" t="s">
        <v>28</v>
      </c>
      <c r="F1828" s="6" t="s">
        <v>75</v>
      </c>
      <c r="G1828" s="6" t="s">
        <v>76</v>
      </c>
      <c r="H1828" s="6" t="s">
        <v>21</v>
      </c>
      <c r="I1828" s="8">
        <v>0.50000000000000011</v>
      </c>
      <c r="J1828" s="9">
        <v>1250</v>
      </c>
      <c r="K1828" s="10">
        <f t="shared" si="14"/>
        <v>625.00000000000011</v>
      </c>
      <c r="L1828" s="10">
        <f t="shared" si="15"/>
        <v>250.00000000000006</v>
      </c>
      <c r="M1828" s="11">
        <v>0.4</v>
      </c>
      <c r="O1828" s="16"/>
      <c r="P1828" s="14"/>
      <c r="Q1828" s="12"/>
      <c r="R1828" s="13"/>
    </row>
    <row r="1829" spans="1:18" ht="15.75" customHeight="1">
      <c r="A1829" s="1"/>
      <c r="B1829" s="6" t="s">
        <v>27</v>
      </c>
      <c r="C1829" s="6">
        <v>1128299</v>
      </c>
      <c r="D1829" s="7">
        <v>44310</v>
      </c>
      <c r="E1829" s="6" t="s">
        <v>28</v>
      </c>
      <c r="F1829" s="6" t="s">
        <v>75</v>
      </c>
      <c r="G1829" s="6" t="s">
        <v>76</v>
      </c>
      <c r="H1829" s="6" t="s">
        <v>22</v>
      </c>
      <c r="I1829" s="8">
        <v>0.65000000000000013</v>
      </c>
      <c r="J1829" s="9">
        <v>3000</v>
      </c>
      <c r="K1829" s="10">
        <f t="shared" si="14"/>
        <v>1950.0000000000005</v>
      </c>
      <c r="L1829" s="10">
        <f t="shared" si="15"/>
        <v>585.00000000000011</v>
      </c>
      <c r="M1829" s="11">
        <v>0.3</v>
      </c>
      <c r="O1829" s="16"/>
      <c r="P1829" s="14"/>
      <c r="Q1829" s="12"/>
      <c r="R1829" s="13"/>
    </row>
    <row r="1830" spans="1:18" ht="15.75" customHeight="1">
      <c r="A1830" s="1"/>
      <c r="B1830" s="6" t="s">
        <v>27</v>
      </c>
      <c r="C1830" s="6">
        <v>1128299</v>
      </c>
      <c r="D1830" s="7">
        <v>44341</v>
      </c>
      <c r="E1830" s="6" t="s">
        <v>28</v>
      </c>
      <c r="F1830" s="6" t="s">
        <v>75</v>
      </c>
      <c r="G1830" s="6" t="s">
        <v>76</v>
      </c>
      <c r="H1830" s="6" t="s">
        <v>17</v>
      </c>
      <c r="I1830" s="8">
        <v>0.5</v>
      </c>
      <c r="J1830" s="9">
        <v>5000</v>
      </c>
      <c r="K1830" s="10">
        <f t="shared" si="14"/>
        <v>2500</v>
      </c>
      <c r="L1830" s="10">
        <f t="shared" si="15"/>
        <v>875</v>
      </c>
      <c r="M1830" s="11">
        <v>0.35</v>
      </c>
      <c r="O1830" s="16"/>
      <c r="P1830" s="14"/>
      <c r="Q1830" s="12"/>
      <c r="R1830" s="13"/>
    </row>
    <row r="1831" spans="1:18" ht="15.75" customHeight="1">
      <c r="A1831" s="1"/>
      <c r="B1831" s="6" t="s">
        <v>27</v>
      </c>
      <c r="C1831" s="6">
        <v>1128299</v>
      </c>
      <c r="D1831" s="7">
        <v>44341</v>
      </c>
      <c r="E1831" s="6" t="s">
        <v>28</v>
      </c>
      <c r="F1831" s="6" t="s">
        <v>75</v>
      </c>
      <c r="G1831" s="6" t="s">
        <v>76</v>
      </c>
      <c r="H1831" s="6" t="s">
        <v>18</v>
      </c>
      <c r="I1831" s="8">
        <v>0.55000000000000004</v>
      </c>
      <c r="J1831" s="9">
        <v>3500</v>
      </c>
      <c r="K1831" s="10">
        <f t="shared" si="14"/>
        <v>1925.0000000000002</v>
      </c>
      <c r="L1831" s="10">
        <f t="shared" si="15"/>
        <v>673.75</v>
      </c>
      <c r="M1831" s="11">
        <v>0.35</v>
      </c>
      <c r="O1831" s="16"/>
      <c r="P1831" s="14"/>
      <c r="Q1831" s="12"/>
      <c r="R1831" s="13"/>
    </row>
    <row r="1832" spans="1:18" ht="15.75" customHeight="1">
      <c r="A1832" s="1"/>
      <c r="B1832" s="6" t="s">
        <v>27</v>
      </c>
      <c r="C1832" s="6">
        <v>1128299</v>
      </c>
      <c r="D1832" s="7">
        <v>44341</v>
      </c>
      <c r="E1832" s="6" t="s">
        <v>28</v>
      </c>
      <c r="F1832" s="6" t="s">
        <v>75</v>
      </c>
      <c r="G1832" s="6" t="s">
        <v>76</v>
      </c>
      <c r="H1832" s="6" t="s">
        <v>19</v>
      </c>
      <c r="I1832" s="8">
        <v>0.55000000000000004</v>
      </c>
      <c r="J1832" s="9">
        <v>3500</v>
      </c>
      <c r="K1832" s="10">
        <f t="shared" si="14"/>
        <v>1925.0000000000002</v>
      </c>
      <c r="L1832" s="10">
        <f t="shared" si="15"/>
        <v>673.75</v>
      </c>
      <c r="M1832" s="11">
        <v>0.35</v>
      </c>
      <c r="O1832" s="16"/>
      <c r="P1832" s="14"/>
      <c r="Q1832" s="12"/>
      <c r="R1832" s="13"/>
    </row>
    <row r="1833" spans="1:18" ht="15.75" customHeight="1">
      <c r="A1833" s="1"/>
      <c r="B1833" s="6" t="s">
        <v>27</v>
      </c>
      <c r="C1833" s="6">
        <v>1128299</v>
      </c>
      <c r="D1833" s="7">
        <v>44341</v>
      </c>
      <c r="E1833" s="6" t="s">
        <v>28</v>
      </c>
      <c r="F1833" s="6" t="s">
        <v>75</v>
      </c>
      <c r="G1833" s="6" t="s">
        <v>76</v>
      </c>
      <c r="H1833" s="6" t="s">
        <v>20</v>
      </c>
      <c r="I1833" s="8">
        <v>0.5</v>
      </c>
      <c r="J1833" s="9">
        <v>2750</v>
      </c>
      <c r="K1833" s="10">
        <f t="shared" si="14"/>
        <v>1375</v>
      </c>
      <c r="L1833" s="10">
        <f t="shared" si="15"/>
        <v>481.24999999999994</v>
      </c>
      <c r="M1833" s="11">
        <v>0.35</v>
      </c>
      <c r="O1833" s="16"/>
      <c r="P1833" s="14"/>
      <c r="Q1833" s="12"/>
      <c r="R1833" s="13"/>
    </row>
    <row r="1834" spans="1:18" ht="15.75" customHeight="1">
      <c r="A1834" s="1"/>
      <c r="B1834" s="6" t="s">
        <v>27</v>
      </c>
      <c r="C1834" s="6">
        <v>1128299</v>
      </c>
      <c r="D1834" s="7">
        <v>44341</v>
      </c>
      <c r="E1834" s="6" t="s">
        <v>28</v>
      </c>
      <c r="F1834" s="6" t="s">
        <v>75</v>
      </c>
      <c r="G1834" s="6" t="s">
        <v>76</v>
      </c>
      <c r="H1834" s="6" t="s">
        <v>21</v>
      </c>
      <c r="I1834" s="8">
        <v>0.44999999999999996</v>
      </c>
      <c r="J1834" s="9">
        <v>1750</v>
      </c>
      <c r="K1834" s="10">
        <f t="shared" si="14"/>
        <v>787.49999999999989</v>
      </c>
      <c r="L1834" s="10">
        <f t="shared" si="15"/>
        <v>315</v>
      </c>
      <c r="M1834" s="11">
        <v>0.4</v>
      </c>
      <c r="O1834" s="16"/>
      <c r="P1834" s="14"/>
      <c r="Q1834" s="12"/>
      <c r="R1834" s="13"/>
    </row>
    <row r="1835" spans="1:18" ht="15.75" customHeight="1">
      <c r="A1835" s="1"/>
      <c r="B1835" s="6" t="s">
        <v>27</v>
      </c>
      <c r="C1835" s="6">
        <v>1128299</v>
      </c>
      <c r="D1835" s="7">
        <v>44341</v>
      </c>
      <c r="E1835" s="6" t="s">
        <v>28</v>
      </c>
      <c r="F1835" s="6" t="s">
        <v>75</v>
      </c>
      <c r="G1835" s="6" t="s">
        <v>76</v>
      </c>
      <c r="H1835" s="6" t="s">
        <v>22</v>
      </c>
      <c r="I1835" s="8">
        <v>0.6</v>
      </c>
      <c r="J1835" s="9">
        <v>5250</v>
      </c>
      <c r="K1835" s="10">
        <f t="shared" si="14"/>
        <v>3150</v>
      </c>
      <c r="L1835" s="10">
        <f t="shared" si="15"/>
        <v>945</v>
      </c>
      <c r="M1835" s="11">
        <v>0.3</v>
      </c>
      <c r="O1835" s="16"/>
      <c r="P1835" s="14"/>
      <c r="Q1835" s="12"/>
      <c r="R1835" s="13"/>
    </row>
    <row r="1836" spans="1:18" ht="15.75" customHeight="1">
      <c r="A1836" s="1"/>
      <c r="B1836" s="6" t="s">
        <v>27</v>
      </c>
      <c r="C1836" s="6">
        <v>1128299</v>
      </c>
      <c r="D1836" s="7">
        <v>44371</v>
      </c>
      <c r="E1836" s="6" t="s">
        <v>28</v>
      </c>
      <c r="F1836" s="6" t="s">
        <v>75</v>
      </c>
      <c r="G1836" s="6" t="s">
        <v>76</v>
      </c>
      <c r="H1836" s="6" t="s">
        <v>17</v>
      </c>
      <c r="I1836" s="8">
        <v>0.54999999999999993</v>
      </c>
      <c r="J1836" s="9">
        <v>7750</v>
      </c>
      <c r="K1836" s="10">
        <f t="shared" si="14"/>
        <v>4262.4999999999991</v>
      </c>
      <c r="L1836" s="10">
        <f t="shared" si="15"/>
        <v>1491.8749999999995</v>
      </c>
      <c r="M1836" s="11">
        <v>0.35</v>
      </c>
      <c r="O1836" s="16"/>
      <c r="P1836" s="14"/>
      <c r="Q1836" s="12"/>
      <c r="R1836" s="13"/>
    </row>
    <row r="1837" spans="1:18" ht="15.75" customHeight="1">
      <c r="A1837" s="1"/>
      <c r="B1837" s="6" t="s">
        <v>27</v>
      </c>
      <c r="C1837" s="6">
        <v>1128299</v>
      </c>
      <c r="D1837" s="7">
        <v>44371</v>
      </c>
      <c r="E1837" s="6" t="s">
        <v>28</v>
      </c>
      <c r="F1837" s="6" t="s">
        <v>75</v>
      </c>
      <c r="G1837" s="6" t="s">
        <v>76</v>
      </c>
      <c r="H1837" s="6" t="s">
        <v>18</v>
      </c>
      <c r="I1837" s="8">
        <v>0.64999999999999991</v>
      </c>
      <c r="J1837" s="9">
        <v>6500</v>
      </c>
      <c r="K1837" s="10">
        <f t="shared" si="14"/>
        <v>4224.9999999999991</v>
      </c>
      <c r="L1837" s="10">
        <f t="shared" si="15"/>
        <v>1478.7499999999995</v>
      </c>
      <c r="M1837" s="11">
        <v>0.35</v>
      </c>
      <c r="O1837" s="16"/>
      <c r="P1837" s="14"/>
      <c r="Q1837" s="12"/>
      <c r="R1837" s="13"/>
    </row>
    <row r="1838" spans="1:18" ht="15.75" customHeight="1">
      <c r="A1838" s="1"/>
      <c r="B1838" s="6" t="s">
        <v>27</v>
      </c>
      <c r="C1838" s="6">
        <v>1128299</v>
      </c>
      <c r="D1838" s="7">
        <v>44371</v>
      </c>
      <c r="E1838" s="6" t="s">
        <v>28</v>
      </c>
      <c r="F1838" s="6" t="s">
        <v>75</v>
      </c>
      <c r="G1838" s="6" t="s">
        <v>76</v>
      </c>
      <c r="H1838" s="6" t="s">
        <v>19</v>
      </c>
      <c r="I1838" s="8">
        <v>0.79999999999999993</v>
      </c>
      <c r="J1838" s="9">
        <v>6500</v>
      </c>
      <c r="K1838" s="10">
        <f t="shared" si="14"/>
        <v>5200</v>
      </c>
      <c r="L1838" s="10">
        <f t="shared" si="15"/>
        <v>1819.9999999999998</v>
      </c>
      <c r="M1838" s="11">
        <v>0.35</v>
      </c>
      <c r="O1838" s="16"/>
      <c r="P1838" s="14"/>
      <c r="Q1838" s="12"/>
      <c r="R1838" s="13"/>
    </row>
    <row r="1839" spans="1:18" ht="15.75" customHeight="1">
      <c r="A1839" s="1"/>
      <c r="B1839" s="6" t="s">
        <v>27</v>
      </c>
      <c r="C1839" s="6">
        <v>1128299</v>
      </c>
      <c r="D1839" s="7">
        <v>44371</v>
      </c>
      <c r="E1839" s="6" t="s">
        <v>28</v>
      </c>
      <c r="F1839" s="6" t="s">
        <v>75</v>
      </c>
      <c r="G1839" s="6" t="s">
        <v>76</v>
      </c>
      <c r="H1839" s="6" t="s">
        <v>20</v>
      </c>
      <c r="I1839" s="8">
        <v>0.79999999999999993</v>
      </c>
      <c r="J1839" s="9">
        <v>5250</v>
      </c>
      <c r="K1839" s="10">
        <f t="shared" si="14"/>
        <v>4200</v>
      </c>
      <c r="L1839" s="10">
        <f t="shared" si="15"/>
        <v>1470</v>
      </c>
      <c r="M1839" s="11">
        <v>0.35</v>
      </c>
      <c r="O1839" s="16"/>
      <c r="P1839" s="14"/>
      <c r="Q1839" s="12"/>
      <c r="R1839" s="13"/>
    </row>
    <row r="1840" spans="1:18" ht="15.75" customHeight="1">
      <c r="A1840" s="1"/>
      <c r="B1840" s="6" t="s">
        <v>27</v>
      </c>
      <c r="C1840" s="6">
        <v>1128299</v>
      </c>
      <c r="D1840" s="7">
        <v>44371</v>
      </c>
      <c r="E1840" s="6" t="s">
        <v>28</v>
      </c>
      <c r="F1840" s="6" t="s">
        <v>75</v>
      </c>
      <c r="G1840" s="6" t="s">
        <v>76</v>
      </c>
      <c r="H1840" s="6" t="s">
        <v>21</v>
      </c>
      <c r="I1840" s="8">
        <v>0.9</v>
      </c>
      <c r="J1840" s="9">
        <v>4000</v>
      </c>
      <c r="K1840" s="10">
        <f t="shared" si="14"/>
        <v>3600</v>
      </c>
      <c r="L1840" s="10">
        <f t="shared" si="15"/>
        <v>1440</v>
      </c>
      <c r="M1840" s="11">
        <v>0.4</v>
      </c>
      <c r="O1840" s="16"/>
      <c r="P1840" s="14"/>
      <c r="Q1840" s="12"/>
      <c r="R1840" s="13"/>
    </row>
    <row r="1841" spans="1:18" ht="15.75" customHeight="1">
      <c r="A1841" s="1"/>
      <c r="B1841" s="6" t="s">
        <v>27</v>
      </c>
      <c r="C1841" s="6">
        <v>1128299</v>
      </c>
      <c r="D1841" s="7">
        <v>44371</v>
      </c>
      <c r="E1841" s="6" t="s">
        <v>28</v>
      </c>
      <c r="F1841" s="6" t="s">
        <v>75</v>
      </c>
      <c r="G1841" s="6" t="s">
        <v>76</v>
      </c>
      <c r="H1841" s="6" t="s">
        <v>22</v>
      </c>
      <c r="I1841" s="8">
        <v>1.05</v>
      </c>
      <c r="J1841" s="9">
        <v>7000</v>
      </c>
      <c r="K1841" s="10">
        <f t="shared" si="14"/>
        <v>7350</v>
      </c>
      <c r="L1841" s="10">
        <f t="shared" si="15"/>
        <v>2205</v>
      </c>
      <c r="M1841" s="11">
        <v>0.3</v>
      </c>
      <c r="O1841" s="16"/>
      <c r="P1841" s="14"/>
      <c r="Q1841" s="12"/>
      <c r="R1841" s="13"/>
    </row>
    <row r="1842" spans="1:18" ht="15.75" customHeight="1">
      <c r="A1842" s="1"/>
      <c r="B1842" s="6" t="s">
        <v>27</v>
      </c>
      <c r="C1842" s="6">
        <v>1128299</v>
      </c>
      <c r="D1842" s="7">
        <v>44400</v>
      </c>
      <c r="E1842" s="6" t="s">
        <v>28</v>
      </c>
      <c r="F1842" s="6" t="s">
        <v>75</v>
      </c>
      <c r="G1842" s="6" t="s">
        <v>76</v>
      </c>
      <c r="H1842" s="6" t="s">
        <v>17</v>
      </c>
      <c r="I1842" s="8">
        <v>0.85</v>
      </c>
      <c r="J1842" s="9">
        <v>8500</v>
      </c>
      <c r="K1842" s="10">
        <f t="shared" si="14"/>
        <v>7225</v>
      </c>
      <c r="L1842" s="10">
        <f t="shared" si="15"/>
        <v>2528.75</v>
      </c>
      <c r="M1842" s="11">
        <v>0.35</v>
      </c>
      <c r="O1842" s="16"/>
      <c r="P1842" s="14"/>
      <c r="Q1842" s="12"/>
      <c r="R1842" s="13"/>
    </row>
    <row r="1843" spans="1:18" ht="15.75" customHeight="1">
      <c r="A1843" s="1"/>
      <c r="B1843" s="6" t="s">
        <v>27</v>
      </c>
      <c r="C1843" s="6">
        <v>1128299</v>
      </c>
      <c r="D1843" s="7">
        <v>44400</v>
      </c>
      <c r="E1843" s="6" t="s">
        <v>28</v>
      </c>
      <c r="F1843" s="6" t="s">
        <v>75</v>
      </c>
      <c r="G1843" s="6" t="s">
        <v>76</v>
      </c>
      <c r="H1843" s="6" t="s">
        <v>18</v>
      </c>
      <c r="I1843" s="8">
        <v>0.9</v>
      </c>
      <c r="J1843" s="9">
        <v>7000</v>
      </c>
      <c r="K1843" s="10">
        <f t="shared" si="14"/>
        <v>6300</v>
      </c>
      <c r="L1843" s="10">
        <f t="shared" si="15"/>
        <v>2205</v>
      </c>
      <c r="M1843" s="11">
        <v>0.35</v>
      </c>
      <c r="O1843" s="16"/>
      <c r="P1843" s="14"/>
      <c r="Q1843" s="12"/>
      <c r="R1843" s="13"/>
    </row>
    <row r="1844" spans="1:18" ht="15.75" customHeight="1">
      <c r="A1844" s="1"/>
      <c r="B1844" s="6" t="s">
        <v>27</v>
      </c>
      <c r="C1844" s="6">
        <v>1128299</v>
      </c>
      <c r="D1844" s="7">
        <v>44400</v>
      </c>
      <c r="E1844" s="6" t="s">
        <v>28</v>
      </c>
      <c r="F1844" s="6" t="s">
        <v>75</v>
      </c>
      <c r="G1844" s="6" t="s">
        <v>76</v>
      </c>
      <c r="H1844" s="6" t="s">
        <v>19</v>
      </c>
      <c r="I1844" s="8">
        <v>0.9</v>
      </c>
      <c r="J1844" s="9">
        <v>6500</v>
      </c>
      <c r="K1844" s="10">
        <f t="shared" si="14"/>
        <v>5850</v>
      </c>
      <c r="L1844" s="10">
        <f t="shared" si="15"/>
        <v>2047.4999999999998</v>
      </c>
      <c r="M1844" s="11">
        <v>0.35</v>
      </c>
      <c r="O1844" s="16"/>
      <c r="P1844" s="14"/>
      <c r="Q1844" s="12"/>
      <c r="R1844" s="13"/>
    </row>
    <row r="1845" spans="1:18" ht="15.75" customHeight="1">
      <c r="A1845" s="1"/>
      <c r="B1845" s="6" t="s">
        <v>27</v>
      </c>
      <c r="C1845" s="6">
        <v>1128299</v>
      </c>
      <c r="D1845" s="7">
        <v>44400</v>
      </c>
      <c r="E1845" s="6" t="s">
        <v>28</v>
      </c>
      <c r="F1845" s="6" t="s">
        <v>75</v>
      </c>
      <c r="G1845" s="6" t="s">
        <v>76</v>
      </c>
      <c r="H1845" s="6" t="s">
        <v>20</v>
      </c>
      <c r="I1845" s="8">
        <v>0.85</v>
      </c>
      <c r="J1845" s="9">
        <v>5500</v>
      </c>
      <c r="K1845" s="10">
        <f t="shared" si="14"/>
        <v>4675</v>
      </c>
      <c r="L1845" s="10">
        <f t="shared" si="15"/>
        <v>1636.25</v>
      </c>
      <c r="M1845" s="11">
        <v>0.35</v>
      </c>
      <c r="O1845" s="16"/>
      <c r="P1845" s="14"/>
      <c r="Q1845" s="12"/>
      <c r="R1845" s="13"/>
    </row>
    <row r="1846" spans="1:18" ht="15.75" customHeight="1">
      <c r="A1846" s="1"/>
      <c r="B1846" s="6" t="s">
        <v>27</v>
      </c>
      <c r="C1846" s="6">
        <v>1128299</v>
      </c>
      <c r="D1846" s="7">
        <v>44400</v>
      </c>
      <c r="E1846" s="6" t="s">
        <v>28</v>
      </c>
      <c r="F1846" s="6" t="s">
        <v>75</v>
      </c>
      <c r="G1846" s="6" t="s">
        <v>76</v>
      </c>
      <c r="H1846" s="6" t="s">
        <v>21</v>
      </c>
      <c r="I1846" s="8">
        <v>0.9</v>
      </c>
      <c r="J1846" s="9">
        <v>6000</v>
      </c>
      <c r="K1846" s="10">
        <f t="shared" si="14"/>
        <v>5400</v>
      </c>
      <c r="L1846" s="10">
        <f t="shared" si="15"/>
        <v>2160</v>
      </c>
      <c r="M1846" s="11">
        <v>0.4</v>
      </c>
      <c r="O1846" s="16"/>
      <c r="P1846" s="14"/>
      <c r="Q1846" s="12"/>
      <c r="R1846" s="13"/>
    </row>
    <row r="1847" spans="1:18" ht="15.75" customHeight="1">
      <c r="A1847" s="1"/>
      <c r="B1847" s="6" t="s">
        <v>27</v>
      </c>
      <c r="C1847" s="6">
        <v>1128299</v>
      </c>
      <c r="D1847" s="7">
        <v>44400</v>
      </c>
      <c r="E1847" s="6" t="s">
        <v>28</v>
      </c>
      <c r="F1847" s="6" t="s">
        <v>75</v>
      </c>
      <c r="G1847" s="6" t="s">
        <v>76</v>
      </c>
      <c r="H1847" s="6" t="s">
        <v>22</v>
      </c>
      <c r="I1847" s="8">
        <v>1.05</v>
      </c>
      <c r="J1847" s="9">
        <v>6000</v>
      </c>
      <c r="K1847" s="10">
        <f t="shared" si="14"/>
        <v>6300</v>
      </c>
      <c r="L1847" s="10">
        <f t="shared" si="15"/>
        <v>1890</v>
      </c>
      <c r="M1847" s="11">
        <v>0.3</v>
      </c>
      <c r="O1847" s="16"/>
      <c r="P1847" s="14"/>
      <c r="Q1847" s="12"/>
      <c r="R1847" s="13"/>
    </row>
    <row r="1848" spans="1:18" ht="15.75" customHeight="1">
      <c r="A1848" s="1"/>
      <c r="B1848" s="6" t="s">
        <v>27</v>
      </c>
      <c r="C1848" s="6">
        <v>1128299</v>
      </c>
      <c r="D1848" s="7">
        <v>44432</v>
      </c>
      <c r="E1848" s="6" t="s">
        <v>28</v>
      </c>
      <c r="F1848" s="6" t="s">
        <v>75</v>
      </c>
      <c r="G1848" s="6" t="s">
        <v>76</v>
      </c>
      <c r="H1848" s="6" t="s">
        <v>17</v>
      </c>
      <c r="I1848" s="8">
        <v>0.9</v>
      </c>
      <c r="J1848" s="9">
        <v>8000</v>
      </c>
      <c r="K1848" s="10">
        <f t="shared" si="14"/>
        <v>7200</v>
      </c>
      <c r="L1848" s="10">
        <f t="shared" si="15"/>
        <v>2520</v>
      </c>
      <c r="M1848" s="11">
        <v>0.35</v>
      </c>
      <c r="O1848" s="16"/>
      <c r="P1848" s="14"/>
      <c r="Q1848" s="12"/>
      <c r="R1848" s="13"/>
    </row>
    <row r="1849" spans="1:18" ht="15.75" customHeight="1">
      <c r="A1849" s="1"/>
      <c r="B1849" s="6" t="s">
        <v>27</v>
      </c>
      <c r="C1849" s="6">
        <v>1128299</v>
      </c>
      <c r="D1849" s="7">
        <v>44432</v>
      </c>
      <c r="E1849" s="6" t="s">
        <v>28</v>
      </c>
      <c r="F1849" s="6" t="s">
        <v>75</v>
      </c>
      <c r="G1849" s="6" t="s">
        <v>76</v>
      </c>
      <c r="H1849" s="6" t="s">
        <v>18</v>
      </c>
      <c r="I1849" s="8">
        <v>0.8</v>
      </c>
      <c r="J1849" s="9">
        <v>7750</v>
      </c>
      <c r="K1849" s="10">
        <f t="shared" si="14"/>
        <v>6200</v>
      </c>
      <c r="L1849" s="10">
        <f t="shared" si="15"/>
        <v>2170</v>
      </c>
      <c r="M1849" s="11">
        <v>0.35</v>
      </c>
      <c r="O1849" s="16"/>
      <c r="P1849" s="14"/>
      <c r="Q1849" s="12"/>
      <c r="R1849" s="13"/>
    </row>
    <row r="1850" spans="1:18" ht="15.75" customHeight="1">
      <c r="A1850" s="1"/>
      <c r="B1850" s="6" t="s">
        <v>27</v>
      </c>
      <c r="C1850" s="6">
        <v>1128299</v>
      </c>
      <c r="D1850" s="7">
        <v>44432</v>
      </c>
      <c r="E1850" s="6" t="s">
        <v>28</v>
      </c>
      <c r="F1850" s="6" t="s">
        <v>75</v>
      </c>
      <c r="G1850" s="6" t="s">
        <v>76</v>
      </c>
      <c r="H1850" s="6" t="s">
        <v>19</v>
      </c>
      <c r="I1850" s="8">
        <v>0.70000000000000007</v>
      </c>
      <c r="J1850" s="9">
        <v>6500</v>
      </c>
      <c r="K1850" s="10">
        <f t="shared" si="14"/>
        <v>4550</v>
      </c>
      <c r="L1850" s="10">
        <f t="shared" si="15"/>
        <v>1592.5</v>
      </c>
      <c r="M1850" s="11">
        <v>0.35</v>
      </c>
      <c r="O1850" s="16"/>
      <c r="P1850" s="14"/>
      <c r="Q1850" s="12"/>
      <c r="R1850" s="13"/>
    </row>
    <row r="1851" spans="1:18" ht="15.75" customHeight="1">
      <c r="A1851" s="1"/>
      <c r="B1851" s="6" t="s">
        <v>27</v>
      </c>
      <c r="C1851" s="6">
        <v>1128299</v>
      </c>
      <c r="D1851" s="7">
        <v>44432</v>
      </c>
      <c r="E1851" s="6" t="s">
        <v>28</v>
      </c>
      <c r="F1851" s="6" t="s">
        <v>75</v>
      </c>
      <c r="G1851" s="6" t="s">
        <v>76</v>
      </c>
      <c r="H1851" s="6" t="s">
        <v>20</v>
      </c>
      <c r="I1851" s="8">
        <v>0.70000000000000007</v>
      </c>
      <c r="J1851" s="9">
        <v>4250</v>
      </c>
      <c r="K1851" s="10">
        <f t="shared" si="14"/>
        <v>2975.0000000000005</v>
      </c>
      <c r="L1851" s="10">
        <f t="shared" si="15"/>
        <v>1041.25</v>
      </c>
      <c r="M1851" s="11">
        <v>0.35</v>
      </c>
      <c r="O1851" s="16"/>
      <c r="P1851" s="14"/>
      <c r="Q1851" s="12"/>
      <c r="R1851" s="13"/>
    </row>
    <row r="1852" spans="1:18" ht="15.75" customHeight="1">
      <c r="A1852" s="1"/>
      <c r="B1852" s="6" t="s">
        <v>27</v>
      </c>
      <c r="C1852" s="6">
        <v>1128299</v>
      </c>
      <c r="D1852" s="7">
        <v>44432</v>
      </c>
      <c r="E1852" s="6" t="s">
        <v>28</v>
      </c>
      <c r="F1852" s="6" t="s">
        <v>75</v>
      </c>
      <c r="G1852" s="6" t="s">
        <v>76</v>
      </c>
      <c r="H1852" s="6" t="s">
        <v>21</v>
      </c>
      <c r="I1852" s="8">
        <v>0.7</v>
      </c>
      <c r="J1852" s="9">
        <v>4250</v>
      </c>
      <c r="K1852" s="10">
        <f t="shared" si="14"/>
        <v>2975</v>
      </c>
      <c r="L1852" s="10">
        <f t="shared" si="15"/>
        <v>1190</v>
      </c>
      <c r="M1852" s="11">
        <v>0.4</v>
      </c>
      <c r="O1852" s="16"/>
      <c r="P1852" s="14"/>
      <c r="Q1852" s="12"/>
      <c r="R1852" s="13"/>
    </row>
    <row r="1853" spans="1:18" ht="15.75" customHeight="1">
      <c r="A1853" s="1"/>
      <c r="B1853" s="6" t="s">
        <v>27</v>
      </c>
      <c r="C1853" s="6">
        <v>1128299</v>
      </c>
      <c r="D1853" s="7">
        <v>44432</v>
      </c>
      <c r="E1853" s="6" t="s">
        <v>28</v>
      </c>
      <c r="F1853" s="6" t="s">
        <v>75</v>
      </c>
      <c r="G1853" s="6" t="s">
        <v>76</v>
      </c>
      <c r="H1853" s="6" t="s">
        <v>22</v>
      </c>
      <c r="I1853" s="8">
        <v>0.75</v>
      </c>
      <c r="J1853" s="9">
        <v>2500</v>
      </c>
      <c r="K1853" s="10">
        <f t="shared" si="14"/>
        <v>1875</v>
      </c>
      <c r="L1853" s="10">
        <f t="shared" si="15"/>
        <v>562.5</v>
      </c>
      <c r="M1853" s="11">
        <v>0.3</v>
      </c>
      <c r="O1853" s="16"/>
      <c r="P1853" s="14"/>
      <c r="Q1853" s="12"/>
      <c r="R1853" s="13"/>
    </row>
    <row r="1854" spans="1:18" ht="15.75" customHeight="1">
      <c r="A1854" s="1"/>
      <c r="B1854" s="6" t="s">
        <v>27</v>
      </c>
      <c r="C1854" s="6">
        <v>1128299</v>
      </c>
      <c r="D1854" s="7">
        <v>44464</v>
      </c>
      <c r="E1854" s="6" t="s">
        <v>28</v>
      </c>
      <c r="F1854" s="6" t="s">
        <v>75</v>
      </c>
      <c r="G1854" s="6" t="s">
        <v>76</v>
      </c>
      <c r="H1854" s="6" t="s">
        <v>17</v>
      </c>
      <c r="I1854" s="8">
        <v>0.50000000000000011</v>
      </c>
      <c r="J1854" s="9">
        <v>4500</v>
      </c>
      <c r="K1854" s="10">
        <f t="shared" si="14"/>
        <v>2250.0000000000005</v>
      </c>
      <c r="L1854" s="10">
        <f t="shared" si="15"/>
        <v>787.50000000000011</v>
      </c>
      <c r="M1854" s="11">
        <v>0.35</v>
      </c>
      <c r="O1854" s="16"/>
      <c r="P1854" s="14"/>
      <c r="Q1854" s="12"/>
      <c r="R1854" s="13"/>
    </row>
    <row r="1855" spans="1:18" ht="15.75" customHeight="1">
      <c r="A1855" s="1"/>
      <c r="B1855" s="6" t="s">
        <v>27</v>
      </c>
      <c r="C1855" s="6">
        <v>1128299</v>
      </c>
      <c r="D1855" s="7">
        <v>44464</v>
      </c>
      <c r="E1855" s="6" t="s">
        <v>28</v>
      </c>
      <c r="F1855" s="6" t="s">
        <v>75</v>
      </c>
      <c r="G1855" s="6" t="s">
        <v>76</v>
      </c>
      <c r="H1855" s="6" t="s">
        <v>18</v>
      </c>
      <c r="I1855" s="8">
        <v>0.55000000000000016</v>
      </c>
      <c r="J1855" s="9">
        <v>4500</v>
      </c>
      <c r="K1855" s="10">
        <f t="shared" si="14"/>
        <v>2475.0000000000009</v>
      </c>
      <c r="L1855" s="10">
        <f t="shared" si="15"/>
        <v>866.25000000000023</v>
      </c>
      <c r="M1855" s="11">
        <v>0.35</v>
      </c>
      <c r="O1855" s="16"/>
      <c r="P1855" s="14"/>
      <c r="Q1855" s="12"/>
      <c r="R1855" s="13"/>
    </row>
    <row r="1856" spans="1:18" ht="15.75" customHeight="1">
      <c r="A1856" s="1"/>
      <c r="B1856" s="6" t="s">
        <v>27</v>
      </c>
      <c r="C1856" s="6">
        <v>1128299</v>
      </c>
      <c r="D1856" s="7">
        <v>44464</v>
      </c>
      <c r="E1856" s="6" t="s">
        <v>28</v>
      </c>
      <c r="F1856" s="6" t="s">
        <v>75</v>
      </c>
      <c r="G1856" s="6" t="s">
        <v>76</v>
      </c>
      <c r="H1856" s="6" t="s">
        <v>19</v>
      </c>
      <c r="I1856" s="8">
        <v>0.50000000000000011</v>
      </c>
      <c r="J1856" s="9">
        <v>2500</v>
      </c>
      <c r="K1856" s="10">
        <f t="shared" si="14"/>
        <v>1250.0000000000002</v>
      </c>
      <c r="L1856" s="10">
        <f t="shared" si="15"/>
        <v>437.50000000000006</v>
      </c>
      <c r="M1856" s="11">
        <v>0.35</v>
      </c>
      <c r="O1856" s="16"/>
      <c r="P1856" s="14"/>
      <c r="Q1856" s="12"/>
      <c r="R1856" s="13"/>
    </row>
    <row r="1857" spans="1:18" ht="15.75" customHeight="1">
      <c r="A1857" s="1"/>
      <c r="B1857" s="6" t="s">
        <v>27</v>
      </c>
      <c r="C1857" s="6">
        <v>1128299</v>
      </c>
      <c r="D1857" s="7">
        <v>44464</v>
      </c>
      <c r="E1857" s="6" t="s">
        <v>28</v>
      </c>
      <c r="F1857" s="6" t="s">
        <v>75</v>
      </c>
      <c r="G1857" s="6" t="s">
        <v>76</v>
      </c>
      <c r="H1857" s="6" t="s">
        <v>20</v>
      </c>
      <c r="I1857" s="8">
        <v>0.50000000000000011</v>
      </c>
      <c r="J1857" s="9">
        <v>2000</v>
      </c>
      <c r="K1857" s="10">
        <f t="shared" si="14"/>
        <v>1000.0000000000002</v>
      </c>
      <c r="L1857" s="10">
        <f t="shared" si="15"/>
        <v>350.00000000000006</v>
      </c>
      <c r="M1857" s="11">
        <v>0.35</v>
      </c>
      <c r="O1857" s="16"/>
      <c r="P1857" s="14"/>
      <c r="Q1857" s="12"/>
      <c r="R1857" s="13"/>
    </row>
    <row r="1858" spans="1:18" ht="15.75" customHeight="1">
      <c r="A1858" s="1"/>
      <c r="B1858" s="6" t="s">
        <v>27</v>
      </c>
      <c r="C1858" s="6">
        <v>1128299</v>
      </c>
      <c r="D1858" s="7">
        <v>44464</v>
      </c>
      <c r="E1858" s="6" t="s">
        <v>28</v>
      </c>
      <c r="F1858" s="6" t="s">
        <v>75</v>
      </c>
      <c r="G1858" s="6" t="s">
        <v>76</v>
      </c>
      <c r="H1858" s="6" t="s">
        <v>21</v>
      </c>
      <c r="I1858" s="8">
        <v>0.60000000000000009</v>
      </c>
      <c r="J1858" s="9">
        <v>2250</v>
      </c>
      <c r="K1858" s="10">
        <f t="shared" si="14"/>
        <v>1350.0000000000002</v>
      </c>
      <c r="L1858" s="10">
        <f t="shared" si="15"/>
        <v>540.00000000000011</v>
      </c>
      <c r="M1858" s="11">
        <v>0.4</v>
      </c>
      <c r="O1858" s="16"/>
      <c r="P1858" s="14"/>
      <c r="Q1858" s="12"/>
      <c r="R1858" s="13"/>
    </row>
    <row r="1859" spans="1:18" ht="15.75" customHeight="1">
      <c r="A1859" s="1"/>
      <c r="B1859" s="6" t="s">
        <v>27</v>
      </c>
      <c r="C1859" s="6">
        <v>1128299</v>
      </c>
      <c r="D1859" s="7">
        <v>44464</v>
      </c>
      <c r="E1859" s="6" t="s">
        <v>28</v>
      </c>
      <c r="F1859" s="6" t="s">
        <v>75</v>
      </c>
      <c r="G1859" s="6" t="s">
        <v>76</v>
      </c>
      <c r="H1859" s="6" t="s">
        <v>22</v>
      </c>
      <c r="I1859" s="8">
        <v>0.44999999999999996</v>
      </c>
      <c r="J1859" s="9">
        <v>2500</v>
      </c>
      <c r="K1859" s="10">
        <f t="shared" si="14"/>
        <v>1125</v>
      </c>
      <c r="L1859" s="10">
        <f t="shared" si="15"/>
        <v>337.5</v>
      </c>
      <c r="M1859" s="11">
        <v>0.3</v>
      </c>
      <c r="O1859" s="16"/>
      <c r="P1859" s="14"/>
      <c r="Q1859" s="12"/>
      <c r="R1859" s="13"/>
    </row>
    <row r="1860" spans="1:18" ht="15.75" customHeight="1">
      <c r="A1860" s="1"/>
      <c r="B1860" s="6" t="s">
        <v>27</v>
      </c>
      <c r="C1860" s="6">
        <v>1128299</v>
      </c>
      <c r="D1860" s="7">
        <v>44493</v>
      </c>
      <c r="E1860" s="6" t="s">
        <v>28</v>
      </c>
      <c r="F1860" s="6" t="s">
        <v>75</v>
      </c>
      <c r="G1860" s="6" t="s">
        <v>76</v>
      </c>
      <c r="H1860" s="6" t="s">
        <v>17</v>
      </c>
      <c r="I1860" s="8">
        <v>0.4</v>
      </c>
      <c r="J1860" s="9">
        <v>3500</v>
      </c>
      <c r="K1860" s="10">
        <f t="shared" si="14"/>
        <v>1400</v>
      </c>
      <c r="L1860" s="10">
        <f t="shared" si="15"/>
        <v>489.99999999999994</v>
      </c>
      <c r="M1860" s="11">
        <v>0.35</v>
      </c>
      <c r="O1860" s="16"/>
      <c r="P1860" s="14"/>
      <c r="Q1860" s="12"/>
      <c r="R1860" s="13"/>
    </row>
    <row r="1861" spans="1:18" ht="15.75" customHeight="1">
      <c r="A1861" s="1"/>
      <c r="B1861" s="6" t="s">
        <v>27</v>
      </c>
      <c r="C1861" s="6">
        <v>1128299</v>
      </c>
      <c r="D1861" s="7">
        <v>44493</v>
      </c>
      <c r="E1861" s="6" t="s">
        <v>28</v>
      </c>
      <c r="F1861" s="6" t="s">
        <v>75</v>
      </c>
      <c r="G1861" s="6" t="s">
        <v>76</v>
      </c>
      <c r="H1861" s="6" t="s">
        <v>18</v>
      </c>
      <c r="I1861" s="8">
        <v>0.55000000000000016</v>
      </c>
      <c r="J1861" s="9">
        <v>5250</v>
      </c>
      <c r="K1861" s="10">
        <f t="shared" si="14"/>
        <v>2887.5000000000009</v>
      </c>
      <c r="L1861" s="10">
        <f t="shared" si="15"/>
        <v>1010.6250000000002</v>
      </c>
      <c r="M1861" s="11">
        <v>0.35</v>
      </c>
      <c r="O1861" s="16"/>
      <c r="P1861" s="14"/>
      <c r="Q1861" s="12"/>
      <c r="R1861" s="13"/>
    </row>
    <row r="1862" spans="1:18" ht="15.75" customHeight="1">
      <c r="A1862" s="1"/>
      <c r="B1862" s="6" t="s">
        <v>27</v>
      </c>
      <c r="C1862" s="6">
        <v>1128299</v>
      </c>
      <c r="D1862" s="7">
        <v>44493</v>
      </c>
      <c r="E1862" s="6" t="s">
        <v>28</v>
      </c>
      <c r="F1862" s="6" t="s">
        <v>75</v>
      </c>
      <c r="G1862" s="6" t="s">
        <v>76</v>
      </c>
      <c r="H1862" s="6" t="s">
        <v>19</v>
      </c>
      <c r="I1862" s="8">
        <v>0.50000000000000011</v>
      </c>
      <c r="J1862" s="9">
        <v>3500</v>
      </c>
      <c r="K1862" s="10">
        <f t="shared" si="14"/>
        <v>1750.0000000000005</v>
      </c>
      <c r="L1862" s="10">
        <f t="shared" si="15"/>
        <v>612.50000000000011</v>
      </c>
      <c r="M1862" s="11">
        <v>0.35</v>
      </c>
      <c r="O1862" s="16"/>
      <c r="P1862" s="14"/>
      <c r="Q1862" s="12"/>
      <c r="R1862" s="13"/>
    </row>
    <row r="1863" spans="1:18" ht="15.75" customHeight="1">
      <c r="A1863" s="1"/>
      <c r="B1863" s="6" t="s">
        <v>27</v>
      </c>
      <c r="C1863" s="6">
        <v>1128299</v>
      </c>
      <c r="D1863" s="7">
        <v>44493</v>
      </c>
      <c r="E1863" s="6" t="s">
        <v>28</v>
      </c>
      <c r="F1863" s="6" t="s">
        <v>75</v>
      </c>
      <c r="G1863" s="6" t="s">
        <v>76</v>
      </c>
      <c r="H1863" s="6" t="s">
        <v>20</v>
      </c>
      <c r="I1863" s="8">
        <v>0.45000000000000007</v>
      </c>
      <c r="J1863" s="9">
        <v>3250</v>
      </c>
      <c r="K1863" s="10">
        <f t="shared" si="14"/>
        <v>1462.5000000000002</v>
      </c>
      <c r="L1863" s="10">
        <f t="shared" si="15"/>
        <v>511.87500000000006</v>
      </c>
      <c r="M1863" s="11">
        <v>0.35</v>
      </c>
      <c r="O1863" s="16"/>
      <c r="P1863" s="14"/>
      <c r="Q1863" s="12"/>
      <c r="R1863" s="13"/>
    </row>
    <row r="1864" spans="1:18" ht="15.75" customHeight="1">
      <c r="A1864" s="1"/>
      <c r="B1864" s="6" t="s">
        <v>27</v>
      </c>
      <c r="C1864" s="6">
        <v>1128299</v>
      </c>
      <c r="D1864" s="7">
        <v>44493</v>
      </c>
      <c r="E1864" s="6" t="s">
        <v>28</v>
      </c>
      <c r="F1864" s="6" t="s">
        <v>75</v>
      </c>
      <c r="G1864" s="6" t="s">
        <v>76</v>
      </c>
      <c r="H1864" s="6" t="s">
        <v>21</v>
      </c>
      <c r="I1864" s="8">
        <v>0.55000000000000004</v>
      </c>
      <c r="J1864" s="9">
        <v>3000</v>
      </c>
      <c r="K1864" s="10">
        <f t="shared" si="14"/>
        <v>1650.0000000000002</v>
      </c>
      <c r="L1864" s="10">
        <f t="shared" si="15"/>
        <v>660.00000000000011</v>
      </c>
      <c r="M1864" s="11">
        <v>0.4</v>
      </c>
      <c r="O1864" s="16"/>
      <c r="P1864" s="14"/>
      <c r="Q1864" s="12"/>
      <c r="R1864" s="13"/>
    </row>
    <row r="1865" spans="1:18" ht="15.75" customHeight="1">
      <c r="A1865" s="1"/>
      <c r="B1865" s="6" t="s">
        <v>27</v>
      </c>
      <c r="C1865" s="6">
        <v>1128299</v>
      </c>
      <c r="D1865" s="7">
        <v>44493</v>
      </c>
      <c r="E1865" s="6" t="s">
        <v>28</v>
      </c>
      <c r="F1865" s="6" t="s">
        <v>75</v>
      </c>
      <c r="G1865" s="6" t="s">
        <v>76</v>
      </c>
      <c r="H1865" s="6" t="s">
        <v>22</v>
      </c>
      <c r="I1865" s="8">
        <v>0.60000000000000009</v>
      </c>
      <c r="J1865" s="9">
        <v>3500</v>
      </c>
      <c r="K1865" s="10">
        <f t="shared" si="14"/>
        <v>2100.0000000000005</v>
      </c>
      <c r="L1865" s="10">
        <f t="shared" si="15"/>
        <v>630.00000000000011</v>
      </c>
      <c r="M1865" s="11">
        <v>0.3</v>
      </c>
      <c r="O1865" s="16"/>
      <c r="P1865" s="14"/>
      <c r="Q1865" s="12"/>
      <c r="R1865" s="13"/>
    </row>
    <row r="1866" spans="1:18" ht="15.75" customHeight="1">
      <c r="A1866" s="1"/>
      <c r="B1866" s="6" t="s">
        <v>27</v>
      </c>
      <c r="C1866" s="6">
        <v>1128299</v>
      </c>
      <c r="D1866" s="7">
        <v>44524</v>
      </c>
      <c r="E1866" s="6" t="s">
        <v>28</v>
      </c>
      <c r="F1866" s="6" t="s">
        <v>75</v>
      </c>
      <c r="G1866" s="6" t="s">
        <v>76</v>
      </c>
      <c r="H1866" s="6" t="s">
        <v>17</v>
      </c>
      <c r="I1866" s="8">
        <v>0.45000000000000007</v>
      </c>
      <c r="J1866" s="9">
        <v>5750</v>
      </c>
      <c r="K1866" s="10">
        <f t="shared" si="14"/>
        <v>2587.5000000000005</v>
      </c>
      <c r="L1866" s="10">
        <f t="shared" si="15"/>
        <v>905.62500000000011</v>
      </c>
      <c r="M1866" s="11">
        <v>0.35</v>
      </c>
      <c r="O1866" s="16"/>
      <c r="P1866" s="14"/>
      <c r="Q1866" s="12"/>
      <c r="R1866" s="13"/>
    </row>
    <row r="1867" spans="1:18" ht="15.75" customHeight="1">
      <c r="A1867" s="1"/>
      <c r="B1867" s="6" t="s">
        <v>27</v>
      </c>
      <c r="C1867" s="6">
        <v>1128299</v>
      </c>
      <c r="D1867" s="7">
        <v>44524</v>
      </c>
      <c r="E1867" s="6" t="s">
        <v>28</v>
      </c>
      <c r="F1867" s="6" t="s">
        <v>75</v>
      </c>
      <c r="G1867" s="6" t="s">
        <v>76</v>
      </c>
      <c r="H1867" s="6" t="s">
        <v>18</v>
      </c>
      <c r="I1867" s="8">
        <v>0.50000000000000011</v>
      </c>
      <c r="J1867" s="9">
        <v>6500</v>
      </c>
      <c r="K1867" s="10">
        <f t="shared" si="14"/>
        <v>3250.0000000000009</v>
      </c>
      <c r="L1867" s="10">
        <f t="shared" si="15"/>
        <v>1137.5000000000002</v>
      </c>
      <c r="M1867" s="11">
        <v>0.35</v>
      </c>
      <c r="O1867" s="16"/>
      <c r="P1867" s="14"/>
      <c r="Q1867" s="12"/>
      <c r="R1867" s="13"/>
    </row>
    <row r="1868" spans="1:18" ht="15.75" customHeight="1">
      <c r="A1868" s="1"/>
      <c r="B1868" s="6" t="s">
        <v>27</v>
      </c>
      <c r="C1868" s="6">
        <v>1128299</v>
      </c>
      <c r="D1868" s="7">
        <v>44524</v>
      </c>
      <c r="E1868" s="6" t="s">
        <v>28</v>
      </c>
      <c r="F1868" s="6" t="s">
        <v>75</v>
      </c>
      <c r="G1868" s="6" t="s">
        <v>76</v>
      </c>
      <c r="H1868" s="6" t="s">
        <v>19</v>
      </c>
      <c r="I1868" s="8">
        <v>0.45000000000000007</v>
      </c>
      <c r="J1868" s="9">
        <v>4750</v>
      </c>
      <c r="K1868" s="10">
        <f t="shared" si="14"/>
        <v>2137.5000000000005</v>
      </c>
      <c r="L1868" s="10">
        <f t="shared" si="15"/>
        <v>748.12500000000011</v>
      </c>
      <c r="M1868" s="11">
        <v>0.35</v>
      </c>
      <c r="O1868" s="16"/>
      <c r="P1868" s="14"/>
      <c r="Q1868" s="12"/>
      <c r="R1868" s="13"/>
    </row>
    <row r="1869" spans="1:18" ht="15.75" customHeight="1">
      <c r="A1869" s="1"/>
      <c r="B1869" s="6" t="s">
        <v>27</v>
      </c>
      <c r="C1869" s="6">
        <v>1128299</v>
      </c>
      <c r="D1869" s="7">
        <v>44524</v>
      </c>
      <c r="E1869" s="6" t="s">
        <v>28</v>
      </c>
      <c r="F1869" s="6" t="s">
        <v>75</v>
      </c>
      <c r="G1869" s="6" t="s">
        <v>76</v>
      </c>
      <c r="H1869" s="6" t="s">
        <v>20</v>
      </c>
      <c r="I1869" s="8">
        <v>0.55000000000000016</v>
      </c>
      <c r="J1869" s="9">
        <v>4500</v>
      </c>
      <c r="K1869" s="10">
        <f t="shared" si="14"/>
        <v>2475.0000000000009</v>
      </c>
      <c r="L1869" s="10">
        <f t="shared" si="15"/>
        <v>866.25000000000023</v>
      </c>
      <c r="M1869" s="11">
        <v>0.35</v>
      </c>
      <c r="O1869" s="16"/>
      <c r="P1869" s="14"/>
      <c r="Q1869" s="12"/>
      <c r="R1869" s="13"/>
    </row>
    <row r="1870" spans="1:18" ht="15.75" customHeight="1">
      <c r="A1870" s="1"/>
      <c r="B1870" s="6" t="s">
        <v>27</v>
      </c>
      <c r="C1870" s="6">
        <v>1128299</v>
      </c>
      <c r="D1870" s="7">
        <v>44524</v>
      </c>
      <c r="E1870" s="6" t="s">
        <v>28</v>
      </c>
      <c r="F1870" s="6" t="s">
        <v>75</v>
      </c>
      <c r="G1870" s="6" t="s">
        <v>76</v>
      </c>
      <c r="H1870" s="6" t="s">
        <v>21</v>
      </c>
      <c r="I1870" s="8">
        <v>0.75000000000000011</v>
      </c>
      <c r="J1870" s="9">
        <v>4250</v>
      </c>
      <c r="K1870" s="10">
        <f t="shared" si="14"/>
        <v>3187.5000000000005</v>
      </c>
      <c r="L1870" s="10">
        <f t="shared" si="15"/>
        <v>1275.0000000000002</v>
      </c>
      <c r="M1870" s="11">
        <v>0.4</v>
      </c>
      <c r="O1870" s="16"/>
      <c r="P1870" s="14"/>
      <c r="Q1870" s="12"/>
      <c r="R1870" s="13"/>
    </row>
    <row r="1871" spans="1:18" ht="15.75" customHeight="1">
      <c r="A1871" s="1"/>
      <c r="B1871" s="6" t="s">
        <v>27</v>
      </c>
      <c r="C1871" s="6">
        <v>1128299</v>
      </c>
      <c r="D1871" s="7">
        <v>44524</v>
      </c>
      <c r="E1871" s="6" t="s">
        <v>28</v>
      </c>
      <c r="F1871" s="6" t="s">
        <v>75</v>
      </c>
      <c r="G1871" s="6" t="s">
        <v>76</v>
      </c>
      <c r="H1871" s="6" t="s">
        <v>22</v>
      </c>
      <c r="I1871" s="8">
        <v>0.80000000000000016</v>
      </c>
      <c r="J1871" s="9">
        <v>5500</v>
      </c>
      <c r="K1871" s="10">
        <f t="shared" si="14"/>
        <v>4400.0000000000009</v>
      </c>
      <c r="L1871" s="10">
        <f t="shared" si="15"/>
        <v>1320.0000000000002</v>
      </c>
      <c r="M1871" s="11">
        <v>0.3</v>
      </c>
      <c r="O1871" s="16"/>
      <c r="P1871" s="14"/>
      <c r="Q1871" s="12"/>
      <c r="R1871" s="13"/>
    </row>
    <row r="1872" spans="1:18" ht="15.75" customHeight="1">
      <c r="A1872" s="1"/>
      <c r="B1872" s="6" t="s">
        <v>27</v>
      </c>
      <c r="C1872" s="6">
        <v>1128299</v>
      </c>
      <c r="D1872" s="7">
        <v>44553</v>
      </c>
      <c r="E1872" s="6" t="s">
        <v>28</v>
      </c>
      <c r="F1872" s="6" t="s">
        <v>75</v>
      </c>
      <c r="G1872" s="6" t="s">
        <v>76</v>
      </c>
      <c r="H1872" s="6" t="s">
        <v>17</v>
      </c>
      <c r="I1872" s="8">
        <v>0.65000000000000013</v>
      </c>
      <c r="J1872" s="9">
        <v>7500</v>
      </c>
      <c r="K1872" s="10">
        <f t="shared" si="14"/>
        <v>4875.0000000000009</v>
      </c>
      <c r="L1872" s="10">
        <f t="shared" si="15"/>
        <v>1706.2500000000002</v>
      </c>
      <c r="M1872" s="11">
        <v>0.35</v>
      </c>
      <c r="O1872" s="16"/>
      <c r="P1872" s="14"/>
      <c r="Q1872" s="12"/>
      <c r="R1872" s="13"/>
    </row>
    <row r="1873" spans="1:18" ht="15.75" customHeight="1">
      <c r="A1873" s="1"/>
      <c r="B1873" s="6" t="s">
        <v>27</v>
      </c>
      <c r="C1873" s="6">
        <v>1128299</v>
      </c>
      <c r="D1873" s="7">
        <v>44553</v>
      </c>
      <c r="E1873" s="6" t="s">
        <v>28</v>
      </c>
      <c r="F1873" s="6" t="s">
        <v>75</v>
      </c>
      <c r="G1873" s="6" t="s">
        <v>76</v>
      </c>
      <c r="H1873" s="6" t="s">
        <v>18</v>
      </c>
      <c r="I1873" s="8">
        <v>0.75000000000000022</v>
      </c>
      <c r="J1873" s="9">
        <v>7500</v>
      </c>
      <c r="K1873" s="10">
        <f t="shared" si="14"/>
        <v>5625.0000000000018</v>
      </c>
      <c r="L1873" s="10">
        <f t="shared" si="15"/>
        <v>1968.7500000000005</v>
      </c>
      <c r="M1873" s="11">
        <v>0.35</v>
      </c>
      <c r="O1873" s="16"/>
      <c r="P1873" s="14"/>
      <c r="Q1873" s="12"/>
      <c r="R1873" s="13"/>
    </row>
    <row r="1874" spans="1:18" ht="15.75" customHeight="1">
      <c r="A1874" s="1"/>
      <c r="B1874" s="6" t="s">
        <v>27</v>
      </c>
      <c r="C1874" s="6">
        <v>1128299</v>
      </c>
      <c r="D1874" s="7">
        <v>44553</v>
      </c>
      <c r="E1874" s="6" t="s">
        <v>28</v>
      </c>
      <c r="F1874" s="6" t="s">
        <v>75</v>
      </c>
      <c r="G1874" s="6" t="s">
        <v>76</v>
      </c>
      <c r="H1874" s="6" t="s">
        <v>19</v>
      </c>
      <c r="I1874" s="8">
        <v>0.70000000000000018</v>
      </c>
      <c r="J1874" s="9">
        <v>5500</v>
      </c>
      <c r="K1874" s="10">
        <f t="shared" si="14"/>
        <v>3850.0000000000009</v>
      </c>
      <c r="L1874" s="10">
        <f t="shared" si="15"/>
        <v>1347.5000000000002</v>
      </c>
      <c r="M1874" s="11">
        <v>0.35</v>
      </c>
      <c r="O1874" s="16"/>
      <c r="P1874" s="14"/>
      <c r="Q1874" s="12"/>
      <c r="R1874" s="13"/>
    </row>
    <row r="1875" spans="1:18" ht="15.75" customHeight="1">
      <c r="A1875" s="1"/>
      <c r="B1875" s="6" t="s">
        <v>27</v>
      </c>
      <c r="C1875" s="6">
        <v>1128299</v>
      </c>
      <c r="D1875" s="7">
        <v>44553</v>
      </c>
      <c r="E1875" s="6" t="s">
        <v>28</v>
      </c>
      <c r="F1875" s="6" t="s">
        <v>75</v>
      </c>
      <c r="G1875" s="6" t="s">
        <v>76</v>
      </c>
      <c r="H1875" s="6" t="s">
        <v>20</v>
      </c>
      <c r="I1875" s="8">
        <v>0.70000000000000018</v>
      </c>
      <c r="J1875" s="9">
        <v>5500</v>
      </c>
      <c r="K1875" s="10">
        <f t="shared" si="14"/>
        <v>3850.0000000000009</v>
      </c>
      <c r="L1875" s="10">
        <f t="shared" si="15"/>
        <v>1347.5000000000002</v>
      </c>
      <c r="M1875" s="11">
        <v>0.35</v>
      </c>
      <c r="O1875" s="16"/>
      <c r="P1875" s="14"/>
      <c r="Q1875" s="12"/>
      <c r="R1875" s="13"/>
    </row>
    <row r="1876" spans="1:18" ht="15.75" customHeight="1">
      <c r="A1876" s="1"/>
      <c r="B1876" s="6" t="s">
        <v>27</v>
      </c>
      <c r="C1876" s="6">
        <v>1128299</v>
      </c>
      <c r="D1876" s="7">
        <v>44553</v>
      </c>
      <c r="E1876" s="6" t="s">
        <v>28</v>
      </c>
      <c r="F1876" s="6" t="s">
        <v>75</v>
      </c>
      <c r="G1876" s="6" t="s">
        <v>76</v>
      </c>
      <c r="H1876" s="6" t="s">
        <v>21</v>
      </c>
      <c r="I1876" s="8">
        <v>0.80000000000000016</v>
      </c>
      <c r="J1876" s="9">
        <v>4750</v>
      </c>
      <c r="K1876" s="10">
        <f t="shared" si="14"/>
        <v>3800.0000000000009</v>
      </c>
      <c r="L1876" s="10">
        <f t="shared" si="15"/>
        <v>1520.0000000000005</v>
      </c>
      <c r="M1876" s="11">
        <v>0.4</v>
      </c>
      <c r="O1876" s="16"/>
      <c r="P1876" s="14"/>
      <c r="Q1876" s="12"/>
      <c r="R1876" s="13"/>
    </row>
    <row r="1877" spans="1:18" ht="15.75" customHeight="1">
      <c r="A1877" s="1"/>
      <c r="B1877" s="6" t="s">
        <v>27</v>
      </c>
      <c r="C1877" s="6">
        <v>1128299</v>
      </c>
      <c r="D1877" s="7">
        <v>44553</v>
      </c>
      <c r="E1877" s="6" t="s">
        <v>28</v>
      </c>
      <c r="F1877" s="6" t="s">
        <v>75</v>
      </c>
      <c r="G1877" s="6" t="s">
        <v>76</v>
      </c>
      <c r="H1877" s="6" t="s">
        <v>22</v>
      </c>
      <c r="I1877" s="8">
        <v>0.8500000000000002</v>
      </c>
      <c r="J1877" s="9">
        <v>5750</v>
      </c>
      <c r="K1877" s="10">
        <f t="shared" si="14"/>
        <v>4887.5000000000009</v>
      </c>
      <c r="L1877" s="10">
        <f t="shared" si="15"/>
        <v>1466.2500000000002</v>
      </c>
      <c r="M1877" s="11">
        <v>0.3</v>
      </c>
      <c r="O1877" s="16"/>
      <c r="P1877" s="14"/>
      <c r="Q1877" s="12"/>
      <c r="R1877" s="13"/>
    </row>
    <row r="1878" spans="1:18" ht="15.75" customHeight="1">
      <c r="A1878" s="1" t="s">
        <v>39</v>
      </c>
      <c r="B1878" s="6" t="s">
        <v>27</v>
      </c>
      <c r="C1878" s="6">
        <v>1128299</v>
      </c>
      <c r="D1878" s="7">
        <v>44213</v>
      </c>
      <c r="E1878" s="6" t="s">
        <v>28</v>
      </c>
      <c r="F1878" s="6" t="s">
        <v>77</v>
      </c>
      <c r="G1878" s="6" t="s">
        <v>60</v>
      </c>
      <c r="H1878" s="6" t="s">
        <v>17</v>
      </c>
      <c r="I1878" s="8">
        <v>0.35000000000000003</v>
      </c>
      <c r="J1878" s="9">
        <v>4000</v>
      </c>
      <c r="K1878" s="10">
        <f t="shared" si="14"/>
        <v>1400.0000000000002</v>
      </c>
      <c r="L1878" s="10">
        <f t="shared" si="15"/>
        <v>560</v>
      </c>
      <c r="M1878" s="11">
        <v>0.39999999999999997</v>
      </c>
      <c r="O1878" s="16"/>
      <c r="P1878" s="14"/>
      <c r="Q1878" s="12"/>
      <c r="R1878" s="13"/>
    </row>
    <row r="1879" spans="1:18" ht="15.75" customHeight="1">
      <c r="A1879" s="1"/>
      <c r="B1879" s="6" t="s">
        <v>27</v>
      </c>
      <c r="C1879" s="6">
        <v>1128299</v>
      </c>
      <c r="D1879" s="7">
        <v>44213</v>
      </c>
      <c r="E1879" s="6" t="s">
        <v>28</v>
      </c>
      <c r="F1879" s="6" t="s">
        <v>77</v>
      </c>
      <c r="G1879" s="6" t="s">
        <v>60</v>
      </c>
      <c r="H1879" s="6" t="s">
        <v>18</v>
      </c>
      <c r="I1879" s="8">
        <v>0.45</v>
      </c>
      <c r="J1879" s="9">
        <v>4000</v>
      </c>
      <c r="K1879" s="10">
        <f t="shared" si="14"/>
        <v>1800</v>
      </c>
      <c r="L1879" s="10">
        <f t="shared" si="15"/>
        <v>719.99999999999989</v>
      </c>
      <c r="M1879" s="11">
        <v>0.39999999999999997</v>
      </c>
      <c r="O1879" s="16"/>
      <c r="P1879" s="14"/>
      <c r="Q1879" s="12"/>
      <c r="R1879" s="13"/>
    </row>
    <row r="1880" spans="1:18" ht="15.75" customHeight="1">
      <c r="A1880" s="1"/>
      <c r="B1880" s="6" t="s">
        <v>27</v>
      </c>
      <c r="C1880" s="6">
        <v>1128299</v>
      </c>
      <c r="D1880" s="7">
        <v>44213</v>
      </c>
      <c r="E1880" s="6" t="s">
        <v>28</v>
      </c>
      <c r="F1880" s="6" t="s">
        <v>77</v>
      </c>
      <c r="G1880" s="6" t="s">
        <v>60</v>
      </c>
      <c r="H1880" s="6" t="s">
        <v>19</v>
      </c>
      <c r="I1880" s="8">
        <v>0.45</v>
      </c>
      <c r="J1880" s="9">
        <v>4000</v>
      </c>
      <c r="K1880" s="10">
        <f t="shared" si="14"/>
        <v>1800</v>
      </c>
      <c r="L1880" s="10">
        <f t="shared" si="15"/>
        <v>719.99999999999989</v>
      </c>
      <c r="M1880" s="11">
        <v>0.39999999999999997</v>
      </c>
      <c r="O1880" s="16"/>
      <c r="P1880" s="14"/>
      <c r="Q1880" s="12"/>
      <c r="R1880" s="13"/>
    </row>
    <row r="1881" spans="1:18" ht="15.75" customHeight="1">
      <c r="A1881" s="1"/>
      <c r="B1881" s="6" t="s">
        <v>27</v>
      </c>
      <c r="C1881" s="6">
        <v>1128299</v>
      </c>
      <c r="D1881" s="7">
        <v>44213</v>
      </c>
      <c r="E1881" s="6" t="s">
        <v>28</v>
      </c>
      <c r="F1881" s="6" t="s">
        <v>77</v>
      </c>
      <c r="G1881" s="6" t="s">
        <v>60</v>
      </c>
      <c r="H1881" s="6" t="s">
        <v>20</v>
      </c>
      <c r="I1881" s="8">
        <v>0.45</v>
      </c>
      <c r="J1881" s="9">
        <v>2500</v>
      </c>
      <c r="K1881" s="10">
        <f t="shared" si="14"/>
        <v>1125</v>
      </c>
      <c r="L1881" s="10">
        <f t="shared" si="15"/>
        <v>449.99999999999994</v>
      </c>
      <c r="M1881" s="11">
        <v>0.39999999999999997</v>
      </c>
      <c r="O1881" s="16"/>
      <c r="P1881" s="14"/>
      <c r="Q1881" s="12"/>
      <c r="R1881" s="13"/>
    </row>
    <row r="1882" spans="1:18" ht="15.75" customHeight="1">
      <c r="A1882" s="1"/>
      <c r="B1882" s="6" t="s">
        <v>27</v>
      </c>
      <c r="C1882" s="6">
        <v>1128299</v>
      </c>
      <c r="D1882" s="7">
        <v>44213</v>
      </c>
      <c r="E1882" s="6" t="s">
        <v>28</v>
      </c>
      <c r="F1882" s="6" t="s">
        <v>77</v>
      </c>
      <c r="G1882" s="6" t="s">
        <v>60</v>
      </c>
      <c r="H1882" s="6" t="s">
        <v>21</v>
      </c>
      <c r="I1882" s="8">
        <v>0.50000000000000011</v>
      </c>
      <c r="J1882" s="9">
        <v>2000</v>
      </c>
      <c r="K1882" s="10">
        <f t="shared" si="14"/>
        <v>1000.0000000000002</v>
      </c>
      <c r="L1882" s="10">
        <f t="shared" si="15"/>
        <v>450.00000000000011</v>
      </c>
      <c r="M1882" s="11">
        <v>0.45</v>
      </c>
      <c r="O1882" s="16"/>
      <c r="P1882" s="14"/>
      <c r="Q1882" s="12"/>
      <c r="R1882" s="13"/>
    </row>
    <row r="1883" spans="1:18" ht="15.75" customHeight="1">
      <c r="A1883" s="1"/>
      <c r="B1883" s="6" t="s">
        <v>27</v>
      </c>
      <c r="C1883" s="6">
        <v>1128299</v>
      </c>
      <c r="D1883" s="7">
        <v>44213</v>
      </c>
      <c r="E1883" s="6" t="s">
        <v>28</v>
      </c>
      <c r="F1883" s="6" t="s">
        <v>77</v>
      </c>
      <c r="G1883" s="6" t="s">
        <v>60</v>
      </c>
      <c r="H1883" s="6" t="s">
        <v>22</v>
      </c>
      <c r="I1883" s="8">
        <v>0.45</v>
      </c>
      <c r="J1883" s="9">
        <v>4500</v>
      </c>
      <c r="K1883" s="10">
        <f t="shared" si="14"/>
        <v>2025</v>
      </c>
      <c r="L1883" s="10">
        <f t="shared" si="15"/>
        <v>708.75</v>
      </c>
      <c r="M1883" s="11">
        <v>0.35</v>
      </c>
      <c r="O1883" s="16"/>
      <c r="P1883" s="14"/>
      <c r="Q1883" s="12"/>
      <c r="R1883" s="13"/>
    </row>
    <row r="1884" spans="1:18" ht="15.75" customHeight="1">
      <c r="A1884" s="1"/>
      <c r="B1884" s="6" t="s">
        <v>27</v>
      </c>
      <c r="C1884" s="6">
        <v>1128299</v>
      </c>
      <c r="D1884" s="7">
        <v>44244</v>
      </c>
      <c r="E1884" s="6" t="s">
        <v>28</v>
      </c>
      <c r="F1884" s="6" t="s">
        <v>77</v>
      </c>
      <c r="G1884" s="6" t="s">
        <v>60</v>
      </c>
      <c r="H1884" s="6" t="s">
        <v>17</v>
      </c>
      <c r="I1884" s="8">
        <v>0.35000000000000003</v>
      </c>
      <c r="J1884" s="9">
        <v>5000</v>
      </c>
      <c r="K1884" s="10">
        <f t="shared" si="14"/>
        <v>1750.0000000000002</v>
      </c>
      <c r="L1884" s="10">
        <f t="shared" si="15"/>
        <v>700</v>
      </c>
      <c r="M1884" s="11">
        <v>0.39999999999999997</v>
      </c>
      <c r="O1884" s="16"/>
      <c r="P1884" s="14"/>
      <c r="Q1884" s="12"/>
      <c r="R1884" s="13"/>
    </row>
    <row r="1885" spans="1:18" ht="15.75" customHeight="1">
      <c r="A1885" s="1"/>
      <c r="B1885" s="6" t="s">
        <v>27</v>
      </c>
      <c r="C1885" s="6">
        <v>1128299</v>
      </c>
      <c r="D1885" s="7">
        <v>44244</v>
      </c>
      <c r="E1885" s="6" t="s">
        <v>28</v>
      </c>
      <c r="F1885" s="6" t="s">
        <v>77</v>
      </c>
      <c r="G1885" s="6" t="s">
        <v>60</v>
      </c>
      <c r="H1885" s="6" t="s">
        <v>18</v>
      </c>
      <c r="I1885" s="8">
        <v>0.45</v>
      </c>
      <c r="J1885" s="9">
        <v>4000</v>
      </c>
      <c r="K1885" s="10">
        <f t="shared" si="14"/>
        <v>1800</v>
      </c>
      <c r="L1885" s="10">
        <f t="shared" si="15"/>
        <v>719.99999999999989</v>
      </c>
      <c r="M1885" s="11">
        <v>0.39999999999999997</v>
      </c>
      <c r="O1885" s="16"/>
      <c r="P1885" s="14"/>
      <c r="Q1885" s="12"/>
      <c r="R1885" s="13"/>
    </row>
    <row r="1886" spans="1:18" ht="15.75" customHeight="1">
      <c r="A1886" s="1"/>
      <c r="B1886" s="6" t="s">
        <v>27</v>
      </c>
      <c r="C1886" s="6">
        <v>1128299</v>
      </c>
      <c r="D1886" s="7">
        <v>44244</v>
      </c>
      <c r="E1886" s="6" t="s">
        <v>28</v>
      </c>
      <c r="F1886" s="6" t="s">
        <v>77</v>
      </c>
      <c r="G1886" s="6" t="s">
        <v>60</v>
      </c>
      <c r="H1886" s="6" t="s">
        <v>19</v>
      </c>
      <c r="I1886" s="8">
        <v>0.45</v>
      </c>
      <c r="J1886" s="9">
        <v>4000</v>
      </c>
      <c r="K1886" s="10">
        <f t="shared" si="14"/>
        <v>1800</v>
      </c>
      <c r="L1886" s="10">
        <f t="shared" si="15"/>
        <v>719.99999999999989</v>
      </c>
      <c r="M1886" s="11">
        <v>0.39999999999999997</v>
      </c>
      <c r="O1886" s="16"/>
      <c r="P1886" s="14"/>
      <c r="Q1886" s="12"/>
      <c r="R1886" s="13"/>
    </row>
    <row r="1887" spans="1:18" ht="15.75" customHeight="1">
      <c r="A1887" s="1"/>
      <c r="B1887" s="6" t="s">
        <v>27</v>
      </c>
      <c r="C1887" s="6">
        <v>1128299</v>
      </c>
      <c r="D1887" s="7">
        <v>44244</v>
      </c>
      <c r="E1887" s="6" t="s">
        <v>28</v>
      </c>
      <c r="F1887" s="6" t="s">
        <v>77</v>
      </c>
      <c r="G1887" s="6" t="s">
        <v>60</v>
      </c>
      <c r="H1887" s="6" t="s">
        <v>20</v>
      </c>
      <c r="I1887" s="8">
        <v>0.45</v>
      </c>
      <c r="J1887" s="9">
        <v>2500</v>
      </c>
      <c r="K1887" s="10">
        <f t="shared" si="14"/>
        <v>1125</v>
      </c>
      <c r="L1887" s="10">
        <f t="shared" si="15"/>
        <v>449.99999999999994</v>
      </c>
      <c r="M1887" s="11">
        <v>0.39999999999999997</v>
      </c>
      <c r="O1887" s="16"/>
      <c r="P1887" s="14"/>
      <c r="Q1887" s="12"/>
      <c r="R1887" s="13"/>
    </row>
    <row r="1888" spans="1:18" ht="15.75" customHeight="1">
      <c r="A1888" s="1"/>
      <c r="B1888" s="6" t="s">
        <v>27</v>
      </c>
      <c r="C1888" s="6">
        <v>1128299</v>
      </c>
      <c r="D1888" s="7">
        <v>44244</v>
      </c>
      <c r="E1888" s="6" t="s">
        <v>28</v>
      </c>
      <c r="F1888" s="6" t="s">
        <v>77</v>
      </c>
      <c r="G1888" s="6" t="s">
        <v>60</v>
      </c>
      <c r="H1888" s="6" t="s">
        <v>21</v>
      </c>
      <c r="I1888" s="8">
        <v>0.50000000000000011</v>
      </c>
      <c r="J1888" s="9">
        <v>1750</v>
      </c>
      <c r="K1888" s="10">
        <f t="shared" si="14"/>
        <v>875.00000000000023</v>
      </c>
      <c r="L1888" s="10">
        <f t="shared" si="15"/>
        <v>393.75000000000011</v>
      </c>
      <c r="M1888" s="11">
        <v>0.45</v>
      </c>
      <c r="O1888" s="16"/>
      <c r="P1888" s="14"/>
      <c r="Q1888" s="12"/>
      <c r="R1888" s="13"/>
    </row>
    <row r="1889" spans="1:18" ht="15.75" customHeight="1">
      <c r="A1889" s="1"/>
      <c r="B1889" s="6" t="s">
        <v>27</v>
      </c>
      <c r="C1889" s="6">
        <v>1128299</v>
      </c>
      <c r="D1889" s="7">
        <v>44244</v>
      </c>
      <c r="E1889" s="6" t="s">
        <v>28</v>
      </c>
      <c r="F1889" s="6" t="s">
        <v>77</v>
      </c>
      <c r="G1889" s="6" t="s">
        <v>60</v>
      </c>
      <c r="H1889" s="6" t="s">
        <v>22</v>
      </c>
      <c r="I1889" s="8">
        <v>0.45</v>
      </c>
      <c r="J1889" s="9">
        <v>3750</v>
      </c>
      <c r="K1889" s="10">
        <f t="shared" si="14"/>
        <v>1687.5</v>
      </c>
      <c r="L1889" s="10">
        <f t="shared" si="15"/>
        <v>590.625</v>
      </c>
      <c r="M1889" s="11">
        <v>0.35</v>
      </c>
      <c r="O1889" s="16"/>
      <c r="P1889" s="14"/>
      <c r="Q1889" s="12"/>
      <c r="R1889" s="13"/>
    </row>
    <row r="1890" spans="1:18" ht="15.75" customHeight="1">
      <c r="A1890" s="1"/>
      <c r="B1890" s="6" t="s">
        <v>27</v>
      </c>
      <c r="C1890" s="6">
        <v>1128299</v>
      </c>
      <c r="D1890" s="7">
        <v>44271</v>
      </c>
      <c r="E1890" s="6" t="s">
        <v>28</v>
      </c>
      <c r="F1890" s="6" t="s">
        <v>77</v>
      </c>
      <c r="G1890" s="6" t="s">
        <v>60</v>
      </c>
      <c r="H1890" s="6" t="s">
        <v>17</v>
      </c>
      <c r="I1890" s="8">
        <v>0.45</v>
      </c>
      <c r="J1890" s="9">
        <v>5250</v>
      </c>
      <c r="K1890" s="10">
        <f t="shared" si="14"/>
        <v>2362.5</v>
      </c>
      <c r="L1890" s="10">
        <f t="shared" si="15"/>
        <v>944.99999999999989</v>
      </c>
      <c r="M1890" s="11">
        <v>0.39999999999999997</v>
      </c>
      <c r="O1890" s="16"/>
      <c r="P1890" s="14"/>
      <c r="Q1890" s="12"/>
      <c r="R1890" s="13"/>
    </row>
    <row r="1891" spans="1:18" ht="15.75" customHeight="1">
      <c r="A1891" s="1"/>
      <c r="B1891" s="6" t="s">
        <v>27</v>
      </c>
      <c r="C1891" s="6">
        <v>1128299</v>
      </c>
      <c r="D1891" s="7">
        <v>44271</v>
      </c>
      <c r="E1891" s="6" t="s">
        <v>28</v>
      </c>
      <c r="F1891" s="6" t="s">
        <v>77</v>
      </c>
      <c r="G1891" s="6" t="s">
        <v>60</v>
      </c>
      <c r="H1891" s="6" t="s">
        <v>18</v>
      </c>
      <c r="I1891" s="8">
        <v>0.55000000000000004</v>
      </c>
      <c r="J1891" s="9">
        <v>3750</v>
      </c>
      <c r="K1891" s="10">
        <f t="shared" si="14"/>
        <v>2062.5</v>
      </c>
      <c r="L1891" s="10">
        <f t="shared" si="15"/>
        <v>824.99999999999989</v>
      </c>
      <c r="M1891" s="11">
        <v>0.39999999999999997</v>
      </c>
      <c r="O1891" s="16"/>
      <c r="P1891" s="14"/>
      <c r="Q1891" s="12"/>
      <c r="R1891" s="13"/>
    </row>
    <row r="1892" spans="1:18" ht="15.75" customHeight="1">
      <c r="A1892" s="1"/>
      <c r="B1892" s="6" t="s">
        <v>27</v>
      </c>
      <c r="C1892" s="6">
        <v>1128299</v>
      </c>
      <c r="D1892" s="7">
        <v>44271</v>
      </c>
      <c r="E1892" s="6" t="s">
        <v>28</v>
      </c>
      <c r="F1892" s="6" t="s">
        <v>77</v>
      </c>
      <c r="G1892" s="6" t="s">
        <v>60</v>
      </c>
      <c r="H1892" s="6" t="s">
        <v>19</v>
      </c>
      <c r="I1892" s="8">
        <v>0.6</v>
      </c>
      <c r="J1892" s="9">
        <v>4000</v>
      </c>
      <c r="K1892" s="10">
        <f t="shared" si="14"/>
        <v>2400</v>
      </c>
      <c r="L1892" s="10">
        <f t="shared" si="15"/>
        <v>959.99999999999989</v>
      </c>
      <c r="M1892" s="11">
        <v>0.39999999999999997</v>
      </c>
      <c r="O1892" s="16"/>
      <c r="P1892" s="14"/>
      <c r="Q1892" s="12"/>
      <c r="R1892" s="13"/>
    </row>
    <row r="1893" spans="1:18" ht="15.75" customHeight="1">
      <c r="A1893" s="1"/>
      <c r="B1893" s="6" t="s">
        <v>27</v>
      </c>
      <c r="C1893" s="6">
        <v>1128299</v>
      </c>
      <c r="D1893" s="7">
        <v>44271</v>
      </c>
      <c r="E1893" s="6" t="s">
        <v>28</v>
      </c>
      <c r="F1893" s="6" t="s">
        <v>77</v>
      </c>
      <c r="G1893" s="6" t="s">
        <v>60</v>
      </c>
      <c r="H1893" s="6" t="s">
        <v>20</v>
      </c>
      <c r="I1893" s="8">
        <v>0.55000000000000004</v>
      </c>
      <c r="J1893" s="9">
        <v>3000</v>
      </c>
      <c r="K1893" s="10">
        <f t="shared" si="14"/>
        <v>1650.0000000000002</v>
      </c>
      <c r="L1893" s="10">
        <f t="shared" si="15"/>
        <v>660</v>
      </c>
      <c r="M1893" s="11">
        <v>0.39999999999999997</v>
      </c>
      <c r="O1893" s="16"/>
      <c r="P1893" s="14"/>
      <c r="Q1893" s="12"/>
      <c r="R1893" s="13"/>
    </row>
    <row r="1894" spans="1:18" ht="15.75" customHeight="1">
      <c r="A1894" s="1"/>
      <c r="B1894" s="6" t="s">
        <v>27</v>
      </c>
      <c r="C1894" s="6">
        <v>1128299</v>
      </c>
      <c r="D1894" s="7">
        <v>44271</v>
      </c>
      <c r="E1894" s="6" t="s">
        <v>28</v>
      </c>
      <c r="F1894" s="6" t="s">
        <v>77</v>
      </c>
      <c r="G1894" s="6" t="s">
        <v>60</v>
      </c>
      <c r="H1894" s="6" t="s">
        <v>21</v>
      </c>
      <c r="I1894" s="8">
        <v>0.60000000000000009</v>
      </c>
      <c r="J1894" s="9">
        <v>1500</v>
      </c>
      <c r="K1894" s="10">
        <f t="shared" si="14"/>
        <v>900.00000000000011</v>
      </c>
      <c r="L1894" s="10">
        <f t="shared" si="15"/>
        <v>405.00000000000006</v>
      </c>
      <c r="M1894" s="11">
        <v>0.45</v>
      </c>
      <c r="O1894" s="16"/>
      <c r="P1894" s="14"/>
      <c r="Q1894" s="12"/>
      <c r="R1894" s="13"/>
    </row>
    <row r="1895" spans="1:18" ht="15.75" customHeight="1">
      <c r="A1895" s="1"/>
      <c r="B1895" s="6" t="s">
        <v>27</v>
      </c>
      <c r="C1895" s="6">
        <v>1128299</v>
      </c>
      <c r="D1895" s="7">
        <v>44271</v>
      </c>
      <c r="E1895" s="6" t="s">
        <v>28</v>
      </c>
      <c r="F1895" s="6" t="s">
        <v>77</v>
      </c>
      <c r="G1895" s="6" t="s">
        <v>60</v>
      </c>
      <c r="H1895" s="6" t="s">
        <v>22</v>
      </c>
      <c r="I1895" s="8">
        <v>0.45</v>
      </c>
      <c r="J1895" s="9">
        <v>3500</v>
      </c>
      <c r="K1895" s="10">
        <f t="shared" si="14"/>
        <v>1575</v>
      </c>
      <c r="L1895" s="10">
        <f t="shared" si="15"/>
        <v>551.25</v>
      </c>
      <c r="M1895" s="11">
        <v>0.35</v>
      </c>
      <c r="O1895" s="16"/>
      <c r="P1895" s="14"/>
      <c r="Q1895" s="12"/>
      <c r="R1895" s="13"/>
    </row>
    <row r="1896" spans="1:18" ht="15.75" customHeight="1">
      <c r="A1896" s="1"/>
      <c r="B1896" s="6" t="s">
        <v>27</v>
      </c>
      <c r="C1896" s="6">
        <v>1128299</v>
      </c>
      <c r="D1896" s="7">
        <v>44303</v>
      </c>
      <c r="E1896" s="6" t="s">
        <v>28</v>
      </c>
      <c r="F1896" s="6" t="s">
        <v>77</v>
      </c>
      <c r="G1896" s="6" t="s">
        <v>60</v>
      </c>
      <c r="H1896" s="6" t="s">
        <v>17</v>
      </c>
      <c r="I1896" s="8">
        <v>0.5</v>
      </c>
      <c r="J1896" s="9">
        <v>5250</v>
      </c>
      <c r="K1896" s="10">
        <f t="shared" si="14"/>
        <v>2625</v>
      </c>
      <c r="L1896" s="10">
        <f t="shared" si="15"/>
        <v>1050</v>
      </c>
      <c r="M1896" s="11">
        <v>0.39999999999999997</v>
      </c>
      <c r="O1896" s="16"/>
      <c r="P1896" s="14"/>
      <c r="Q1896" s="12"/>
      <c r="R1896" s="13"/>
    </row>
    <row r="1897" spans="1:18" ht="15.75" customHeight="1">
      <c r="A1897" s="1"/>
      <c r="B1897" s="6" t="s">
        <v>27</v>
      </c>
      <c r="C1897" s="6">
        <v>1128299</v>
      </c>
      <c r="D1897" s="7">
        <v>44303</v>
      </c>
      <c r="E1897" s="6" t="s">
        <v>28</v>
      </c>
      <c r="F1897" s="6" t="s">
        <v>77</v>
      </c>
      <c r="G1897" s="6" t="s">
        <v>60</v>
      </c>
      <c r="H1897" s="6" t="s">
        <v>18</v>
      </c>
      <c r="I1897" s="8">
        <v>0.55000000000000004</v>
      </c>
      <c r="J1897" s="9">
        <v>3250</v>
      </c>
      <c r="K1897" s="10">
        <f t="shared" si="14"/>
        <v>1787.5000000000002</v>
      </c>
      <c r="L1897" s="10">
        <f t="shared" si="15"/>
        <v>715</v>
      </c>
      <c r="M1897" s="11">
        <v>0.39999999999999997</v>
      </c>
      <c r="O1897" s="16"/>
      <c r="P1897" s="14"/>
      <c r="Q1897" s="12"/>
      <c r="R1897" s="13"/>
    </row>
    <row r="1898" spans="1:18" ht="15.75" customHeight="1">
      <c r="A1898" s="1"/>
      <c r="B1898" s="6" t="s">
        <v>27</v>
      </c>
      <c r="C1898" s="6">
        <v>1128299</v>
      </c>
      <c r="D1898" s="7">
        <v>44303</v>
      </c>
      <c r="E1898" s="6" t="s">
        <v>28</v>
      </c>
      <c r="F1898" s="6" t="s">
        <v>77</v>
      </c>
      <c r="G1898" s="6" t="s">
        <v>60</v>
      </c>
      <c r="H1898" s="6" t="s">
        <v>19</v>
      </c>
      <c r="I1898" s="8">
        <v>0.55000000000000004</v>
      </c>
      <c r="J1898" s="9">
        <v>3750</v>
      </c>
      <c r="K1898" s="10">
        <f t="shared" si="14"/>
        <v>2062.5</v>
      </c>
      <c r="L1898" s="10">
        <f t="shared" si="15"/>
        <v>824.99999999999989</v>
      </c>
      <c r="M1898" s="11">
        <v>0.39999999999999997</v>
      </c>
      <c r="O1898" s="16"/>
      <c r="P1898" s="14"/>
      <c r="Q1898" s="12"/>
      <c r="R1898" s="13"/>
    </row>
    <row r="1899" spans="1:18" ht="15.75" customHeight="1">
      <c r="A1899" s="1"/>
      <c r="B1899" s="6" t="s">
        <v>27</v>
      </c>
      <c r="C1899" s="6">
        <v>1128299</v>
      </c>
      <c r="D1899" s="7">
        <v>44303</v>
      </c>
      <c r="E1899" s="6" t="s">
        <v>28</v>
      </c>
      <c r="F1899" s="6" t="s">
        <v>77</v>
      </c>
      <c r="G1899" s="6" t="s">
        <v>60</v>
      </c>
      <c r="H1899" s="6" t="s">
        <v>20</v>
      </c>
      <c r="I1899" s="8">
        <v>0.40000000000000008</v>
      </c>
      <c r="J1899" s="9">
        <v>2750</v>
      </c>
      <c r="K1899" s="10">
        <f t="shared" si="14"/>
        <v>1100.0000000000002</v>
      </c>
      <c r="L1899" s="10">
        <f t="shared" si="15"/>
        <v>440.00000000000006</v>
      </c>
      <c r="M1899" s="11">
        <v>0.39999999999999997</v>
      </c>
      <c r="O1899" s="16"/>
      <c r="P1899" s="14"/>
      <c r="Q1899" s="12"/>
      <c r="R1899" s="13"/>
    </row>
    <row r="1900" spans="1:18" ht="15.75" customHeight="1">
      <c r="A1900" s="1"/>
      <c r="B1900" s="6" t="s">
        <v>27</v>
      </c>
      <c r="C1900" s="6">
        <v>1128299</v>
      </c>
      <c r="D1900" s="7">
        <v>44303</v>
      </c>
      <c r="E1900" s="6" t="s">
        <v>28</v>
      </c>
      <c r="F1900" s="6" t="s">
        <v>77</v>
      </c>
      <c r="G1900" s="6" t="s">
        <v>60</v>
      </c>
      <c r="H1900" s="6" t="s">
        <v>21</v>
      </c>
      <c r="I1900" s="8">
        <v>0.45000000000000012</v>
      </c>
      <c r="J1900" s="9">
        <v>1750</v>
      </c>
      <c r="K1900" s="10">
        <f t="shared" si="14"/>
        <v>787.50000000000023</v>
      </c>
      <c r="L1900" s="10">
        <f t="shared" si="15"/>
        <v>354.37500000000011</v>
      </c>
      <c r="M1900" s="11">
        <v>0.45</v>
      </c>
      <c r="O1900" s="16"/>
      <c r="P1900" s="14"/>
      <c r="Q1900" s="12"/>
      <c r="R1900" s="13"/>
    </row>
    <row r="1901" spans="1:18" ht="15.75" customHeight="1">
      <c r="A1901" s="1"/>
      <c r="B1901" s="6" t="s">
        <v>27</v>
      </c>
      <c r="C1901" s="6">
        <v>1128299</v>
      </c>
      <c r="D1901" s="7">
        <v>44303</v>
      </c>
      <c r="E1901" s="6" t="s">
        <v>28</v>
      </c>
      <c r="F1901" s="6" t="s">
        <v>77</v>
      </c>
      <c r="G1901" s="6" t="s">
        <v>60</v>
      </c>
      <c r="H1901" s="6" t="s">
        <v>22</v>
      </c>
      <c r="I1901" s="8">
        <v>0.60000000000000009</v>
      </c>
      <c r="J1901" s="9">
        <v>3500</v>
      </c>
      <c r="K1901" s="10">
        <f t="shared" si="14"/>
        <v>2100.0000000000005</v>
      </c>
      <c r="L1901" s="10">
        <f t="shared" si="15"/>
        <v>735.00000000000011</v>
      </c>
      <c r="M1901" s="11">
        <v>0.35</v>
      </c>
      <c r="O1901" s="16"/>
      <c r="P1901" s="14"/>
      <c r="Q1901" s="12"/>
      <c r="R1901" s="13"/>
    </row>
    <row r="1902" spans="1:18" ht="15.75" customHeight="1">
      <c r="A1902" s="1"/>
      <c r="B1902" s="6" t="s">
        <v>27</v>
      </c>
      <c r="C1902" s="6">
        <v>1128299</v>
      </c>
      <c r="D1902" s="7">
        <v>44334</v>
      </c>
      <c r="E1902" s="6" t="s">
        <v>28</v>
      </c>
      <c r="F1902" s="6" t="s">
        <v>77</v>
      </c>
      <c r="G1902" s="6" t="s">
        <v>60</v>
      </c>
      <c r="H1902" s="6" t="s">
        <v>17</v>
      </c>
      <c r="I1902" s="8">
        <v>0.45</v>
      </c>
      <c r="J1902" s="9">
        <v>5500</v>
      </c>
      <c r="K1902" s="10">
        <f t="shared" si="14"/>
        <v>2475</v>
      </c>
      <c r="L1902" s="10">
        <f t="shared" si="15"/>
        <v>989.99999999999989</v>
      </c>
      <c r="M1902" s="11">
        <v>0.39999999999999997</v>
      </c>
      <c r="O1902" s="16"/>
      <c r="P1902" s="14"/>
      <c r="Q1902" s="12"/>
      <c r="R1902" s="13"/>
    </row>
    <row r="1903" spans="1:18" ht="15.75" customHeight="1">
      <c r="A1903" s="1"/>
      <c r="B1903" s="6" t="s">
        <v>27</v>
      </c>
      <c r="C1903" s="6">
        <v>1128299</v>
      </c>
      <c r="D1903" s="7">
        <v>44334</v>
      </c>
      <c r="E1903" s="6" t="s">
        <v>28</v>
      </c>
      <c r="F1903" s="6" t="s">
        <v>77</v>
      </c>
      <c r="G1903" s="6" t="s">
        <v>60</v>
      </c>
      <c r="H1903" s="6" t="s">
        <v>18</v>
      </c>
      <c r="I1903" s="8">
        <v>0.5</v>
      </c>
      <c r="J1903" s="9">
        <v>4000</v>
      </c>
      <c r="K1903" s="10">
        <f t="shared" si="14"/>
        <v>2000</v>
      </c>
      <c r="L1903" s="10">
        <f t="shared" si="15"/>
        <v>799.99999999999989</v>
      </c>
      <c r="M1903" s="11">
        <v>0.39999999999999997</v>
      </c>
      <c r="O1903" s="16"/>
      <c r="P1903" s="14"/>
      <c r="Q1903" s="12"/>
      <c r="R1903" s="13"/>
    </row>
    <row r="1904" spans="1:18" ht="15.75" customHeight="1">
      <c r="A1904" s="1"/>
      <c r="B1904" s="6" t="s">
        <v>27</v>
      </c>
      <c r="C1904" s="6">
        <v>1128299</v>
      </c>
      <c r="D1904" s="7">
        <v>44334</v>
      </c>
      <c r="E1904" s="6" t="s">
        <v>28</v>
      </c>
      <c r="F1904" s="6" t="s">
        <v>77</v>
      </c>
      <c r="G1904" s="6" t="s">
        <v>60</v>
      </c>
      <c r="H1904" s="6" t="s">
        <v>19</v>
      </c>
      <c r="I1904" s="8">
        <v>0.5</v>
      </c>
      <c r="J1904" s="9">
        <v>4000</v>
      </c>
      <c r="K1904" s="10">
        <f t="shared" si="14"/>
        <v>2000</v>
      </c>
      <c r="L1904" s="10">
        <f t="shared" si="15"/>
        <v>799.99999999999989</v>
      </c>
      <c r="M1904" s="11">
        <v>0.39999999999999997</v>
      </c>
      <c r="O1904" s="16"/>
      <c r="P1904" s="14"/>
      <c r="Q1904" s="12"/>
      <c r="R1904" s="13"/>
    </row>
    <row r="1905" spans="1:18" ht="15.75" customHeight="1">
      <c r="A1905" s="1"/>
      <c r="B1905" s="6" t="s">
        <v>27</v>
      </c>
      <c r="C1905" s="6">
        <v>1128299</v>
      </c>
      <c r="D1905" s="7">
        <v>44334</v>
      </c>
      <c r="E1905" s="6" t="s">
        <v>28</v>
      </c>
      <c r="F1905" s="6" t="s">
        <v>77</v>
      </c>
      <c r="G1905" s="6" t="s">
        <v>60</v>
      </c>
      <c r="H1905" s="6" t="s">
        <v>20</v>
      </c>
      <c r="I1905" s="8">
        <v>0.45</v>
      </c>
      <c r="J1905" s="9">
        <v>3250</v>
      </c>
      <c r="K1905" s="10">
        <f t="shared" si="14"/>
        <v>1462.5</v>
      </c>
      <c r="L1905" s="10">
        <f t="shared" si="15"/>
        <v>585</v>
      </c>
      <c r="M1905" s="11">
        <v>0.39999999999999997</v>
      </c>
      <c r="O1905" s="16"/>
      <c r="P1905" s="14"/>
      <c r="Q1905" s="12"/>
      <c r="R1905" s="13"/>
    </row>
    <row r="1906" spans="1:18" ht="15.75" customHeight="1">
      <c r="A1906" s="1"/>
      <c r="B1906" s="6" t="s">
        <v>27</v>
      </c>
      <c r="C1906" s="6">
        <v>1128299</v>
      </c>
      <c r="D1906" s="7">
        <v>44334</v>
      </c>
      <c r="E1906" s="6" t="s">
        <v>28</v>
      </c>
      <c r="F1906" s="6" t="s">
        <v>77</v>
      </c>
      <c r="G1906" s="6" t="s">
        <v>60</v>
      </c>
      <c r="H1906" s="6" t="s">
        <v>21</v>
      </c>
      <c r="I1906" s="8">
        <v>0.39999999999999997</v>
      </c>
      <c r="J1906" s="9">
        <v>2250</v>
      </c>
      <c r="K1906" s="10">
        <f t="shared" si="14"/>
        <v>899.99999999999989</v>
      </c>
      <c r="L1906" s="10">
        <f t="shared" si="15"/>
        <v>404.99999999999994</v>
      </c>
      <c r="M1906" s="11">
        <v>0.45</v>
      </c>
      <c r="O1906" s="16"/>
      <c r="P1906" s="14"/>
      <c r="Q1906" s="12"/>
      <c r="R1906" s="13"/>
    </row>
    <row r="1907" spans="1:18" ht="15.75" customHeight="1">
      <c r="A1907" s="1"/>
      <c r="B1907" s="6" t="s">
        <v>27</v>
      </c>
      <c r="C1907" s="6">
        <v>1128299</v>
      </c>
      <c r="D1907" s="7">
        <v>44334</v>
      </c>
      <c r="E1907" s="6" t="s">
        <v>28</v>
      </c>
      <c r="F1907" s="6" t="s">
        <v>77</v>
      </c>
      <c r="G1907" s="6" t="s">
        <v>60</v>
      </c>
      <c r="H1907" s="6" t="s">
        <v>22</v>
      </c>
      <c r="I1907" s="8">
        <v>0.65</v>
      </c>
      <c r="J1907" s="9">
        <v>5750</v>
      </c>
      <c r="K1907" s="10">
        <f t="shared" si="14"/>
        <v>3737.5</v>
      </c>
      <c r="L1907" s="10">
        <f t="shared" si="15"/>
        <v>1308.125</v>
      </c>
      <c r="M1907" s="11">
        <v>0.35</v>
      </c>
      <c r="O1907" s="16"/>
      <c r="P1907" s="14"/>
      <c r="Q1907" s="12"/>
      <c r="R1907" s="13"/>
    </row>
    <row r="1908" spans="1:18" ht="15.75" customHeight="1">
      <c r="A1908" s="1"/>
      <c r="B1908" s="6" t="s">
        <v>27</v>
      </c>
      <c r="C1908" s="6">
        <v>1128299</v>
      </c>
      <c r="D1908" s="7">
        <v>44364</v>
      </c>
      <c r="E1908" s="6" t="s">
        <v>28</v>
      </c>
      <c r="F1908" s="6" t="s">
        <v>77</v>
      </c>
      <c r="G1908" s="6" t="s">
        <v>60</v>
      </c>
      <c r="H1908" s="6" t="s">
        <v>17</v>
      </c>
      <c r="I1908" s="8">
        <v>0.6</v>
      </c>
      <c r="J1908" s="9">
        <v>8250</v>
      </c>
      <c r="K1908" s="10">
        <f t="shared" si="14"/>
        <v>4950</v>
      </c>
      <c r="L1908" s="10">
        <f t="shared" si="15"/>
        <v>1979.9999999999998</v>
      </c>
      <c r="M1908" s="11">
        <v>0.39999999999999997</v>
      </c>
      <c r="O1908" s="16"/>
      <c r="P1908" s="14"/>
      <c r="Q1908" s="12"/>
      <c r="R1908" s="13"/>
    </row>
    <row r="1909" spans="1:18" ht="15.75" customHeight="1">
      <c r="A1909" s="1"/>
      <c r="B1909" s="6" t="s">
        <v>27</v>
      </c>
      <c r="C1909" s="6">
        <v>1128299</v>
      </c>
      <c r="D1909" s="7">
        <v>44364</v>
      </c>
      <c r="E1909" s="6" t="s">
        <v>28</v>
      </c>
      <c r="F1909" s="6" t="s">
        <v>77</v>
      </c>
      <c r="G1909" s="6" t="s">
        <v>60</v>
      </c>
      <c r="H1909" s="6" t="s">
        <v>18</v>
      </c>
      <c r="I1909" s="8">
        <v>0.7</v>
      </c>
      <c r="J1909" s="9">
        <v>7000</v>
      </c>
      <c r="K1909" s="10">
        <f t="shared" si="14"/>
        <v>4900</v>
      </c>
      <c r="L1909" s="10">
        <f t="shared" si="15"/>
        <v>1959.9999999999998</v>
      </c>
      <c r="M1909" s="11">
        <v>0.39999999999999997</v>
      </c>
      <c r="O1909" s="16"/>
      <c r="P1909" s="14"/>
      <c r="Q1909" s="12"/>
      <c r="R1909" s="13"/>
    </row>
    <row r="1910" spans="1:18" ht="15.75" customHeight="1">
      <c r="A1910" s="1"/>
      <c r="B1910" s="6" t="s">
        <v>27</v>
      </c>
      <c r="C1910" s="6">
        <v>1128299</v>
      </c>
      <c r="D1910" s="7">
        <v>44364</v>
      </c>
      <c r="E1910" s="6" t="s">
        <v>28</v>
      </c>
      <c r="F1910" s="6" t="s">
        <v>77</v>
      </c>
      <c r="G1910" s="6" t="s">
        <v>60</v>
      </c>
      <c r="H1910" s="6" t="s">
        <v>19</v>
      </c>
      <c r="I1910" s="8">
        <v>0.85</v>
      </c>
      <c r="J1910" s="9">
        <v>7000</v>
      </c>
      <c r="K1910" s="10">
        <f t="shared" si="14"/>
        <v>5950</v>
      </c>
      <c r="L1910" s="10">
        <f t="shared" si="15"/>
        <v>2380</v>
      </c>
      <c r="M1910" s="11">
        <v>0.39999999999999997</v>
      </c>
      <c r="O1910" s="16"/>
      <c r="P1910" s="14"/>
      <c r="Q1910" s="12"/>
      <c r="R1910" s="13"/>
    </row>
    <row r="1911" spans="1:18" ht="15.75" customHeight="1">
      <c r="A1911" s="1"/>
      <c r="B1911" s="6" t="s">
        <v>27</v>
      </c>
      <c r="C1911" s="6">
        <v>1128299</v>
      </c>
      <c r="D1911" s="7">
        <v>44364</v>
      </c>
      <c r="E1911" s="6" t="s">
        <v>28</v>
      </c>
      <c r="F1911" s="6" t="s">
        <v>77</v>
      </c>
      <c r="G1911" s="6" t="s">
        <v>60</v>
      </c>
      <c r="H1911" s="6" t="s">
        <v>20</v>
      </c>
      <c r="I1911" s="8">
        <v>0.85</v>
      </c>
      <c r="J1911" s="9">
        <v>5750</v>
      </c>
      <c r="K1911" s="10">
        <f t="shared" si="14"/>
        <v>4887.5</v>
      </c>
      <c r="L1911" s="10">
        <f t="shared" si="15"/>
        <v>1954.9999999999998</v>
      </c>
      <c r="M1911" s="11">
        <v>0.39999999999999997</v>
      </c>
      <c r="O1911" s="16"/>
      <c r="P1911" s="14"/>
      <c r="Q1911" s="12"/>
      <c r="R1911" s="13"/>
    </row>
    <row r="1912" spans="1:18" ht="15.75" customHeight="1">
      <c r="A1912" s="1"/>
      <c r="B1912" s="6" t="s">
        <v>27</v>
      </c>
      <c r="C1912" s="6">
        <v>1128299</v>
      </c>
      <c r="D1912" s="7">
        <v>44364</v>
      </c>
      <c r="E1912" s="6" t="s">
        <v>28</v>
      </c>
      <c r="F1912" s="6" t="s">
        <v>77</v>
      </c>
      <c r="G1912" s="6" t="s">
        <v>60</v>
      </c>
      <c r="H1912" s="6" t="s">
        <v>21</v>
      </c>
      <c r="I1912" s="8">
        <v>0.95000000000000007</v>
      </c>
      <c r="J1912" s="9">
        <v>4500</v>
      </c>
      <c r="K1912" s="10">
        <f t="shared" si="14"/>
        <v>4275</v>
      </c>
      <c r="L1912" s="10">
        <f t="shared" si="15"/>
        <v>1923.75</v>
      </c>
      <c r="M1912" s="11">
        <v>0.45</v>
      </c>
      <c r="O1912" s="16"/>
      <c r="P1912" s="14"/>
      <c r="Q1912" s="12"/>
      <c r="R1912" s="13"/>
    </row>
    <row r="1913" spans="1:18" ht="15.75" customHeight="1">
      <c r="A1913" s="1"/>
      <c r="B1913" s="6" t="s">
        <v>27</v>
      </c>
      <c r="C1913" s="6">
        <v>1128299</v>
      </c>
      <c r="D1913" s="7">
        <v>44364</v>
      </c>
      <c r="E1913" s="6" t="s">
        <v>28</v>
      </c>
      <c r="F1913" s="6" t="s">
        <v>77</v>
      </c>
      <c r="G1913" s="6" t="s">
        <v>60</v>
      </c>
      <c r="H1913" s="6" t="s">
        <v>22</v>
      </c>
      <c r="I1913" s="8">
        <v>1.1000000000000001</v>
      </c>
      <c r="J1913" s="9">
        <v>7500</v>
      </c>
      <c r="K1913" s="10">
        <f t="shared" si="14"/>
        <v>8250</v>
      </c>
      <c r="L1913" s="10">
        <f t="shared" si="15"/>
        <v>2887.5</v>
      </c>
      <c r="M1913" s="11">
        <v>0.35</v>
      </c>
      <c r="O1913" s="16"/>
      <c r="P1913" s="14"/>
      <c r="Q1913" s="12"/>
      <c r="R1913" s="13"/>
    </row>
    <row r="1914" spans="1:18" ht="15.75" customHeight="1">
      <c r="A1914" s="1"/>
      <c r="B1914" s="6" t="s">
        <v>27</v>
      </c>
      <c r="C1914" s="6">
        <v>1128299</v>
      </c>
      <c r="D1914" s="7">
        <v>44393</v>
      </c>
      <c r="E1914" s="6" t="s">
        <v>28</v>
      </c>
      <c r="F1914" s="6" t="s">
        <v>77</v>
      </c>
      <c r="G1914" s="6" t="s">
        <v>60</v>
      </c>
      <c r="H1914" s="6" t="s">
        <v>17</v>
      </c>
      <c r="I1914" s="8">
        <v>0.9</v>
      </c>
      <c r="J1914" s="9">
        <v>9000</v>
      </c>
      <c r="K1914" s="10">
        <f t="shared" si="14"/>
        <v>8100</v>
      </c>
      <c r="L1914" s="10">
        <f t="shared" si="15"/>
        <v>3239.9999999999995</v>
      </c>
      <c r="M1914" s="11">
        <v>0.39999999999999997</v>
      </c>
      <c r="O1914" s="16"/>
      <c r="P1914" s="14"/>
      <c r="Q1914" s="12"/>
      <c r="R1914" s="13"/>
    </row>
    <row r="1915" spans="1:18" ht="15.75" customHeight="1">
      <c r="A1915" s="1"/>
      <c r="B1915" s="6" t="s">
        <v>27</v>
      </c>
      <c r="C1915" s="6">
        <v>1128299</v>
      </c>
      <c r="D1915" s="7">
        <v>44393</v>
      </c>
      <c r="E1915" s="6" t="s">
        <v>28</v>
      </c>
      <c r="F1915" s="6" t="s">
        <v>77</v>
      </c>
      <c r="G1915" s="6" t="s">
        <v>60</v>
      </c>
      <c r="H1915" s="6" t="s">
        <v>18</v>
      </c>
      <c r="I1915" s="8">
        <v>0.95000000000000007</v>
      </c>
      <c r="J1915" s="9">
        <v>7500</v>
      </c>
      <c r="K1915" s="10">
        <f t="shared" si="14"/>
        <v>7125.0000000000009</v>
      </c>
      <c r="L1915" s="10">
        <f t="shared" si="15"/>
        <v>2850</v>
      </c>
      <c r="M1915" s="11">
        <v>0.39999999999999997</v>
      </c>
      <c r="O1915" s="16"/>
      <c r="P1915" s="14"/>
      <c r="Q1915" s="12"/>
      <c r="R1915" s="13"/>
    </row>
    <row r="1916" spans="1:18" ht="15.75" customHeight="1">
      <c r="A1916" s="1"/>
      <c r="B1916" s="6" t="s">
        <v>27</v>
      </c>
      <c r="C1916" s="6">
        <v>1128299</v>
      </c>
      <c r="D1916" s="7">
        <v>44393</v>
      </c>
      <c r="E1916" s="6" t="s">
        <v>28</v>
      </c>
      <c r="F1916" s="6" t="s">
        <v>77</v>
      </c>
      <c r="G1916" s="6" t="s">
        <v>60</v>
      </c>
      <c r="H1916" s="6" t="s">
        <v>19</v>
      </c>
      <c r="I1916" s="8">
        <v>0.95000000000000007</v>
      </c>
      <c r="J1916" s="9">
        <v>7000</v>
      </c>
      <c r="K1916" s="10">
        <f t="shared" si="14"/>
        <v>6650.0000000000009</v>
      </c>
      <c r="L1916" s="10">
        <f t="shared" si="15"/>
        <v>2660</v>
      </c>
      <c r="M1916" s="11">
        <v>0.39999999999999997</v>
      </c>
      <c r="O1916" s="16"/>
      <c r="P1916" s="14"/>
      <c r="Q1916" s="12"/>
      <c r="R1916" s="13"/>
    </row>
    <row r="1917" spans="1:18" ht="15.75" customHeight="1">
      <c r="A1917" s="1"/>
      <c r="B1917" s="6" t="s">
        <v>27</v>
      </c>
      <c r="C1917" s="6">
        <v>1128299</v>
      </c>
      <c r="D1917" s="7">
        <v>44393</v>
      </c>
      <c r="E1917" s="6" t="s">
        <v>28</v>
      </c>
      <c r="F1917" s="6" t="s">
        <v>77</v>
      </c>
      <c r="G1917" s="6" t="s">
        <v>60</v>
      </c>
      <c r="H1917" s="6" t="s">
        <v>20</v>
      </c>
      <c r="I1917" s="8">
        <v>0.9</v>
      </c>
      <c r="J1917" s="9">
        <v>6000</v>
      </c>
      <c r="K1917" s="10">
        <f t="shared" si="14"/>
        <v>5400</v>
      </c>
      <c r="L1917" s="10">
        <f t="shared" si="15"/>
        <v>2160</v>
      </c>
      <c r="M1917" s="11">
        <v>0.39999999999999997</v>
      </c>
      <c r="O1917" s="16"/>
      <c r="P1917" s="14"/>
      <c r="Q1917" s="12"/>
      <c r="R1917" s="13"/>
    </row>
    <row r="1918" spans="1:18" ht="15.75" customHeight="1">
      <c r="A1918" s="1"/>
      <c r="B1918" s="6" t="s">
        <v>27</v>
      </c>
      <c r="C1918" s="6">
        <v>1128299</v>
      </c>
      <c r="D1918" s="7">
        <v>44393</v>
      </c>
      <c r="E1918" s="6" t="s">
        <v>28</v>
      </c>
      <c r="F1918" s="6" t="s">
        <v>77</v>
      </c>
      <c r="G1918" s="6" t="s">
        <v>60</v>
      </c>
      <c r="H1918" s="6" t="s">
        <v>21</v>
      </c>
      <c r="I1918" s="8">
        <v>0.95000000000000007</v>
      </c>
      <c r="J1918" s="9">
        <v>6500</v>
      </c>
      <c r="K1918" s="10">
        <f t="shared" si="14"/>
        <v>6175</v>
      </c>
      <c r="L1918" s="10">
        <f t="shared" si="15"/>
        <v>2778.75</v>
      </c>
      <c r="M1918" s="11">
        <v>0.45</v>
      </c>
      <c r="O1918" s="16"/>
      <c r="P1918" s="14"/>
      <c r="Q1918" s="12"/>
      <c r="R1918" s="13"/>
    </row>
    <row r="1919" spans="1:18" ht="15.75" customHeight="1">
      <c r="A1919" s="1"/>
      <c r="B1919" s="6" t="s">
        <v>27</v>
      </c>
      <c r="C1919" s="6">
        <v>1128299</v>
      </c>
      <c r="D1919" s="7">
        <v>44393</v>
      </c>
      <c r="E1919" s="6" t="s">
        <v>28</v>
      </c>
      <c r="F1919" s="6" t="s">
        <v>77</v>
      </c>
      <c r="G1919" s="6" t="s">
        <v>60</v>
      </c>
      <c r="H1919" s="6" t="s">
        <v>22</v>
      </c>
      <c r="I1919" s="8">
        <v>1.1000000000000001</v>
      </c>
      <c r="J1919" s="9">
        <v>6500</v>
      </c>
      <c r="K1919" s="10">
        <f t="shared" si="14"/>
        <v>7150.0000000000009</v>
      </c>
      <c r="L1919" s="10">
        <f t="shared" si="15"/>
        <v>2502.5</v>
      </c>
      <c r="M1919" s="11">
        <v>0.35</v>
      </c>
      <c r="O1919" s="16"/>
      <c r="P1919" s="14"/>
      <c r="Q1919" s="12"/>
      <c r="R1919" s="13"/>
    </row>
    <row r="1920" spans="1:18" ht="15.75" customHeight="1">
      <c r="A1920" s="1"/>
      <c r="B1920" s="6" t="s">
        <v>27</v>
      </c>
      <c r="C1920" s="6">
        <v>1128299</v>
      </c>
      <c r="D1920" s="7">
        <v>44425</v>
      </c>
      <c r="E1920" s="6" t="s">
        <v>28</v>
      </c>
      <c r="F1920" s="6" t="s">
        <v>77</v>
      </c>
      <c r="G1920" s="6" t="s">
        <v>60</v>
      </c>
      <c r="H1920" s="6" t="s">
        <v>17</v>
      </c>
      <c r="I1920" s="8">
        <v>0.95000000000000007</v>
      </c>
      <c r="J1920" s="9">
        <v>8500</v>
      </c>
      <c r="K1920" s="10">
        <f t="shared" si="14"/>
        <v>8075.0000000000009</v>
      </c>
      <c r="L1920" s="10">
        <f t="shared" si="15"/>
        <v>3230</v>
      </c>
      <c r="M1920" s="11">
        <v>0.39999999999999997</v>
      </c>
      <c r="O1920" s="16"/>
      <c r="P1920" s="14"/>
      <c r="Q1920" s="12"/>
      <c r="R1920" s="13"/>
    </row>
    <row r="1921" spans="1:18" ht="15.75" customHeight="1">
      <c r="A1921" s="1"/>
      <c r="B1921" s="6" t="s">
        <v>27</v>
      </c>
      <c r="C1921" s="6">
        <v>1128299</v>
      </c>
      <c r="D1921" s="7">
        <v>44425</v>
      </c>
      <c r="E1921" s="6" t="s">
        <v>28</v>
      </c>
      <c r="F1921" s="6" t="s">
        <v>77</v>
      </c>
      <c r="G1921" s="6" t="s">
        <v>60</v>
      </c>
      <c r="H1921" s="6" t="s">
        <v>18</v>
      </c>
      <c r="I1921" s="8">
        <v>0.85000000000000009</v>
      </c>
      <c r="J1921" s="9">
        <v>8250</v>
      </c>
      <c r="K1921" s="10">
        <f t="shared" si="14"/>
        <v>7012.5000000000009</v>
      </c>
      <c r="L1921" s="10">
        <f t="shared" si="15"/>
        <v>2805</v>
      </c>
      <c r="M1921" s="11">
        <v>0.39999999999999997</v>
      </c>
      <c r="O1921" s="16"/>
      <c r="P1921" s="14"/>
      <c r="Q1921" s="12"/>
      <c r="R1921" s="13"/>
    </row>
    <row r="1922" spans="1:18" ht="15.75" customHeight="1">
      <c r="A1922" s="1"/>
      <c r="B1922" s="6" t="s">
        <v>27</v>
      </c>
      <c r="C1922" s="6">
        <v>1128299</v>
      </c>
      <c r="D1922" s="7">
        <v>44425</v>
      </c>
      <c r="E1922" s="6" t="s">
        <v>28</v>
      </c>
      <c r="F1922" s="6" t="s">
        <v>77</v>
      </c>
      <c r="G1922" s="6" t="s">
        <v>60</v>
      </c>
      <c r="H1922" s="6" t="s">
        <v>19</v>
      </c>
      <c r="I1922" s="8">
        <v>0.75000000000000011</v>
      </c>
      <c r="J1922" s="9">
        <v>7000</v>
      </c>
      <c r="K1922" s="10">
        <f t="shared" si="14"/>
        <v>5250.0000000000009</v>
      </c>
      <c r="L1922" s="10">
        <f t="shared" si="15"/>
        <v>2100</v>
      </c>
      <c r="M1922" s="11">
        <v>0.39999999999999997</v>
      </c>
      <c r="O1922" s="16"/>
      <c r="P1922" s="14"/>
      <c r="Q1922" s="12"/>
      <c r="R1922" s="13"/>
    </row>
    <row r="1923" spans="1:18" ht="15.75" customHeight="1">
      <c r="A1923" s="1"/>
      <c r="B1923" s="6" t="s">
        <v>27</v>
      </c>
      <c r="C1923" s="6">
        <v>1128299</v>
      </c>
      <c r="D1923" s="7">
        <v>44425</v>
      </c>
      <c r="E1923" s="6" t="s">
        <v>28</v>
      </c>
      <c r="F1923" s="6" t="s">
        <v>77</v>
      </c>
      <c r="G1923" s="6" t="s">
        <v>60</v>
      </c>
      <c r="H1923" s="6" t="s">
        <v>20</v>
      </c>
      <c r="I1923" s="8">
        <v>0.75000000000000011</v>
      </c>
      <c r="J1923" s="9">
        <v>4750</v>
      </c>
      <c r="K1923" s="10">
        <f t="shared" si="14"/>
        <v>3562.5000000000005</v>
      </c>
      <c r="L1923" s="10">
        <f t="shared" si="15"/>
        <v>1425</v>
      </c>
      <c r="M1923" s="11">
        <v>0.39999999999999997</v>
      </c>
      <c r="O1923" s="16"/>
      <c r="P1923" s="14"/>
      <c r="Q1923" s="12"/>
      <c r="R1923" s="13"/>
    </row>
    <row r="1924" spans="1:18" ht="15.75" customHeight="1">
      <c r="A1924" s="1"/>
      <c r="B1924" s="6" t="s">
        <v>27</v>
      </c>
      <c r="C1924" s="6">
        <v>1128299</v>
      </c>
      <c r="D1924" s="7">
        <v>44425</v>
      </c>
      <c r="E1924" s="6" t="s">
        <v>28</v>
      </c>
      <c r="F1924" s="6" t="s">
        <v>77</v>
      </c>
      <c r="G1924" s="6" t="s">
        <v>60</v>
      </c>
      <c r="H1924" s="6" t="s">
        <v>21</v>
      </c>
      <c r="I1924" s="8">
        <v>0.64999999999999991</v>
      </c>
      <c r="J1924" s="9">
        <v>4750</v>
      </c>
      <c r="K1924" s="10">
        <f t="shared" si="14"/>
        <v>3087.4999999999995</v>
      </c>
      <c r="L1924" s="10">
        <f t="shared" si="15"/>
        <v>1389.3749999999998</v>
      </c>
      <c r="M1924" s="11">
        <v>0.45</v>
      </c>
      <c r="O1924" s="16"/>
      <c r="P1924" s="14"/>
      <c r="Q1924" s="12"/>
      <c r="R1924" s="13"/>
    </row>
    <row r="1925" spans="1:18" ht="15.75" customHeight="1">
      <c r="A1925" s="1"/>
      <c r="B1925" s="6" t="s">
        <v>27</v>
      </c>
      <c r="C1925" s="6">
        <v>1128299</v>
      </c>
      <c r="D1925" s="7">
        <v>44425</v>
      </c>
      <c r="E1925" s="6" t="s">
        <v>28</v>
      </c>
      <c r="F1925" s="6" t="s">
        <v>77</v>
      </c>
      <c r="G1925" s="6" t="s">
        <v>60</v>
      </c>
      <c r="H1925" s="6" t="s">
        <v>22</v>
      </c>
      <c r="I1925" s="8">
        <v>0.7</v>
      </c>
      <c r="J1925" s="9">
        <v>3000</v>
      </c>
      <c r="K1925" s="10">
        <f t="shared" si="14"/>
        <v>2100</v>
      </c>
      <c r="L1925" s="10">
        <f t="shared" si="15"/>
        <v>735</v>
      </c>
      <c r="M1925" s="11">
        <v>0.35</v>
      </c>
      <c r="O1925" s="16"/>
      <c r="P1925" s="14"/>
      <c r="Q1925" s="12"/>
      <c r="R1925" s="13"/>
    </row>
    <row r="1926" spans="1:18" ht="15.75" customHeight="1">
      <c r="A1926" s="1"/>
      <c r="B1926" s="6" t="s">
        <v>27</v>
      </c>
      <c r="C1926" s="6">
        <v>1128299</v>
      </c>
      <c r="D1926" s="7">
        <v>44457</v>
      </c>
      <c r="E1926" s="6" t="s">
        <v>28</v>
      </c>
      <c r="F1926" s="6" t="s">
        <v>77</v>
      </c>
      <c r="G1926" s="6" t="s">
        <v>60</v>
      </c>
      <c r="H1926" s="6" t="s">
        <v>17</v>
      </c>
      <c r="I1926" s="8">
        <v>0.45000000000000012</v>
      </c>
      <c r="J1926" s="9">
        <v>5000</v>
      </c>
      <c r="K1926" s="10">
        <f t="shared" si="14"/>
        <v>2250.0000000000005</v>
      </c>
      <c r="L1926" s="10">
        <f t="shared" si="15"/>
        <v>900.00000000000011</v>
      </c>
      <c r="M1926" s="11">
        <v>0.39999999999999997</v>
      </c>
      <c r="O1926" s="16"/>
      <c r="P1926" s="14"/>
      <c r="Q1926" s="12"/>
      <c r="R1926" s="13"/>
    </row>
    <row r="1927" spans="1:18" ht="15.75" customHeight="1">
      <c r="A1927" s="1"/>
      <c r="B1927" s="6" t="s">
        <v>27</v>
      </c>
      <c r="C1927" s="6">
        <v>1128299</v>
      </c>
      <c r="D1927" s="7">
        <v>44457</v>
      </c>
      <c r="E1927" s="6" t="s">
        <v>28</v>
      </c>
      <c r="F1927" s="6" t="s">
        <v>77</v>
      </c>
      <c r="G1927" s="6" t="s">
        <v>60</v>
      </c>
      <c r="H1927" s="6" t="s">
        <v>18</v>
      </c>
      <c r="I1927" s="8">
        <v>0.50000000000000011</v>
      </c>
      <c r="J1927" s="9">
        <v>5000</v>
      </c>
      <c r="K1927" s="10">
        <f t="shared" si="14"/>
        <v>2500.0000000000005</v>
      </c>
      <c r="L1927" s="10">
        <f t="shared" si="15"/>
        <v>1000.0000000000001</v>
      </c>
      <c r="M1927" s="11">
        <v>0.39999999999999997</v>
      </c>
      <c r="O1927" s="16"/>
      <c r="P1927" s="14"/>
      <c r="Q1927" s="12"/>
      <c r="R1927" s="13"/>
    </row>
    <row r="1928" spans="1:18" ht="15.75" customHeight="1">
      <c r="A1928" s="1"/>
      <c r="B1928" s="6" t="s">
        <v>27</v>
      </c>
      <c r="C1928" s="6">
        <v>1128299</v>
      </c>
      <c r="D1928" s="7">
        <v>44457</v>
      </c>
      <c r="E1928" s="6" t="s">
        <v>28</v>
      </c>
      <c r="F1928" s="6" t="s">
        <v>77</v>
      </c>
      <c r="G1928" s="6" t="s">
        <v>60</v>
      </c>
      <c r="H1928" s="6" t="s">
        <v>19</v>
      </c>
      <c r="I1928" s="8">
        <v>0.45000000000000012</v>
      </c>
      <c r="J1928" s="9">
        <v>3000</v>
      </c>
      <c r="K1928" s="10">
        <f t="shared" si="14"/>
        <v>1350.0000000000005</v>
      </c>
      <c r="L1928" s="10">
        <f t="shared" si="15"/>
        <v>540.00000000000011</v>
      </c>
      <c r="M1928" s="11">
        <v>0.39999999999999997</v>
      </c>
      <c r="O1928" s="16"/>
      <c r="P1928" s="14"/>
      <c r="Q1928" s="12"/>
      <c r="R1928" s="13"/>
    </row>
    <row r="1929" spans="1:18" ht="15.75" customHeight="1">
      <c r="A1929" s="1"/>
      <c r="B1929" s="6" t="s">
        <v>27</v>
      </c>
      <c r="C1929" s="6">
        <v>1128299</v>
      </c>
      <c r="D1929" s="7">
        <v>44457</v>
      </c>
      <c r="E1929" s="6" t="s">
        <v>28</v>
      </c>
      <c r="F1929" s="6" t="s">
        <v>77</v>
      </c>
      <c r="G1929" s="6" t="s">
        <v>60</v>
      </c>
      <c r="H1929" s="6" t="s">
        <v>20</v>
      </c>
      <c r="I1929" s="8">
        <v>0.45000000000000012</v>
      </c>
      <c r="J1929" s="9">
        <v>2500</v>
      </c>
      <c r="K1929" s="10">
        <f t="shared" si="14"/>
        <v>1125.0000000000002</v>
      </c>
      <c r="L1929" s="10">
        <f t="shared" si="15"/>
        <v>450.00000000000006</v>
      </c>
      <c r="M1929" s="11">
        <v>0.39999999999999997</v>
      </c>
      <c r="O1929" s="16"/>
      <c r="P1929" s="14"/>
      <c r="Q1929" s="12"/>
      <c r="R1929" s="13"/>
    </row>
    <row r="1930" spans="1:18" ht="15.75" customHeight="1">
      <c r="A1930" s="1"/>
      <c r="B1930" s="6" t="s">
        <v>27</v>
      </c>
      <c r="C1930" s="6">
        <v>1128299</v>
      </c>
      <c r="D1930" s="7">
        <v>44457</v>
      </c>
      <c r="E1930" s="6" t="s">
        <v>28</v>
      </c>
      <c r="F1930" s="6" t="s">
        <v>77</v>
      </c>
      <c r="G1930" s="6" t="s">
        <v>60</v>
      </c>
      <c r="H1930" s="6" t="s">
        <v>21</v>
      </c>
      <c r="I1930" s="8">
        <v>0.55000000000000004</v>
      </c>
      <c r="J1930" s="9">
        <v>2750</v>
      </c>
      <c r="K1930" s="10">
        <f t="shared" si="14"/>
        <v>1512.5000000000002</v>
      </c>
      <c r="L1930" s="10">
        <f t="shared" si="15"/>
        <v>680.62500000000011</v>
      </c>
      <c r="M1930" s="11">
        <v>0.45</v>
      </c>
      <c r="O1930" s="16"/>
      <c r="P1930" s="14"/>
      <c r="Q1930" s="12"/>
      <c r="R1930" s="13"/>
    </row>
    <row r="1931" spans="1:18" ht="15.75" customHeight="1">
      <c r="A1931" s="1"/>
      <c r="B1931" s="6" t="s">
        <v>27</v>
      </c>
      <c r="C1931" s="6">
        <v>1128299</v>
      </c>
      <c r="D1931" s="7">
        <v>44457</v>
      </c>
      <c r="E1931" s="6" t="s">
        <v>28</v>
      </c>
      <c r="F1931" s="6" t="s">
        <v>77</v>
      </c>
      <c r="G1931" s="6" t="s">
        <v>60</v>
      </c>
      <c r="H1931" s="6" t="s">
        <v>22</v>
      </c>
      <c r="I1931" s="8">
        <v>0.39999999999999997</v>
      </c>
      <c r="J1931" s="9">
        <v>3000</v>
      </c>
      <c r="K1931" s="10">
        <f t="shared" si="14"/>
        <v>1200</v>
      </c>
      <c r="L1931" s="10">
        <f t="shared" si="15"/>
        <v>420</v>
      </c>
      <c r="M1931" s="11">
        <v>0.35</v>
      </c>
      <c r="O1931" s="16"/>
      <c r="P1931" s="14"/>
      <c r="Q1931" s="12"/>
      <c r="R1931" s="13"/>
    </row>
    <row r="1932" spans="1:18" ht="15.75" customHeight="1">
      <c r="A1932" s="1"/>
      <c r="B1932" s="6" t="s">
        <v>27</v>
      </c>
      <c r="C1932" s="6">
        <v>1128299</v>
      </c>
      <c r="D1932" s="7">
        <v>44486</v>
      </c>
      <c r="E1932" s="6" t="s">
        <v>28</v>
      </c>
      <c r="F1932" s="6" t="s">
        <v>77</v>
      </c>
      <c r="G1932" s="6" t="s">
        <v>60</v>
      </c>
      <c r="H1932" s="6" t="s">
        <v>17</v>
      </c>
      <c r="I1932" s="8">
        <v>0.35000000000000003</v>
      </c>
      <c r="J1932" s="9">
        <v>4000</v>
      </c>
      <c r="K1932" s="10">
        <f t="shared" si="14"/>
        <v>1400.0000000000002</v>
      </c>
      <c r="L1932" s="10">
        <f t="shared" si="15"/>
        <v>560</v>
      </c>
      <c r="M1932" s="11">
        <v>0.39999999999999997</v>
      </c>
      <c r="O1932" s="16"/>
      <c r="P1932" s="14"/>
      <c r="Q1932" s="12"/>
      <c r="R1932" s="13"/>
    </row>
    <row r="1933" spans="1:18" ht="15.75" customHeight="1">
      <c r="A1933" s="1"/>
      <c r="B1933" s="6" t="s">
        <v>27</v>
      </c>
      <c r="C1933" s="6">
        <v>1128299</v>
      </c>
      <c r="D1933" s="7">
        <v>44486</v>
      </c>
      <c r="E1933" s="6" t="s">
        <v>28</v>
      </c>
      <c r="F1933" s="6" t="s">
        <v>77</v>
      </c>
      <c r="G1933" s="6" t="s">
        <v>60</v>
      </c>
      <c r="H1933" s="6" t="s">
        <v>18</v>
      </c>
      <c r="I1933" s="8">
        <v>0.50000000000000011</v>
      </c>
      <c r="J1933" s="9">
        <v>5750</v>
      </c>
      <c r="K1933" s="10">
        <f t="shared" si="14"/>
        <v>2875.0000000000005</v>
      </c>
      <c r="L1933" s="10">
        <f t="shared" si="15"/>
        <v>1150</v>
      </c>
      <c r="M1933" s="11">
        <v>0.39999999999999997</v>
      </c>
      <c r="O1933" s="16"/>
      <c r="P1933" s="14"/>
      <c r="Q1933" s="12"/>
      <c r="R1933" s="13"/>
    </row>
    <row r="1934" spans="1:18" ht="15.75" customHeight="1">
      <c r="A1934" s="1"/>
      <c r="B1934" s="6" t="s">
        <v>27</v>
      </c>
      <c r="C1934" s="6">
        <v>1128299</v>
      </c>
      <c r="D1934" s="7">
        <v>44486</v>
      </c>
      <c r="E1934" s="6" t="s">
        <v>28</v>
      </c>
      <c r="F1934" s="6" t="s">
        <v>77</v>
      </c>
      <c r="G1934" s="6" t="s">
        <v>60</v>
      </c>
      <c r="H1934" s="6" t="s">
        <v>19</v>
      </c>
      <c r="I1934" s="8">
        <v>0.45000000000000012</v>
      </c>
      <c r="J1934" s="9">
        <v>4000</v>
      </c>
      <c r="K1934" s="10">
        <f t="shared" si="14"/>
        <v>1800.0000000000005</v>
      </c>
      <c r="L1934" s="10">
        <f t="shared" si="15"/>
        <v>720.00000000000011</v>
      </c>
      <c r="M1934" s="11">
        <v>0.39999999999999997</v>
      </c>
      <c r="O1934" s="16"/>
      <c r="P1934" s="14"/>
      <c r="Q1934" s="12"/>
      <c r="R1934" s="13"/>
    </row>
    <row r="1935" spans="1:18" ht="15.75" customHeight="1">
      <c r="A1935" s="1"/>
      <c r="B1935" s="6" t="s">
        <v>27</v>
      </c>
      <c r="C1935" s="6">
        <v>1128299</v>
      </c>
      <c r="D1935" s="7">
        <v>44486</v>
      </c>
      <c r="E1935" s="6" t="s">
        <v>28</v>
      </c>
      <c r="F1935" s="6" t="s">
        <v>77</v>
      </c>
      <c r="G1935" s="6" t="s">
        <v>60</v>
      </c>
      <c r="H1935" s="6" t="s">
        <v>20</v>
      </c>
      <c r="I1935" s="8">
        <v>0.40000000000000008</v>
      </c>
      <c r="J1935" s="9">
        <v>3750</v>
      </c>
      <c r="K1935" s="10">
        <f t="shared" si="14"/>
        <v>1500.0000000000002</v>
      </c>
      <c r="L1935" s="10">
        <f t="shared" si="15"/>
        <v>600</v>
      </c>
      <c r="M1935" s="11">
        <v>0.39999999999999997</v>
      </c>
      <c r="O1935" s="16"/>
      <c r="P1935" s="14"/>
      <c r="Q1935" s="12"/>
      <c r="R1935" s="13"/>
    </row>
    <row r="1936" spans="1:18" ht="15.75" customHeight="1">
      <c r="A1936" s="1"/>
      <c r="B1936" s="6" t="s">
        <v>27</v>
      </c>
      <c r="C1936" s="6">
        <v>1128299</v>
      </c>
      <c r="D1936" s="7">
        <v>44486</v>
      </c>
      <c r="E1936" s="6" t="s">
        <v>28</v>
      </c>
      <c r="F1936" s="6" t="s">
        <v>77</v>
      </c>
      <c r="G1936" s="6" t="s">
        <v>60</v>
      </c>
      <c r="H1936" s="6" t="s">
        <v>21</v>
      </c>
      <c r="I1936" s="8">
        <v>0.5</v>
      </c>
      <c r="J1936" s="9">
        <v>3500</v>
      </c>
      <c r="K1936" s="10">
        <f t="shared" si="14"/>
        <v>1750</v>
      </c>
      <c r="L1936" s="10">
        <f t="shared" si="15"/>
        <v>787.5</v>
      </c>
      <c r="M1936" s="11">
        <v>0.45</v>
      </c>
      <c r="O1936" s="16"/>
      <c r="P1936" s="14"/>
      <c r="Q1936" s="12"/>
      <c r="R1936" s="13"/>
    </row>
    <row r="1937" spans="1:18" ht="15.75" customHeight="1">
      <c r="A1937" s="1"/>
      <c r="B1937" s="6" t="s">
        <v>27</v>
      </c>
      <c r="C1937" s="6">
        <v>1128299</v>
      </c>
      <c r="D1937" s="7">
        <v>44486</v>
      </c>
      <c r="E1937" s="6" t="s">
        <v>28</v>
      </c>
      <c r="F1937" s="6" t="s">
        <v>77</v>
      </c>
      <c r="G1937" s="6" t="s">
        <v>60</v>
      </c>
      <c r="H1937" s="6" t="s">
        <v>22</v>
      </c>
      <c r="I1937" s="8">
        <v>0.55000000000000004</v>
      </c>
      <c r="J1937" s="9">
        <v>4000</v>
      </c>
      <c r="K1937" s="10">
        <f t="shared" si="14"/>
        <v>2200</v>
      </c>
      <c r="L1937" s="10">
        <f t="shared" si="15"/>
        <v>770</v>
      </c>
      <c r="M1937" s="11">
        <v>0.35</v>
      </c>
      <c r="O1937" s="16"/>
      <c r="P1937" s="14"/>
      <c r="Q1937" s="12"/>
      <c r="R1937" s="13"/>
    </row>
    <row r="1938" spans="1:18" ht="15.75" customHeight="1">
      <c r="A1938" s="1"/>
      <c r="B1938" s="6" t="s">
        <v>27</v>
      </c>
      <c r="C1938" s="6">
        <v>1128299</v>
      </c>
      <c r="D1938" s="7">
        <v>44517</v>
      </c>
      <c r="E1938" s="6" t="s">
        <v>28</v>
      </c>
      <c r="F1938" s="6" t="s">
        <v>77</v>
      </c>
      <c r="G1938" s="6" t="s">
        <v>60</v>
      </c>
      <c r="H1938" s="6" t="s">
        <v>17</v>
      </c>
      <c r="I1938" s="8">
        <v>0.40000000000000008</v>
      </c>
      <c r="J1938" s="9">
        <v>6250</v>
      </c>
      <c r="K1938" s="10">
        <f t="shared" si="14"/>
        <v>2500.0000000000005</v>
      </c>
      <c r="L1938" s="10">
        <f t="shared" si="15"/>
        <v>1000.0000000000001</v>
      </c>
      <c r="M1938" s="11">
        <v>0.39999999999999997</v>
      </c>
      <c r="O1938" s="16"/>
      <c r="P1938" s="14"/>
      <c r="Q1938" s="12"/>
      <c r="R1938" s="13"/>
    </row>
    <row r="1939" spans="1:18" ht="15.75" customHeight="1">
      <c r="A1939" s="1"/>
      <c r="B1939" s="6" t="s">
        <v>27</v>
      </c>
      <c r="C1939" s="6">
        <v>1128299</v>
      </c>
      <c r="D1939" s="7">
        <v>44517</v>
      </c>
      <c r="E1939" s="6" t="s">
        <v>28</v>
      </c>
      <c r="F1939" s="6" t="s">
        <v>77</v>
      </c>
      <c r="G1939" s="6" t="s">
        <v>60</v>
      </c>
      <c r="H1939" s="6" t="s">
        <v>18</v>
      </c>
      <c r="I1939" s="8">
        <v>0.45000000000000012</v>
      </c>
      <c r="J1939" s="9">
        <v>7000</v>
      </c>
      <c r="K1939" s="10">
        <f t="shared" si="14"/>
        <v>3150.0000000000009</v>
      </c>
      <c r="L1939" s="10">
        <f t="shared" si="15"/>
        <v>1260.0000000000002</v>
      </c>
      <c r="M1939" s="11">
        <v>0.39999999999999997</v>
      </c>
      <c r="O1939" s="16"/>
      <c r="P1939" s="14"/>
      <c r="Q1939" s="12"/>
      <c r="R1939" s="13"/>
    </row>
    <row r="1940" spans="1:18" ht="15.75" customHeight="1">
      <c r="A1940" s="1"/>
      <c r="B1940" s="6" t="s">
        <v>27</v>
      </c>
      <c r="C1940" s="6">
        <v>1128299</v>
      </c>
      <c r="D1940" s="7">
        <v>44517</v>
      </c>
      <c r="E1940" s="6" t="s">
        <v>28</v>
      </c>
      <c r="F1940" s="6" t="s">
        <v>77</v>
      </c>
      <c r="G1940" s="6" t="s">
        <v>60</v>
      </c>
      <c r="H1940" s="6" t="s">
        <v>19</v>
      </c>
      <c r="I1940" s="8">
        <v>0.40000000000000008</v>
      </c>
      <c r="J1940" s="9">
        <v>5250</v>
      </c>
      <c r="K1940" s="10">
        <f t="shared" si="14"/>
        <v>2100.0000000000005</v>
      </c>
      <c r="L1940" s="10">
        <f t="shared" si="15"/>
        <v>840.00000000000011</v>
      </c>
      <c r="M1940" s="11">
        <v>0.39999999999999997</v>
      </c>
      <c r="O1940" s="16"/>
      <c r="P1940" s="14"/>
      <c r="Q1940" s="12"/>
      <c r="R1940" s="13"/>
    </row>
    <row r="1941" spans="1:18" ht="15.75" customHeight="1">
      <c r="A1941" s="1"/>
      <c r="B1941" s="6" t="s">
        <v>27</v>
      </c>
      <c r="C1941" s="6">
        <v>1128299</v>
      </c>
      <c r="D1941" s="7">
        <v>44517</v>
      </c>
      <c r="E1941" s="6" t="s">
        <v>28</v>
      </c>
      <c r="F1941" s="6" t="s">
        <v>77</v>
      </c>
      <c r="G1941" s="6" t="s">
        <v>60</v>
      </c>
      <c r="H1941" s="6" t="s">
        <v>20</v>
      </c>
      <c r="I1941" s="8">
        <v>0.50000000000000011</v>
      </c>
      <c r="J1941" s="9">
        <v>5000</v>
      </c>
      <c r="K1941" s="10">
        <f t="shared" si="14"/>
        <v>2500.0000000000005</v>
      </c>
      <c r="L1941" s="10">
        <f t="shared" si="15"/>
        <v>1000.0000000000001</v>
      </c>
      <c r="M1941" s="11">
        <v>0.39999999999999997</v>
      </c>
      <c r="O1941" s="16"/>
      <c r="P1941" s="14"/>
      <c r="Q1941" s="12"/>
      <c r="R1941" s="13"/>
    </row>
    <row r="1942" spans="1:18" ht="15.75" customHeight="1">
      <c r="A1942" s="1"/>
      <c r="B1942" s="6" t="s">
        <v>27</v>
      </c>
      <c r="C1942" s="6">
        <v>1128299</v>
      </c>
      <c r="D1942" s="7">
        <v>44517</v>
      </c>
      <c r="E1942" s="6" t="s">
        <v>28</v>
      </c>
      <c r="F1942" s="6" t="s">
        <v>77</v>
      </c>
      <c r="G1942" s="6" t="s">
        <v>60</v>
      </c>
      <c r="H1942" s="6" t="s">
        <v>21</v>
      </c>
      <c r="I1942" s="8">
        <v>0.70000000000000007</v>
      </c>
      <c r="J1942" s="9">
        <v>4750</v>
      </c>
      <c r="K1942" s="10">
        <f t="shared" si="14"/>
        <v>3325.0000000000005</v>
      </c>
      <c r="L1942" s="10">
        <f t="shared" si="15"/>
        <v>1496.2500000000002</v>
      </c>
      <c r="M1942" s="11">
        <v>0.45</v>
      </c>
      <c r="O1942" s="16"/>
      <c r="P1942" s="14"/>
      <c r="Q1942" s="12"/>
      <c r="R1942" s="13"/>
    </row>
    <row r="1943" spans="1:18" ht="15.75" customHeight="1">
      <c r="A1943" s="1"/>
      <c r="B1943" s="6" t="s">
        <v>27</v>
      </c>
      <c r="C1943" s="6">
        <v>1128299</v>
      </c>
      <c r="D1943" s="7">
        <v>44517</v>
      </c>
      <c r="E1943" s="6" t="s">
        <v>28</v>
      </c>
      <c r="F1943" s="6" t="s">
        <v>77</v>
      </c>
      <c r="G1943" s="6" t="s">
        <v>60</v>
      </c>
      <c r="H1943" s="6" t="s">
        <v>22</v>
      </c>
      <c r="I1943" s="8">
        <v>0.8500000000000002</v>
      </c>
      <c r="J1943" s="9">
        <v>6000</v>
      </c>
      <c r="K1943" s="10">
        <f t="shared" si="14"/>
        <v>5100.0000000000009</v>
      </c>
      <c r="L1943" s="10">
        <f t="shared" si="15"/>
        <v>1785.0000000000002</v>
      </c>
      <c r="M1943" s="11">
        <v>0.35</v>
      </c>
      <c r="O1943" s="16"/>
      <c r="P1943" s="14"/>
      <c r="Q1943" s="12"/>
      <c r="R1943" s="13"/>
    </row>
    <row r="1944" spans="1:18" ht="15.75" customHeight="1">
      <c r="A1944" s="1"/>
      <c r="B1944" s="6" t="s">
        <v>27</v>
      </c>
      <c r="C1944" s="6">
        <v>1128299</v>
      </c>
      <c r="D1944" s="7">
        <v>44546</v>
      </c>
      <c r="E1944" s="6" t="s">
        <v>28</v>
      </c>
      <c r="F1944" s="6" t="s">
        <v>77</v>
      </c>
      <c r="G1944" s="6" t="s">
        <v>60</v>
      </c>
      <c r="H1944" s="6" t="s">
        <v>17</v>
      </c>
      <c r="I1944" s="8">
        <v>0.70000000000000018</v>
      </c>
      <c r="J1944" s="9">
        <v>8000</v>
      </c>
      <c r="K1944" s="10">
        <f t="shared" si="14"/>
        <v>5600.0000000000018</v>
      </c>
      <c r="L1944" s="10">
        <f t="shared" si="15"/>
        <v>2240.0000000000005</v>
      </c>
      <c r="M1944" s="11">
        <v>0.39999999999999997</v>
      </c>
      <c r="O1944" s="16"/>
      <c r="P1944" s="14"/>
      <c r="Q1944" s="12"/>
      <c r="R1944" s="13"/>
    </row>
    <row r="1945" spans="1:18" ht="15.75" customHeight="1">
      <c r="A1945" s="1"/>
      <c r="B1945" s="6" t="s">
        <v>27</v>
      </c>
      <c r="C1945" s="6">
        <v>1128299</v>
      </c>
      <c r="D1945" s="7">
        <v>44546</v>
      </c>
      <c r="E1945" s="6" t="s">
        <v>28</v>
      </c>
      <c r="F1945" s="6" t="s">
        <v>77</v>
      </c>
      <c r="G1945" s="6" t="s">
        <v>60</v>
      </c>
      <c r="H1945" s="6" t="s">
        <v>18</v>
      </c>
      <c r="I1945" s="8">
        <v>0.80000000000000027</v>
      </c>
      <c r="J1945" s="9">
        <v>8000</v>
      </c>
      <c r="K1945" s="10">
        <f t="shared" si="14"/>
        <v>6400.0000000000018</v>
      </c>
      <c r="L1945" s="10">
        <f t="shared" si="15"/>
        <v>2560.0000000000005</v>
      </c>
      <c r="M1945" s="11">
        <v>0.39999999999999997</v>
      </c>
      <c r="O1945" s="16"/>
      <c r="P1945" s="14"/>
      <c r="Q1945" s="12"/>
      <c r="R1945" s="13"/>
    </row>
    <row r="1946" spans="1:18" ht="15.75" customHeight="1">
      <c r="A1946" s="1"/>
      <c r="B1946" s="6" t="s">
        <v>27</v>
      </c>
      <c r="C1946" s="6">
        <v>1128299</v>
      </c>
      <c r="D1946" s="7">
        <v>44546</v>
      </c>
      <c r="E1946" s="6" t="s">
        <v>28</v>
      </c>
      <c r="F1946" s="6" t="s">
        <v>77</v>
      </c>
      <c r="G1946" s="6" t="s">
        <v>60</v>
      </c>
      <c r="H1946" s="6" t="s">
        <v>19</v>
      </c>
      <c r="I1946" s="8">
        <v>0.75000000000000022</v>
      </c>
      <c r="J1946" s="9">
        <v>6000</v>
      </c>
      <c r="K1946" s="10">
        <f t="shared" si="14"/>
        <v>4500.0000000000009</v>
      </c>
      <c r="L1946" s="10">
        <f t="shared" si="15"/>
        <v>1800.0000000000002</v>
      </c>
      <c r="M1946" s="11">
        <v>0.39999999999999997</v>
      </c>
      <c r="O1946" s="16"/>
      <c r="P1946" s="14"/>
      <c r="Q1946" s="12"/>
      <c r="R1946" s="13"/>
    </row>
    <row r="1947" spans="1:18" ht="15.75" customHeight="1">
      <c r="A1947" s="1"/>
      <c r="B1947" s="6" t="s">
        <v>27</v>
      </c>
      <c r="C1947" s="6">
        <v>1128299</v>
      </c>
      <c r="D1947" s="7">
        <v>44546</v>
      </c>
      <c r="E1947" s="6" t="s">
        <v>28</v>
      </c>
      <c r="F1947" s="6" t="s">
        <v>77</v>
      </c>
      <c r="G1947" s="6" t="s">
        <v>60</v>
      </c>
      <c r="H1947" s="6" t="s">
        <v>20</v>
      </c>
      <c r="I1947" s="8">
        <v>0.75000000000000022</v>
      </c>
      <c r="J1947" s="9">
        <v>6000</v>
      </c>
      <c r="K1947" s="10">
        <f t="shared" si="14"/>
        <v>4500.0000000000009</v>
      </c>
      <c r="L1947" s="10">
        <f t="shared" si="15"/>
        <v>1800.0000000000002</v>
      </c>
      <c r="M1947" s="11">
        <v>0.39999999999999997</v>
      </c>
      <c r="O1947" s="16"/>
      <c r="P1947" s="14"/>
      <c r="Q1947" s="12"/>
      <c r="R1947" s="13"/>
    </row>
    <row r="1948" spans="1:18" ht="15.75" customHeight="1">
      <c r="A1948" s="1"/>
      <c r="B1948" s="6" t="s">
        <v>27</v>
      </c>
      <c r="C1948" s="6">
        <v>1128299</v>
      </c>
      <c r="D1948" s="7">
        <v>44546</v>
      </c>
      <c r="E1948" s="6" t="s">
        <v>28</v>
      </c>
      <c r="F1948" s="6" t="s">
        <v>77</v>
      </c>
      <c r="G1948" s="6" t="s">
        <v>60</v>
      </c>
      <c r="H1948" s="6" t="s">
        <v>21</v>
      </c>
      <c r="I1948" s="8">
        <v>0.8500000000000002</v>
      </c>
      <c r="J1948" s="9">
        <v>5250</v>
      </c>
      <c r="K1948" s="10">
        <f t="shared" si="14"/>
        <v>4462.5000000000009</v>
      </c>
      <c r="L1948" s="10">
        <f t="shared" si="15"/>
        <v>2008.1250000000005</v>
      </c>
      <c r="M1948" s="11">
        <v>0.45</v>
      </c>
      <c r="O1948" s="16"/>
      <c r="P1948" s="14"/>
      <c r="Q1948" s="12"/>
      <c r="R1948" s="13"/>
    </row>
    <row r="1949" spans="1:18" ht="15.75" customHeight="1">
      <c r="A1949" s="1"/>
      <c r="B1949" s="6" t="s">
        <v>27</v>
      </c>
      <c r="C1949" s="6">
        <v>1128299</v>
      </c>
      <c r="D1949" s="7">
        <v>44546</v>
      </c>
      <c r="E1949" s="6" t="s">
        <v>28</v>
      </c>
      <c r="F1949" s="6" t="s">
        <v>77</v>
      </c>
      <c r="G1949" s="6" t="s">
        <v>60</v>
      </c>
      <c r="H1949" s="6" t="s">
        <v>22</v>
      </c>
      <c r="I1949" s="8">
        <v>0.90000000000000024</v>
      </c>
      <c r="J1949" s="9">
        <v>6250</v>
      </c>
      <c r="K1949" s="10">
        <f t="shared" si="14"/>
        <v>5625.0000000000018</v>
      </c>
      <c r="L1949" s="10">
        <f t="shared" si="15"/>
        <v>1968.7500000000005</v>
      </c>
      <c r="M1949" s="11">
        <v>0.35</v>
      </c>
      <c r="O1949" s="16"/>
      <c r="P1949" s="14"/>
      <c r="Q1949" s="12"/>
      <c r="R1949" s="13"/>
    </row>
    <row r="1950" spans="1:18" ht="15.75" customHeight="1">
      <c r="A1950" s="1" t="s">
        <v>39</v>
      </c>
      <c r="B1950" s="6" t="s">
        <v>23</v>
      </c>
      <c r="C1950" s="6">
        <v>1197831</v>
      </c>
      <c r="D1950" s="7">
        <v>44201</v>
      </c>
      <c r="E1950" s="6" t="s">
        <v>24</v>
      </c>
      <c r="F1950" s="6" t="s">
        <v>78</v>
      </c>
      <c r="G1950" s="6" t="s">
        <v>79</v>
      </c>
      <c r="H1950" s="6" t="s">
        <v>17</v>
      </c>
      <c r="I1950" s="8">
        <v>0.2</v>
      </c>
      <c r="J1950" s="9">
        <v>6750</v>
      </c>
      <c r="K1950" s="10">
        <f t="shared" si="14"/>
        <v>1350</v>
      </c>
      <c r="L1950" s="10">
        <f t="shared" si="15"/>
        <v>405</v>
      </c>
      <c r="M1950" s="11">
        <v>0.3</v>
      </c>
      <c r="O1950" s="16"/>
      <c r="P1950" s="14"/>
      <c r="Q1950" s="12"/>
      <c r="R1950" s="13"/>
    </row>
    <row r="1951" spans="1:18" ht="15.75" customHeight="1">
      <c r="A1951" s="1"/>
      <c r="B1951" s="6" t="s">
        <v>23</v>
      </c>
      <c r="C1951" s="6">
        <v>1197831</v>
      </c>
      <c r="D1951" s="7">
        <v>44201</v>
      </c>
      <c r="E1951" s="6" t="s">
        <v>24</v>
      </c>
      <c r="F1951" s="6" t="s">
        <v>78</v>
      </c>
      <c r="G1951" s="6" t="s">
        <v>79</v>
      </c>
      <c r="H1951" s="6" t="s">
        <v>18</v>
      </c>
      <c r="I1951" s="8">
        <v>0.3</v>
      </c>
      <c r="J1951" s="9">
        <v>6750</v>
      </c>
      <c r="K1951" s="10">
        <f t="shared" si="14"/>
        <v>2025</v>
      </c>
      <c r="L1951" s="10">
        <f t="shared" si="15"/>
        <v>607.5</v>
      </c>
      <c r="M1951" s="11">
        <v>0.3</v>
      </c>
      <c r="O1951" s="16"/>
      <c r="P1951" s="14"/>
      <c r="Q1951" s="12"/>
      <c r="R1951" s="13"/>
    </row>
    <row r="1952" spans="1:18" ht="15.75" customHeight="1">
      <c r="A1952" s="1"/>
      <c r="B1952" s="6" t="s">
        <v>23</v>
      </c>
      <c r="C1952" s="6">
        <v>1197831</v>
      </c>
      <c r="D1952" s="7">
        <v>44201</v>
      </c>
      <c r="E1952" s="6" t="s">
        <v>24</v>
      </c>
      <c r="F1952" s="6" t="s">
        <v>78</v>
      </c>
      <c r="G1952" s="6" t="s">
        <v>79</v>
      </c>
      <c r="H1952" s="6" t="s">
        <v>19</v>
      </c>
      <c r="I1952" s="8">
        <v>0.3</v>
      </c>
      <c r="J1952" s="9">
        <v>4750</v>
      </c>
      <c r="K1952" s="10">
        <f t="shared" si="14"/>
        <v>1425</v>
      </c>
      <c r="L1952" s="10">
        <f t="shared" si="15"/>
        <v>427.5</v>
      </c>
      <c r="M1952" s="11">
        <v>0.3</v>
      </c>
      <c r="O1952" s="16"/>
      <c r="P1952" s="14"/>
      <c r="Q1952" s="12"/>
      <c r="R1952" s="13"/>
    </row>
    <row r="1953" spans="1:18" ht="15.75" customHeight="1">
      <c r="A1953" s="1"/>
      <c r="B1953" s="6" t="s">
        <v>23</v>
      </c>
      <c r="C1953" s="6">
        <v>1197831</v>
      </c>
      <c r="D1953" s="7">
        <v>44201</v>
      </c>
      <c r="E1953" s="6" t="s">
        <v>24</v>
      </c>
      <c r="F1953" s="6" t="s">
        <v>78</v>
      </c>
      <c r="G1953" s="6" t="s">
        <v>79</v>
      </c>
      <c r="H1953" s="6" t="s">
        <v>20</v>
      </c>
      <c r="I1953" s="8">
        <v>0.35</v>
      </c>
      <c r="J1953" s="9">
        <v>4750</v>
      </c>
      <c r="K1953" s="10">
        <f t="shared" si="14"/>
        <v>1662.5</v>
      </c>
      <c r="L1953" s="10">
        <f t="shared" si="15"/>
        <v>665</v>
      </c>
      <c r="M1953" s="11">
        <v>0.4</v>
      </c>
      <c r="O1953" s="16"/>
      <c r="P1953" s="14"/>
      <c r="Q1953" s="12"/>
      <c r="R1953" s="13"/>
    </row>
    <row r="1954" spans="1:18" ht="15.75" customHeight="1">
      <c r="A1954" s="1"/>
      <c r="B1954" s="6" t="s">
        <v>23</v>
      </c>
      <c r="C1954" s="6">
        <v>1197831</v>
      </c>
      <c r="D1954" s="7">
        <v>44201</v>
      </c>
      <c r="E1954" s="6" t="s">
        <v>24</v>
      </c>
      <c r="F1954" s="6" t="s">
        <v>78</v>
      </c>
      <c r="G1954" s="6" t="s">
        <v>79</v>
      </c>
      <c r="H1954" s="6" t="s">
        <v>21</v>
      </c>
      <c r="I1954" s="8">
        <v>0.4</v>
      </c>
      <c r="J1954" s="9">
        <v>3250</v>
      </c>
      <c r="K1954" s="10">
        <f t="shared" si="14"/>
        <v>1300</v>
      </c>
      <c r="L1954" s="10">
        <f t="shared" si="15"/>
        <v>325</v>
      </c>
      <c r="M1954" s="11">
        <v>0.25</v>
      </c>
      <c r="O1954" s="16"/>
      <c r="P1954" s="14"/>
      <c r="Q1954" s="12"/>
      <c r="R1954" s="13"/>
    </row>
    <row r="1955" spans="1:18" ht="15.75" customHeight="1">
      <c r="A1955" s="1"/>
      <c r="B1955" s="6" t="s">
        <v>23</v>
      </c>
      <c r="C1955" s="6">
        <v>1197831</v>
      </c>
      <c r="D1955" s="7">
        <v>44201</v>
      </c>
      <c r="E1955" s="6" t="s">
        <v>24</v>
      </c>
      <c r="F1955" s="6" t="s">
        <v>78</v>
      </c>
      <c r="G1955" s="6" t="s">
        <v>79</v>
      </c>
      <c r="H1955" s="6" t="s">
        <v>22</v>
      </c>
      <c r="I1955" s="8">
        <v>0.35</v>
      </c>
      <c r="J1955" s="9">
        <v>4750</v>
      </c>
      <c r="K1955" s="10">
        <f t="shared" si="14"/>
        <v>1662.5</v>
      </c>
      <c r="L1955" s="10">
        <f t="shared" si="15"/>
        <v>748.125</v>
      </c>
      <c r="M1955" s="11">
        <v>0.45</v>
      </c>
      <c r="O1955" s="16"/>
      <c r="P1955" s="14"/>
      <c r="Q1955" s="12"/>
      <c r="R1955" s="13"/>
    </row>
    <row r="1956" spans="1:18" ht="15.75" customHeight="1">
      <c r="A1956" s="1"/>
      <c r="B1956" s="6" t="s">
        <v>23</v>
      </c>
      <c r="C1956" s="6">
        <v>1197831</v>
      </c>
      <c r="D1956" s="7">
        <v>44231</v>
      </c>
      <c r="E1956" s="6" t="s">
        <v>24</v>
      </c>
      <c r="F1956" s="6" t="s">
        <v>78</v>
      </c>
      <c r="G1956" s="6" t="s">
        <v>79</v>
      </c>
      <c r="H1956" s="6" t="s">
        <v>17</v>
      </c>
      <c r="I1956" s="8">
        <v>0.25</v>
      </c>
      <c r="J1956" s="9">
        <v>6250</v>
      </c>
      <c r="K1956" s="10">
        <f t="shared" si="14"/>
        <v>1562.5</v>
      </c>
      <c r="L1956" s="10">
        <f t="shared" si="15"/>
        <v>468.75</v>
      </c>
      <c r="M1956" s="11">
        <v>0.3</v>
      </c>
      <c r="O1956" s="16"/>
      <c r="P1956" s="14"/>
      <c r="Q1956" s="12"/>
      <c r="R1956" s="13"/>
    </row>
    <row r="1957" spans="1:18" ht="15.75" customHeight="1">
      <c r="A1957" s="1"/>
      <c r="B1957" s="6" t="s">
        <v>23</v>
      </c>
      <c r="C1957" s="6">
        <v>1197831</v>
      </c>
      <c r="D1957" s="7">
        <v>44231</v>
      </c>
      <c r="E1957" s="6" t="s">
        <v>24</v>
      </c>
      <c r="F1957" s="6" t="s">
        <v>78</v>
      </c>
      <c r="G1957" s="6" t="s">
        <v>79</v>
      </c>
      <c r="H1957" s="6" t="s">
        <v>18</v>
      </c>
      <c r="I1957" s="8">
        <v>0.35</v>
      </c>
      <c r="J1957" s="9">
        <v>6000</v>
      </c>
      <c r="K1957" s="10">
        <f t="shared" si="14"/>
        <v>2100</v>
      </c>
      <c r="L1957" s="10">
        <f t="shared" si="15"/>
        <v>630</v>
      </c>
      <c r="M1957" s="11">
        <v>0.3</v>
      </c>
      <c r="O1957" s="16"/>
      <c r="P1957" s="14"/>
      <c r="Q1957" s="12"/>
      <c r="R1957" s="13"/>
    </row>
    <row r="1958" spans="1:18" ht="15.75" customHeight="1">
      <c r="A1958" s="1"/>
      <c r="B1958" s="6" t="s">
        <v>23</v>
      </c>
      <c r="C1958" s="6">
        <v>1197831</v>
      </c>
      <c r="D1958" s="7">
        <v>44231</v>
      </c>
      <c r="E1958" s="6" t="s">
        <v>24</v>
      </c>
      <c r="F1958" s="6" t="s">
        <v>78</v>
      </c>
      <c r="G1958" s="6" t="s">
        <v>79</v>
      </c>
      <c r="H1958" s="6" t="s">
        <v>19</v>
      </c>
      <c r="I1958" s="8">
        <v>0.35</v>
      </c>
      <c r="J1958" s="9">
        <v>4250</v>
      </c>
      <c r="K1958" s="10">
        <f t="shared" si="14"/>
        <v>1487.5</v>
      </c>
      <c r="L1958" s="10">
        <f t="shared" si="15"/>
        <v>446.25</v>
      </c>
      <c r="M1958" s="11">
        <v>0.3</v>
      </c>
      <c r="O1958" s="16"/>
      <c r="P1958" s="14"/>
      <c r="Q1958" s="12"/>
      <c r="R1958" s="13"/>
    </row>
    <row r="1959" spans="1:18" ht="15.75" customHeight="1">
      <c r="A1959" s="1"/>
      <c r="B1959" s="6" t="s">
        <v>23</v>
      </c>
      <c r="C1959" s="6">
        <v>1197831</v>
      </c>
      <c r="D1959" s="7">
        <v>44231</v>
      </c>
      <c r="E1959" s="6" t="s">
        <v>24</v>
      </c>
      <c r="F1959" s="6" t="s">
        <v>78</v>
      </c>
      <c r="G1959" s="6" t="s">
        <v>79</v>
      </c>
      <c r="H1959" s="6" t="s">
        <v>20</v>
      </c>
      <c r="I1959" s="8">
        <v>0.35</v>
      </c>
      <c r="J1959" s="9">
        <v>3750</v>
      </c>
      <c r="K1959" s="10">
        <f t="shared" si="14"/>
        <v>1312.5</v>
      </c>
      <c r="L1959" s="10">
        <f t="shared" si="15"/>
        <v>525</v>
      </c>
      <c r="M1959" s="11">
        <v>0.4</v>
      </c>
      <c r="O1959" s="16"/>
      <c r="P1959" s="14"/>
      <c r="Q1959" s="12"/>
      <c r="R1959" s="13"/>
    </row>
    <row r="1960" spans="1:18" ht="15.75" customHeight="1">
      <c r="A1960" s="1"/>
      <c r="B1960" s="6" t="s">
        <v>23</v>
      </c>
      <c r="C1960" s="6">
        <v>1197831</v>
      </c>
      <c r="D1960" s="7">
        <v>44231</v>
      </c>
      <c r="E1960" s="6" t="s">
        <v>24</v>
      </c>
      <c r="F1960" s="6" t="s">
        <v>78</v>
      </c>
      <c r="G1960" s="6" t="s">
        <v>79</v>
      </c>
      <c r="H1960" s="6" t="s">
        <v>21</v>
      </c>
      <c r="I1960" s="8">
        <v>0.4</v>
      </c>
      <c r="J1960" s="9">
        <v>2500</v>
      </c>
      <c r="K1960" s="10">
        <f t="shared" si="14"/>
        <v>1000</v>
      </c>
      <c r="L1960" s="10">
        <f t="shared" si="15"/>
        <v>250</v>
      </c>
      <c r="M1960" s="11">
        <v>0.25</v>
      </c>
      <c r="O1960" s="16"/>
      <c r="P1960" s="14"/>
      <c r="Q1960" s="12"/>
      <c r="R1960" s="13"/>
    </row>
    <row r="1961" spans="1:18" ht="15.75" customHeight="1">
      <c r="A1961" s="1"/>
      <c r="B1961" s="6" t="s">
        <v>23</v>
      </c>
      <c r="C1961" s="6">
        <v>1197831</v>
      </c>
      <c r="D1961" s="7">
        <v>44231</v>
      </c>
      <c r="E1961" s="6" t="s">
        <v>24</v>
      </c>
      <c r="F1961" s="6" t="s">
        <v>78</v>
      </c>
      <c r="G1961" s="6" t="s">
        <v>79</v>
      </c>
      <c r="H1961" s="6" t="s">
        <v>22</v>
      </c>
      <c r="I1961" s="8">
        <v>0.35</v>
      </c>
      <c r="J1961" s="9">
        <v>4500</v>
      </c>
      <c r="K1961" s="10">
        <f t="shared" si="14"/>
        <v>1575</v>
      </c>
      <c r="L1961" s="10">
        <f t="shared" si="15"/>
        <v>708.75</v>
      </c>
      <c r="M1961" s="11">
        <v>0.45</v>
      </c>
      <c r="O1961" s="16"/>
      <c r="P1961" s="14"/>
      <c r="Q1961" s="12"/>
      <c r="R1961" s="13"/>
    </row>
    <row r="1962" spans="1:18" ht="15.75" customHeight="1">
      <c r="A1962" s="1"/>
      <c r="B1962" s="6" t="s">
        <v>23</v>
      </c>
      <c r="C1962" s="6">
        <v>1197831</v>
      </c>
      <c r="D1962" s="7">
        <v>44261</v>
      </c>
      <c r="E1962" s="6" t="s">
        <v>24</v>
      </c>
      <c r="F1962" s="6" t="s">
        <v>78</v>
      </c>
      <c r="G1962" s="6" t="s">
        <v>79</v>
      </c>
      <c r="H1962" s="6" t="s">
        <v>17</v>
      </c>
      <c r="I1962" s="8">
        <v>0.3</v>
      </c>
      <c r="J1962" s="9">
        <v>6250</v>
      </c>
      <c r="K1962" s="10">
        <f t="shared" si="14"/>
        <v>1875</v>
      </c>
      <c r="L1962" s="10">
        <f t="shared" si="15"/>
        <v>656.25</v>
      </c>
      <c r="M1962" s="11">
        <v>0.35</v>
      </c>
      <c r="O1962" s="16"/>
      <c r="P1962" s="14"/>
      <c r="Q1962" s="12"/>
      <c r="R1962" s="13"/>
    </row>
    <row r="1963" spans="1:18" ht="15.75" customHeight="1">
      <c r="A1963" s="1"/>
      <c r="B1963" s="6" t="s">
        <v>23</v>
      </c>
      <c r="C1963" s="6">
        <v>1197831</v>
      </c>
      <c r="D1963" s="7">
        <v>44261</v>
      </c>
      <c r="E1963" s="6" t="s">
        <v>24</v>
      </c>
      <c r="F1963" s="6" t="s">
        <v>78</v>
      </c>
      <c r="G1963" s="6" t="s">
        <v>79</v>
      </c>
      <c r="H1963" s="6" t="s">
        <v>18</v>
      </c>
      <c r="I1963" s="8">
        <v>0.4</v>
      </c>
      <c r="J1963" s="9">
        <v>6250</v>
      </c>
      <c r="K1963" s="10">
        <f t="shared" si="14"/>
        <v>2500</v>
      </c>
      <c r="L1963" s="10">
        <f t="shared" si="15"/>
        <v>875</v>
      </c>
      <c r="M1963" s="11">
        <v>0.35</v>
      </c>
      <c r="O1963" s="16"/>
      <c r="P1963" s="14"/>
      <c r="Q1963" s="12"/>
      <c r="R1963" s="13"/>
    </row>
    <row r="1964" spans="1:18" ht="15.75" customHeight="1">
      <c r="A1964" s="1"/>
      <c r="B1964" s="6" t="s">
        <v>23</v>
      </c>
      <c r="C1964" s="6">
        <v>1197831</v>
      </c>
      <c r="D1964" s="7">
        <v>44261</v>
      </c>
      <c r="E1964" s="6" t="s">
        <v>24</v>
      </c>
      <c r="F1964" s="6" t="s">
        <v>78</v>
      </c>
      <c r="G1964" s="6" t="s">
        <v>79</v>
      </c>
      <c r="H1964" s="6" t="s">
        <v>19</v>
      </c>
      <c r="I1964" s="8">
        <v>0.3</v>
      </c>
      <c r="J1964" s="9">
        <v>4500</v>
      </c>
      <c r="K1964" s="10">
        <f t="shared" si="14"/>
        <v>1350</v>
      </c>
      <c r="L1964" s="10">
        <f t="shared" si="15"/>
        <v>472.49999999999994</v>
      </c>
      <c r="M1964" s="11">
        <v>0.35</v>
      </c>
      <c r="O1964" s="16"/>
      <c r="P1964" s="14"/>
      <c r="Q1964" s="12"/>
      <c r="R1964" s="13"/>
    </row>
    <row r="1965" spans="1:18" ht="15.75" customHeight="1">
      <c r="A1965" s="1"/>
      <c r="B1965" s="6" t="s">
        <v>23</v>
      </c>
      <c r="C1965" s="6">
        <v>1197831</v>
      </c>
      <c r="D1965" s="7">
        <v>44261</v>
      </c>
      <c r="E1965" s="6" t="s">
        <v>24</v>
      </c>
      <c r="F1965" s="6" t="s">
        <v>78</v>
      </c>
      <c r="G1965" s="6" t="s">
        <v>79</v>
      </c>
      <c r="H1965" s="6" t="s">
        <v>20</v>
      </c>
      <c r="I1965" s="8">
        <v>0.35000000000000003</v>
      </c>
      <c r="J1965" s="9">
        <v>3500</v>
      </c>
      <c r="K1965" s="10">
        <f t="shared" si="14"/>
        <v>1225.0000000000002</v>
      </c>
      <c r="L1965" s="10">
        <f t="shared" si="15"/>
        <v>551.25000000000011</v>
      </c>
      <c r="M1965" s="11">
        <v>0.45</v>
      </c>
      <c r="O1965" s="16"/>
      <c r="P1965" s="14"/>
      <c r="Q1965" s="12"/>
      <c r="R1965" s="13"/>
    </row>
    <row r="1966" spans="1:18" ht="15.75" customHeight="1">
      <c r="A1966" s="1"/>
      <c r="B1966" s="6" t="s">
        <v>23</v>
      </c>
      <c r="C1966" s="6">
        <v>1197831</v>
      </c>
      <c r="D1966" s="7">
        <v>44261</v>
      </c>
      <c r="E1966" s="6" t="s">
        <v>24</v>
      </c>
      <c r="F1966" s="6" t="s">
        <v>78</v>
      </c>
      <c r="G1966" s="6" t="s">
        <v>79</v>
      </c>
      <c r="H1966" s="6" t="s">
        <v>21</v>
      </c>
      <c r="I1966" s="8">
        <v>0.4</v>
      </c>
      <c r="J1966" s="9">
        <v>2500</v>
      </c>
      <c r="K1966" s="10">
        <f t="shared" si="14"/>
        <v>1000</v>
      </c>
      <c r="L1966" s="10">
        <f t="shared" si="15"/>
        <v>300</v>
      </c>
      <c r="M1966" s="11">
        <v>0.3</v>
      </c>
      <c r="O1966" s="16"/>
      <c r="P1966" s="14"/>
      <c r="Q1966" s="12"/>
      <c r="R1966" s="13"/>
    </row>
    <row r="1967" spans="1:18" ht="15.75" customHeight="1">
      <c r="A1967" s="1"/>
      <c r="B1967" s="6" t="s">
        <v>23</v>
      </c>
      <c r="C1967" s="6">
        <v>1197831</v>
      </c>
      <c r="D1967" s="7">
        <v>44261</v>
      </c>
      <c r="E1967" s="6" t="s">
        <v>24</v>
      </c>
      <c r="F1967" s="6" t="s">
        <v>78</v>
      </c>
      <c r="G1967" s="6" t="s">
        <v>79</v>
      </c>
      <c r="H1967" s="6" t="s">
        <v>22</v>
      </c>
      <c r="I1967" s="8">
        <v>0.35000000000000003</v>
      </c>
      <c r="J1967" s="9">
        <v>4000</v>
      </c>
      <c r="K1967" s="10">
        <f t="shared" si="14"/>
        <v>1400.0000000000002</v>
      </c>
      <c r="L1967" s="10">
        <f t="shared" si="15"/>
        <v>700.00000000000011</v>
      </c>
      <c r="M1967" s="11">
        <v>0.5</v>
      </c>
      <c r="O1967" s="16"/>
      <c r="P1967" s="14"/>
      <c r="Q1967" s="12"/>
      <c r="R1967" s="13"/>
    </row>
    <row r="1968" spans="1:18" ht="15.75" customHeight="1">
      <c r="A1968" s="1"/>
      <c r="B1968" s="6" t="s">
        <v>23</v>
      </c>
      <c r="C1968" s="6">
        <v>1197831</v>
      </c>
      <c r="D1968" s="7">
        <v>44291</v>
      </c>
      <c r="E1968" s="6" t="s">
        <v>24</v>
      </c>
      <c r="F1968" s="6" t="s">
        <v>78</v>
      </c>
      <c r="G1968" s="6" t="s">
        <v>79</v>
      </c>
      <c r="H1968" s="6" t="s">
        <v>17</v>
      </c>
      <c r="I1968" s="8">
        <v>0.19999999999999998</v>
      </c>
      <c r="J1968" s="9">
        <v>6500</v>
      </c>
      <c r="K1968" s="10">
        <f t="shared" si="14"/>
        <v>1300</v>
      </c>
      <c r="L1968" s="10">
        <f t="shared" si="15"/>
        <v>454.99999999999994</v>
      </c>
      <c r="M1968" s="11">
        <v>0.35</v>
      </c>
      <c r="O1968" s="16"/>
      <c r="P1968" s="14"/>
      <c r="Q1968" s="12"/>
      <c r="R1968" s="13"/>
    </row>
    <row r="1969" spans="1:18" ht="15.75" customHeight="1">
      <c r="A1969" s="1"/>
      <c r="B1969" s="6" t="s">
        <v>23</v>
      </c>
      <c r="C1969" s="6">
        <v>1197831</v>
      </c>
      <c r="D1969" s="7">
        <v>44291</v>
      </c>
      <c r="E1969" s="6" t="s">
        <v>24</v>
      </c>
      <c r="F1969" s="6" t="s">
        <v>78</v>
      </c>
      <c r="G1969" s="6" t="s">
        <v>79</v>
      </c>
      <c r="H1969" s="6" t="s">
        <v>18</v>
      </c>
      <c r="I1969" s="8">
        <v>0.30000000000000004</v>
      </c>
      <c r="J1969" s="9">
        <v>6500</v>
      </c>
      <c r="K1969" s="10">
        <f t="shared" si="14"/>
        <v>1950.0000000000002</v>
      </c>
      <c r="L1969" s="10">
        <f t="shared" si="15"/>
        <v>682.5</v>
      </c>
      <c r="M1969" s="11">
        <v>0.35</v>
      </c>
      <c r="O1969" s="16"/>
      <c r="P1969" s="14"/>
      <c r="Q1969" s="12"/>
      <c r="R1969" s="13"/>
    </row>
    <row r="1970" spans="1:18" ht="15.75" customHeight="1">
      <c r="A1970" s="1"/>
      <c r="B1970" s="6" t="s">
        <v>23</v>
      </c>
      <c r="C1970" s="6">
        <v>1197831</v>
      </c>
      <c r="D1970" s="7">
        <v>44291</v>
      </c>
      <c r="E1970" s="6" t="s">
        <v>24</v>
      </c>
      <c r="F1970" s="6" t="s">
        <v>78</v>
      </c>
      <c r="G1970" s="6" t="s">
        <v>79</v>
      </c>
      <c r="H1970" s="6" t="s">
        <v>19</v>
      </c>
      <c r="I1970" s="8">
        <v>0.24999999999999997</v>
      </c>
      <c r="J1970" s="9">
        <v>4750</v>
      </c>
      <c r="K1970" s="10">
        <f t="shared" si="14"/>
        <v>1187.4999999999998</v>
      </c>
      <c r="L1970" s="10">
        <f t="shared" si="15"/>
        <v>415.62499999999989</v>
      </c>
      <c r="M1970" s="11">
        <v>0.35</v>
      </c>
      <c r="O1970" s="16"/>
      <c r="P1970" s="14"/>
      <c r="Q1970" s="12"/>
      <c r="R1970" s="13"/>
    </row>
    <row r="1971" spans="1:18" ht="15.75" customHeight="1">
      <c r="A1971" s="1"/>
      <c r="B1971" s="6" t="s">
        <v>23</v>
      </c>
      <c r="C1971" s="6">
        <v>1197831</v>
      </c>
      <c r="D1971" s="7">
        <v>44291</v>
      </c>
      <c r="E1971" s="6" t="s">
        <v>24</v>
      </c>
      <c r="F1971" s="6" t="s">
        <v>78</v>
      </c>
      <c r="G1971" s="6" t="s">
        <v>79</v>
      </c>
      <c r="H1971" s="6" t="s">
        <v>20</v>
      </c>
      <c r="I1971" s="8">
        <v>0.30000000000000004</v>
      </c>
      <c r="J1971" s="9">
        <v>3750</v>
      </c>
      <c r="K1971" s="10">
        <f t="shared" si="14"/>
        <v>1125.0000000000002</v>
      </c>
      <c r="L1971" s="10">
        <f t="shared" si="15"/>
        <v>506.25000000000011</v>
      </c>
      <c r="M1971" s="11">
        <v>0.45</v>
      </c>
      <c r="O1971" s="16"/>
      <c r="P1971" s="14"/>
      <c r="Q1971" s="12"/>
      <c r="R1971" s="13"/>
    </row>
    <row r="1972" spans="1:18" ht="15.75" customHeight="1">
      <c r="A1972" s="1"/>
      <c r="B1972" s="6" t="s">
        <v>23</v>
      </c>
      <c r="C1972" s="6">
        <v>1197831</v>
      </c>
      <c r="D1972" s="7">
        <v>44291</v>
      </c>
      <c r="E1972" s="6" t="s">
        <v>24</v>
      </c>
      <c r="F1972" s="6" t="s">
        <v>78</v>
      </c>
      <c r="G1972" s="6" t="s">
        <v>79</v>
      </c>
      <c r="H1972" s="6" t="s">
        <v>21</v>
      </c>
      <c r="I1972" s="8">
        <v>0.35</v>
      </c>
      <c r="J1972" s="9">
        <v>2750</v>
      </c>
      <c r="K1972" s="10">
        <f t="shared" si="14"/>
        <v>962.49999999999989</v>
      </c>
      <c r="L1972" s="10">
        <f t="shared" si="15"/>
        <v>288.74999999999994</v>
      </c>
      <c r="M1972" s="11">
        <v>0.3</v>
      </c>
      <c r="O1972" s="16"/>
      <c r="P1972" s="14"/>
      <c r="Q1972" s="12"/>
      <c r="R1972" s="13"/>
    </row>
    <row r="1973" spans="1:18" ht="15.75" customHeight="1">
      <c r="A1973" s="1"/>
      <c r="B1973" s="6" t="s">
        <v>23</v>
      </c>
      <c r="C1973" s="6">
        <v>1197831</v>
      </c>
      <c r="D1973" s="7">
        <v>44291</v>
      </c>
      <c r="E1973" s="6" t="s">
        <v>24</v>
      </c>
      <c r="F1973" s="6" t="s">
        <v>78</v>
      </c>
      <c r="G1973" s="6" t="s">
        <v>79</v>
      </c>
      <c r="H1973" s="6" t="s">
        <v>22</v>
      </c>
      <c r="I1973" s="8">
        <v>0.30000000000000004</v>
      </c>
      <c r="J1973" s="9">
        <v>5500</v>
      </c>
      <c r="K1973" s="10">
        <f t="shared" si="14"/>
        <v>1650.0000000000002</v>
      </c>
      <c r="L1973" s="10">
        <f t="shared" si="15"/>
        <v>825.00000000000011</v>
      </c>
      <c r="M1973" s="11">
        <v>0.5</v>
      </c>
      <c r="O1973" s="16"/>
      <c r="P1973" s="14"/>
      <c r="Q1973" s="12"/>
      <c r="R1973" s="13"/>
    </row>
    <row r="1974" spans="1:18" ht="15.75" customHeight="1">
      <c r="A1974" s="1"/>
      <c r="B1974" s="6" t="s">
        <v>23</v>
      </c>
      <c r="C1974" s="6">
        <v>1197831</v>
      </c>
      <c r="D1974" s="7">
        <v>44321</v>
      </c>
      <c r="E1974" s="6" t="s">
        <v>24</v>
      </c>
      <c r="F1974" s="6" t="s">
        <v>78</v>
      </c>
      <c r="G1974" s="6" t="s">
        <v>79</v>
      </c>
      <c r="H1974" s="6" t="s">
        <v>17</v>
      </c>
      <c r="I1974" s="8">
        <v>0.19999999999999998</v>
      </c>
      <c r="J1974" s="9">
        <v>7000</v>
      </c>
      <c r="K1974" s="10">
        <f t="shared" si="14"/>
        <v>1399.9999999999998</v>
      </c>
      <c r="L1974" s="10">
        <f t="shared" si="15"/>
        <v>489.99999999999989</v>
      </c>
      <c r="M1974" s="11">
        <v>0.35</v>
      </c>
      <c r="O1974" s="16"/>
      <c r="P1974" s="14"/>
      <c r="Q1974" s="12"/>
      <c r="R1974" s="13"/>
    </row>
    <row r="1975" spans="1:18" ht="15.75" customHeight="1">
      <c r="A1975" s="1"/>
      <c r="B1975" s="6" t="s">
        <v>23</v>
      </c>
      <c r="C1975" s="6">
        <v>1197831</v>
      </c>
      <c r="D1975" s="7">
        <v>44321</v>
      </c>
      <c r="E1975" s="6" t="s">
        <v>24</v>
      </c>
      <c r="F1975" s="6" t="s">
        <v>78</v>
      </c>
      <c r="G1975" s="6" t="s">
        <v>79</v>
      </c>
      <c r="H1975" s="6" t="s">
        <v>18</v>
      </c>
      <c r="I1975" s="8">
        <v>0.30000000000000004</v>
      </c>
      <c r="J1975" s="9">
        <v>7250</v>
      </c>
      <c r="K1975" s="10">
        <f t="shared" si="14"/>
        <v>2175.0000000000005</v>
      </c>
      <c r="L1975" s="10">
        <f t="shared" si="15"/>
        <v>761.25000000000011</v>
      </c>
      <c r="M1975" s="11">
        <v>0.35</v>
      </c>
      <c r="O1975" s="16"/>
      <c r="P1975" s="14"/>
      <c r="Q1975" s="12"/>
      <c r="R1975" s="13"/>
    </row>
    <row r="1976" spans="1:18" ht="15.75" customHeight="1">
      <c r="A1976" s="1"/>
      <c r="B1976" s="6" t="s">
        <v>23</v>
      </c>
      <c r="C1976" s="6">
        <v>1197831</v>
      </c>
      <c r="D1976" s="7">
        <v>44321</v>
      </c>
      <c r="E1976" s="6" t="s">
        <v>24</v>
      </c>
      <c r="F1976" s="6" t="s">
        <v>78</v>
      </c>
      <c r="G1976" s="6" t="s">
        <v>79</v>
      </c>
      <c r="H1976" s="6" t="s">
        <v>19</v>
      </c>
      <c r="I1976" s="8">
        <v>0.24999999999999997</v>
      </c>
      <c r="J1976" s="9">
        <v>5750</v>
      </c>
      <c r="K1976" s="10">
        <f t="shared" si="14"/>
        <v>1437.4999999999998</v>
      </c>
      <c r="L1976" s="10">
        <f t="shared" si="15"/>
        <v>503.12499999999989</v>
      </c>
      <c r="M1976" s="11">
        <v>0.35</v>
      </c>
      <c r="O1976" s="16"/>
      <c r="P1976" s="14"/>
      <c r="Q1976" s="12"/>
      <c r="R1976" s="13"/>
    </row>
    <row r="1977" spans="1:18" ht="15.75" customHeight="1">
      <c r="A1977" s="1"/>
      <c r="B1977" s="6" t="s">
        <v>23</v>
      </c>
      <c r="C1977" s="6">
        <v>1197831</v>
      </c>
      <c r="D1977" s="7">
        <v>44321</v>
      </c>
      <c r="E1977" s="6" t="s">
        <v>24</v>
      </c>
      <c r="F1977" s="6" t="s">
        <v>78</v>
      </c>
      <c r="G1977" s="6" t="s">
        <v>79</v>
      </c>
      <c r="H1977" s="6" t="s">
        <v>20</v>
      </c>
      <c r="I1977" s="8">
        <v>0.35000000000000003</v>
      </c>
      <c r="J1977" s="9">
        <v>5000</v>
      </c>
      <c r="K1977" s="10">
        <f t="shared" si="14"/>
        <v>1750.0000000000002</v>
      </c>
      <c r="L1977" s="10">
        <f t="shared" si="15"/>
        <v>787.50000000000011</v>
      </c>
      <c r="M1977" s="11">
        <v>0.45</v>
      </c>
      <c r="O1977" s="16"/>
      <c r="P1977" s="14"/>
      <c r="Q1977" s="12"/>
      <c r="R1977" s="13"/>
    </row>
    <row r="1978" spans="1:18" ht="15.75" customHeight="1">
      <c r="A1978" s="1"/>
      <c r="B1978" s="6" t="s">
        <v>23</v>
      </c>
      <c r="C1978" s="6">
        <v>1197831</v>
      </c>
      <c r="D1978" s="7">
        <v>44321</v>
      </c>
      <c r="E1978" s="6" t="s">
        <v>24</v>
      </c>
      <c r="F1978" s="6" t="s">
        <v>78</v>
      </c>
      <c r="G1978" s="6" t="s">
        <v>79</v>
      </c>
      <c r="H1978" s="6" t="s">
        <v>21</v>
      </c>
      <c r="I1978" s="8">
        <v>0.5</v>
      </c>
      <c r="J1978" s="9">
        <v>4000</v>
      </c>
      <c r="K1978" s="10">
        <f t="shared" si="14"/>
        <v>2000</v>
      </c>
      <c r="L1978" s="10">
        <f t="shared" si="15"/>
        <v>600</v>
      </c>
      <c r="M1978" s="11">
        <v>0.3</v>
      </c>
      <c r="O1978" s="16"/>
      <c r="P1978" s="14"/>
      <c r="Q1978" s="12"/>
      <c r="R1978" s="13"/>
    </row>
    <row r="1979" spans="1:18" ht="15.75" customHeight="1">
      <c r="A1979" s="1"/>
      <c r="B1979" s="6" t="s">
        <v>23</v>
      </c>
      <c r="C1979" s="6">
        <v>1197831</v>
      </c>
      <c r="D1979" s="7">
        <v>44321</v>
      </c>
      <c r="E1979" s="6" t="s">
        <v>24</v>
      </c>
      <c r="F1979" s="6" t="s">
        <v>78</v>
      </c>
      <c r="G1979" s="6" t="s">
        <v>79</v>
      </c>
      <c r="H1979" s="6" t="s">
        <v>22</v>
      </c>
      <c r="I1979" s="8">
        <v>0.45</v>
      </c>
      <c r="J1979" s="9">
        <v>7500</v>
      </c>
      <c r="K1979" s="10">
        <f t="shared" si="14"/>
        <v>3375</v>
      </c>
      <c r="L1979" s="10">
        <f t="shared" si="15"/>
        <v>1687.5</v>
      </c>
      <c r="M1979" s="11">
        <v>0.5</v>
      </c>
      <c r="O1979" s="16"/>
      <c r="P1979" s="14"/>
      <c r="Q1979" s="12"/>
      <c r="R1979" s="13"/>
    </row>
    <row r="1980" spans="1:18" ht="15.75" customHeight="1">
      <c r="A1980" s="1"/>
      <c r="B1980" s="6" t="s">
        <v>23</v>
      </c>
      <c r="C1980" s="6">
        <v>1197831</v>
      </c>
      <c r="D1980" s="7">
        <v>44351</v>
      </c>
      <c r="E1980" s="6" t="s">
        <v>24</v>
      </c>
      <c r="F1980" s="6" t="s">
        <v>78</v>
      </c>
      <c r="G1980" s="6" t="s">
        <v>79</v>
      </c>
      <c r="H1980" s="6" t="s">
        <v>17</v>
      </c>
      <c r="I1980" s="8">
        <v>0.45</v>
      </c>
      <c r="J1980" s="9">
        <v>7500</v>
      </c>
      <c r="K1980" s="10">
        <f t="shared" si="14"/>
        <v>3375</v>
      </c>
      <c r="L1980" s="10">
        <f t="shared" si="15"/>
        <v>1181.25</v>
      </c>
      <c r="M1980" s="11">
        <v>0.35</v>
      </c>
      <c r="O1980" s="16"/>
      <c r="P1980" s="14"/>
      <c r="Q1980" s="12"/>
      <c r="R1980" s="13"/>
    </row>
    <row r="1981" spans="1:18" ht="15.75" customHeight="1">
      <c r="A1981" s="1"/>
      <c r="B1981" s="6" t="s">
        <v>23</v>
      </c>
      <c r="C1981" s="6">
        <v>1197831</v>
      </c>
      <c r="D1981" s="7">
        <v>44351</v>
      </c>
      <c r="E1981" s="6" t="s">
        <v>24</v>
      </c>
      <c r="F1981" s="6" t="s">
        <v>78</v>
      </c>
      <c r="G1981" s="6" t="s">
        <v>79</v>
      </c>
      <c r="H1981" s="6" t="s">
        <v>18</v>
      </c>
      <c r="I1981" s="8">
        <v>0.5</v>
      </c>
      <c r="J1981" s="9">
        <v>7500</v>
      </c>
      <c r="K1981" s="10">
        <f t="shared" si="14"/>
        <v>3750</v>
      </c>
      <c r="L1981" s="10">
        <f t="shared" si="15"/>
        <v>1312.5</v>
      </c>
      <c r="M1981" s="11">
        <v>0.35</v>
      </c>
      <c r="O1981" s="16"/>
      <c r="P1981" s="14"/>
      <c r="Q1981" s="12"/>
      <c r="R1981" s="13"/>
    </row>
    <row r="1982" spans="1:18" ht="15.75" customHeight="1">
      <c r="A1982" s="1"/>
      <c r="B1982" s="6" t="s">
        <v>23</v>
      </c>
      <c r="C1982" s="6">
        <v>1197831</v>
      </c>
      <c r="D1982" s="7">
        <v>44351</v>
      </c>
      <c r="E1982" s="6" t="s">
        <v>24</v>
      </c>
      <c r="F1982" s="6" t="s">
        <v>78</v>
      </c>
      <c r="G1982" s="6" t="s">
        <v>79</v>
      </c>
      <c r="H1982" s="6" t="s">
        <v>19</v>
      </c>
      <c r="I1982" s="8">
        <v>0.5</v>
      </c>
      <c r="J1982" s="9">
        <v>6000</v>
      </c>
      <c r="K1982" s="10">
        <f t="shared" si="14"/>
        <v>3000</v>
      </c>
      <c r="L1982" s="10">
        <f t="shared" si="15"/>
        <v>1050</v>
      </c>
      <c r="M1982" s="11">
        <v>0.35</v>
      </c>
      <c r="O1982" s="16"/>
      <c r="P1982" s="14"/>
      <c r="Q1982" s="12"/>
      <c r="R1982" s="13"/>
    </row>
    <row r="1983" spans="1:18" ht="15.75" customHeight="1">
      <c r="A1983" s="1"/>
      <c r="B1983" s="6" t="s">
        <v>23</v>
      </c>
      <c r="C1983" s="6">
        <v>1197831</v>
      </c>
      <c r="D1983" s="7">
        <v>44351</v>
      </c>
      <c r="E1983" s="6" t="s">
        <v>24</v>
      </c>
      <c r="F1983" s="6" t="s">
        <v>78</v>
      </c>
      <c r="G1983" s="6" t="s">
        <v>79</v>
      </c>
      <c r="H1983" s="6" t="s">
        <v>20</v>
      </c>
      <c r="I1983" s="8">
        <v>0.5</v>
      </c>
      <c r="J1983" s="9">
        <v>5500</v>
      </c>
      <c r="K1983" s="10">
        <f t="shared" si="14"/>
        <v>2750</v>
      </c>
      <c r="L1983" s="10">
        <f t="shared" si="15"/>
        <v>1237.5</v>
      </c>
      <c r="M1983" s="11">
        <v>0.45</v>
      </c>
      <c r="O1983" s="16"/>
      <c r="P1983" s="14"/>
      <c r="Q1983" s="12"/>
      <c r="R1983" s="13"/>
    </row>
    <row r="1984" spans="1:18" ht="15.75" customHeight="1">
      <c r="A1984" s="1"/>
      <c r="B1984" s="6" t="s">
        <v>23</v>
      </c>
      <c r="C1984" s="6">
        <v>1197831</v>
      </c>
      <c r="D1984" s="7">
        <v>44351</v>
      </c>
      <c r="E1984" s="6" t="s">
        <v>24</v>
      </c>
      <c r="F1984" s="6" t="s">
        <v>78</v>
      </c>
      <c r="G1984" s="6" t="s">
        <v>79</v>
      </c>
      <c r="H1984" s="6" t="s">
        <v>21</v>
      </c>
      <c r="I1984" s="8">
        <v>0.55000000000000004</v>
      </c>
      <c r="J1984" s="9">
        <v>4500</v>
      </c>
      <c r="K1984" s="10">
        <f t="shared" si="14"/>
        <v>2475</v>
      </c>
      <c r="L1984" s="10">
        <f t="shared" si="15"/>
        <v>742.5</v>
      </c>
      <c r="M1984" s="11">
        <v>0.3</v>
      </c>
      <c r="O1984" s="16"/>
      <c r="P1984" s="14"/>
      <c r="Q1984" s="12"/>
      <c r="R1984" s="13"/>
    </row>
    <row r="1985" spans="1:18" ht="15.75" customHeight="1">
      <c r="A1985" s="1"/>
      <c r="B1985" s="6" t="s">
        <v>23</v>
      </c>
      <c r="C1985" s="6">
        <v>1197831</v>
      </c>
      <c r="D1985" s="7">
        <v>44351</v>
      </c>
      <c r="E1985" s="6" t="s">
        <v>24</v>
      </c>
      <c r="F1985" s="6" t="s">
        <v>78</v>
      </c>
      <c r="G1985" s="6" t="s">
        <v>79</v>
      </c>
      <c r="H1985" s="6" t="s">
        <v>22</v>
      </c>
      <c r="I1985" s="8">
        <v>0.60000000000000009</v>
      </c>
      <c r="J1985" s="9">
        <v>8250</v>
      </c>
      <c r="K1985" s="10">
        <f t="shared" si="14"/>
        <v>4950.0000000000009</v>
      </c>
      <c r="L1985" s="10">
        <f t="shared" si="15"/>
        <v>2475.0000000000005</v>
      </c>
      <c r="M1985" s="11">
        <v>0.5</v>
      </c>
      <c r="O1985" s="16"/>
      <c r="P1985" s="14"/>
      <c r="Q1985" s="12"/>
      <c r="R1985" s="13"/>
    </row>
    <row r="1986" spans="1:18" ht="15.75" customHeight="1">
      <c r="A1986" s="1"/>
      <c r="B1986" s="6" t="s">
        <v>23</v>
      </c>
      <c r="C1986" s="6">
        <v>1197831</v>
      </c>
      <c r="D1986" s="7">
        <v>44383</v>
      </c>
      <c r="E1986" s="6" t="s">
        <v>24</v>
      </c>
      <c r="F1986" s="6" t="s">
        <v>78</v>
      </c>
      <c r="G1986" s="6" t="s">
        <v>79</v>
      </c>
      <c r="H1986" s="6" t="s">
        <v>17</v>
      </c>
      <c r="I1986" s="8">
        <v>0.5</v>
      </c>
      <c r="J1986" s="9">
        <v>7750</v>
      </c>
      <c r="K1986" s="10">
        <f t="shared" si="14"/>
        <v>3875</v>
      </c>
      <c r="L1986" s="10">
        <f t="shared" si="15"/>
        <v>1549.9999999999998</v>
      </c>
      <c r="M1986" s="11">
        <v>0.39999999999999997</v>
      </c>
      <c r="O1986" s="16"/>
      <c r="P1986" s="14"/>
      <c r="Q1986" s="12"/>
      <c r="R1986" s="13"/>
    </row>
    <row r="1987" spans="1:18" ht="15.75" customHeight="1">
      <c r="A1987" s="1"/>
      <c r="B1987" s="6" t="s">
        <v>23</v>
      </c>
      <c r="C1987" s="6">
        <v>1197831</v>
      </c>
      <c r="D1987" s="7">
        <v>44383</v>
      </c>
      <c r="E1987" s="6" t="s">
        <v>24</v>
      </c>
      <c r="F1987" s="6" t="s">
        <v>78</v>
      </c>
      <c r="G1987" s="6" t="s">
        <v>79</v>
      </c>
      <c r="H1987" s="6" t="s">
        <v>18</v>
      </c>
      <c r="I1987" s="8">
        <v>0.55000000000000004</v>
      </c>
      <c r="J1987" s="9">
        <v>7750</v>
      </c>
      <c r="K1987" s="10">
        <f t="shared" si="14"/>
        <v>4262.5</v>
      </c>
      <c r="L1987" s="10">
        <f t="shared" si="15"/>
        <v>1704.9999999999998</v>
      </c>
      <c r="M1987" s="11">
        <v>0.39999999999999997</v>
      </c>
      <c r="O1987" s="16"/>
      <c r="P1987" s="14"/>
      <c r="Q1987" s="12"/>
      <c r="R1987" s="13"/>
    </row>
    <row r="1988" spans="1:18" ht="15.75" customHeight="1">
      <c r="A1988" s="1"/>
      <c r="B1988" s="6" t="s">
        <v>23</v>
      </c>
      <c r="C1988" s="6">
        <v>1197831</v>
      </c>
      <c r="D1988" s="7">
        <v>44383</v>
      </c>
      <c r="E1988" s="6" t="s">
        <v>24</v>
      </c>
      <c r="F1988" s="6" t="s">
        <v>78</v>
      </c>
      <c r="G1988" s="6" t="s">
        <v>79</v>
      </c>
      <c r="H1988" s="6" t="s">
        <v>19</v>
      </c>
      <c r="I1988" s="8">
        <v>0.5</v>
      </c>
      <c r="J1988" s="9">
        <v>9250</v>
      </c>
      <c r="K1988" s="10">
        <f t="shared" si="14"/>
        <v>4625</v>
      </c>
      <c r="L1988" s="10">
        <f t="shared" si="15"/>
        <v>1849.9999999999998</v>
      </c>
      <c r="M1988" s="11">
        <v>0.39999999999999997</v>
      </c>
      <c r="O1988" s="16"/>
      <c r="P1988" s="14"/>
      <c r="Q1988" s="12"/>
      <c r="R1988" s="13"/>
    </row>
    <row r="1989" spans="1:18" ht="15.75" customHeight="1">
      <c r="A1989" s="1"/>
      <c r="B1989" s="6" t="s">
        <v>23</v>
      </c>
      <c r="C1989" s="6">
        <v>1197831</v>
      </c>
      <c r="D1989" s="7">
        <v>44383</v>
      </c>
      <c r="E1989" s="6" t="s">
        <v>24</v>
      </c>
      <c r="F1989" s="6" t="s">
        <v>78</v>
      </c>
      <c r="G1989" s="6" t="s">
        <v>79</v>
      </c>
      <c r="H1989" s="6" t="s">
        <v>20</v>
      </c>
      <c r="I1989" s="8">
        <v>0.5</v>
      </c>
      <c r="J1989" s="9">
        <v>5250</v>
      </c>
      <c r="K1989" s="10">
        <f t="shared" si="14"/>
        <v>2625</v>
      </c>
      <c r="L1989" s="10">
        <f t="shared" si="15"/>
        <v>1312.5</v>
      </c>
      <c r="M1989" s="11">
        <v>0.5</v>
      </c>
      <c r="O1989" s="16"/>
      <c r="P1989" s="14"/>
      <c r="Q1989" s="12"/>
      <c r="R1989" s="13"/>
    </row>
    <row r="1990" spans="1:18" ht="15.75" customHeight="1">
      <c r="A1990" s="1"/>
      <c r="B1990" s="6" t="s">
        <v>23</v>
      </c>
      <c r="C1990" s="6">
        <v>1197831</v>
      </c>
      <c r="D1990" s="7">
        <v>44383</v>
      </c>
      <c r="E1990" s="6" t="s">
        <v>24</v>
      </c>
      <c r="F1990" s="6" t="s">
        <v>78</v>
      </c>
      <c r="G1990" s="6" t="s">
        <v>79</v>
      </c>
      <c r="H1990" s="6" t="s">
        <v>21</v>
      </c>
      <c r="I1990" s="8">
        <v>0.55000000000000004</v>
      </c>
      <c r="J1990" s="9">
        <v>5250</v>
      </c>
      <c r="K1990" s="10">
        <f t="shared" si="14"/>
        <v>2887.5000000000005</v>
      </c>
      <c r="L1990" s="10">
        <f t="shared" si="15"/>
        <v>1010.6250000000001</v>
      </c>
      <c r="M1990" s="11">
        <v>0.35</v>
      </c>
      <c r="O1990" s="16"/>
      <c r="P1990" s="14"/>
      <c r="Q1990" s="12"/>
      <c r="R1990" s="13"/>
    </row>
    <row r="1991" spans="1:18" ht="15.75" customHeight="1">
      <c r="A1991" s="1"/>
      <c r="B1991" s="6" t="s">
        <v>23</v>
      </c>
      <c r="C1991" s="6">
        <v>1197831</v>
      </c>
      <c r="D1991" s="7">
        <v>44383</v>
      </c>
      <c r="E1991" s="6" t="s">
        <v>24</v>
      </c>
      <c r="F1991" s="6" t="s">
        <v>78</v>
      </c>
      <c r="G1991" s="6" t="s">
        <v>79</v>
      </c>
      <c r="H1991" s="6" t="s">
        <v>22</v>
      </c>
      <c r="I1991" s="8">
        <v>0.65</v>
      </c>
      <c r="J1991" s="9">
        <v>8000</v>
      </c>
      <c r="K1991" s="10">
        <f t="shared" si="14"/>
        <v>5200</v>
      </c>
      <c r="L1991" s="10">
        <f t="shared" si="15"/>
        <v>2860.0000000000005</v>
      </c>
      <c r="M1991" s="11">
        <v>0.55000000000000004</v>
      </c>
      <c r="O1991" s="16"/>
      <c r="P1991" s="14"/>
      <c r="Q1991" s="12"/>
      <c r="R1991" s="13"/>
    </row>
    <row r="1992" spans="1:18" ht="15.75" customHeight="1">
      <c r="A1992" s="1"/>
      <c r="B1992" s="6" t="s">
        <v>23</v>
      </c>
      <c r="C1992" s="6">
        <v>1197831</v>
      </c>
      <c r="D1992" s="7">
        <v>44416</v>
      </c>
      <c r="E1992" s="6" t="s">
        <v>24</v>
      </c>
      <c r="F1992" s="6" t="s">
        <v>78</v>
      </c>
      <c r="G1992" s="6" t="s">
        <v>79</v>
      </c>
      <c r="H1992" s="6" t="s">
        <v>17</v>
      </c>
      <c r="I1992" s="8">
        <v>0.5</v>
      </c>
      <c r="J1992" s="9">
        <v>7500</v>
      </c>
      <c r="K1992" s="10">
        <f t="shared" si="14"/>
        <v>3750</v>
      </c>
      <c r="L1992" s="10">
        <f t="shared" si="15"/>
        <v>1499.9999999999998</v>
      </c>
      <c r="M1992" s="11">
        <v>0.39999999999999997</v>
      </c>
      <c r="O1992" s="16"/>
      <c r="P1992" s="14"/>
      <c r="Q1992" s="12"/>
      <c r="R1992" s="13"/>
    </row>
    <row r="1993" spans="1:18" ht="15.75" customHeight="1">
      <c r="A1993" s="1"/>
      <c r="B1993" s="6" t="s">
        <v>23</v>
      </c>
      <c r="C1993" s="6">
        <v>1197831</v>
      </c>
      <c r="D1993" s="7">
        <v>44416</v>
      </c>
      <c r="E1993" s="6" t="s">
        <v>24</v>
      </c>
      <c r="F1993" s="6" t="s">
        <v>78</v>
      </c>
      <c r="G1993" s="6" t="s">
        <v>79</v>
      </c>
      <c r="H1993" s="6" t="s">
        <v>18</v>
      </c>
      <c r="I1993" s="8">
        <v>0.55000000000000004</v>
      </c>
      <c r="J1993" s="9">
        <v>7500</v>
      </c>
      <c r="K1993" s="10">
        <f t="shared" si="14"/>
        <v>4125</v>
      </c>
      <c r="L1993" s="10">
        <f t="shared" si="15"/>
        <v>1649.9999999999998</v>
      </c>
      <c r="M1993" s="11">
        <v>0.39999999999999997</v>
      </c>
      <c r="O1993" s="16"/>
      <c r="P1993" s="14"/>
      <c r="Q1993" s="12"/>
      <c r="R1993" s="13"/>
    </row>
    <row r="1994" spans="1:18" ht="15.75" customHeight="1">
      <c r="A1994" s="1"/>
      <c r="B1994" s="6" t="s">
        <v>23</v>
      </c>
      <c r="C1994" s="6">
        <v>1197831</v>
      </c>
      <c r="D1994" s="7">
        <v>44416</v>
      </c>
      <c r="E1994" s="6" t="s">
        <v>24</v>
      </c>
      <c r="F1994" s="6" t="s">
        <v>78</v>
      </c>
      <c r="G1994" s="6" t="s">
        <v>79</v>
      </c>
      <c r="H1994" s="6" t="s">
        <v>19</v>
      </c>
      <c r="I1994" s="8">
        <v>0.5</v>
      </c>
      <c r="J1994" s="9">
        <v>9250</v>
      </c>
      <c r="K1994" s="10">
        <f t="shared" si="14"/>
        <v>4625</v>
      </c>
      <c r="L1994" s="10">
        <f t="shared" si="15"/>
        <v>1849.9999999999998</v>
      </c>
      <c r="M1994" s="11">
        <v>0.39999999999999997</v>
      </c>
      <c r="O1994" s="16"/>
      <c r="P1994" s="14"/>
      <c r="Q1994" s="12"/>
      <c r="R1994" s="13"/>
    </row>
    <row r="1995" spans="1:18" ht="15.75" customHeight="1">
      <c r="A1995" s="1"/>
      <c r="B1995" s="6" t="s">
        <v>23</v>
      </c>
      <c r="C1995" s="6">
        <v>1197831</v>
      </c>
      <c r="D1995" s="7">
        <v>44416</v>
      </c>
      <c r="E1995" s="6" t="s">
        <v>24</v>
      </c>
      <c r="F1995" s="6" t="s">
        <v>78</v>
      </c>
      <c r="G1995" s="6" t="s">
        <v>79</v>
      </c>
      <c r="H1995" s="6" t="s">
        <v>20</v>
      </c>
      <c r="I1995" s="8">
        <v>0.5</v>
      </c>
      <c r="J1995" s="9">
        <v>4750</v>
      </c>
      <c r="K1995" s="10">
        <f t="shared" si="14"/>
        <v>2375</v>
      </c>
      <c r="L1995" s="10">
        <f t="shared" si="15"/>
        <v>1187.5</v>
      </c>
      <c r="M1995" s="11">
        <v>0.5</v>
      </c>
      <c r="O1995" s="16"/>
      <c r="P1995" s="14"/>
      <c r="Q1995" s="12"/>
      <c r="R1995" s="13"/>
    </row>
    <row r="1996" spans="1:18" ht="15.75" customHeight="1">
      <c r="A1996" s="1"/>
      <c r="B1996" s="6" t="s">
        <v>23</v>
      </c>
      <c r="C1996" s="6">
        <v>1197831</v>
      </c>
      <c r="D1996" s="7">
        <v>44416</v>
      </c>
      <c r="E1996" s="6" t="s">
        <v>24</v>
      </c>
      <c r="F1996" s="6" t="s">
        <v>78</v>
      </c>
      <c r="G1996" s="6" t="s">
        <v>79</v>
      </c>
      <c r="H1996" s="6" t="s">
        <v>21</v>
      </c>
      <c r="I1996" s="8">
        <v>0.55000000000000004</v>
      </c>
      <c r="J1996" s="9">
        <v>4750</v>
      </c>
      <c r="K1996" s="10">
        <f t="shared" si="14"/>
        <v>2612.5</v>
      </c>
      <c r="L1996" s="10">
        <f t="shared" si="15"/>
        <v>914.37499999999989</v>
      </c>
      <c r="M1996" s="11">
        <v>0.35</v>
      </c>
      <c r="O1996" s="16"/>
      <c r="P1996" s="14"/>
      <c r="Q1996" s="12"/>
      <c r="R1996" s="13"/>
    </row>
    <row r="1997" spans="1:18" ht="15.75" customHeight="1">
      <c r="A1997" s="1"/>
      <c r="B1997" s="6" t="s">
        <v>23</v>
      </c>
      <c r="C1997" s="6">
        <v>1197831</v>
      </c>
      <c r="D1997" s="7">
        <v>44416</v>
      </c>
      <c r="E1997" s="6" t="s">
        <v>24</v>
      </c>
      <c r="F1997" s="6" t="s">
        <v>78</v>
      </c>
      <c r="G1997" s="6" t="s">
        <v>79</v>
      </c>
      <c r="H1997" s="6" t="s">
        <v>22</v>
      </c>
      <c r="I1997" s="8">
        <v>0.6</v>
      </c>
      <c r="J1997" s="9">
        <v>7250</v>
      </c>
      <c r="K1997" s="10">
        <f t="shared" si="14"/>
        <v>4350</v>
      </c>
      <c r="L1997" s="10">
        <f t="shared" si="15"/>
        <v>2392.5</v>
      </c>
      <c r="M1997" s="11">
        <v>0.55000000000000004</v>
      </c>
      <c r="O1997" s="16"/>
      <c r="P1997" s="14"/>
      <c r="Q1997" s="12"/>
      <c r="R1997" s="13"/>
    </row>
    <row r="1998" spans="1:18" ht="15.75" customHeight="1">
      <c r="A1998" s="1"/>
      <c r="B1998" s="6" t="s">
        <v>23</v>
      </c>
      <c r="C1998" s="6">
        <v>1197831</v>
      </c>
      <c r="D1998" s="7">
        <v>44444</v>
      </c>
      <c r="E1998" s="6" t="s">
        <v>24</v>
      </c>
      <c r="F1998" s="6" t="s">
        <v>78</v>
      </c>
      <c r="G1998" s="6" t="s">
        <v>79</v>
      </c>
      <c r="H1998" s="6" t="s">
        <v>17</v>
      </c>
      <c r="I1998" s="8">
        <v>0.55000000000000004</v>
      </c>
      <c r="J1998" s="9">
        <v>6750</v>
      </c>
      <c r="K1998" s="10">
        <f t="shared" si="14"/>
        <v>3712.5000000000005</v>
      </c>
      <c r="L1998" s="10">
        <f t="shared" si="15"/>
        <v>1485</v>
      </c>
      <c r="M1998" s="11">
        <v>0.39999999999999997</v>
      </c>
      <c r="O1998" s="16"/>
      <c r="P1998" s="14"/>
      <c r="Q1998" s="12"/>
      <c r="R1998" s="13"/>
    </row>
    <row r="1999" spans="1:18" ht="15.75" customHeight="1">
      <c r="A1999" s="1"/>
      <c r="B1999" s="6" t="s">
        <v>23</v>
      </c>
      <c r="C1999" s="6">
        <v>1197831</v>
      </c>
      <c r="D1999" s="7">
        <v>44444</v>
      </c>
      <c r="E1999" s="6" t="s">
        <v>24</v>
      </c>
      <c r="F1999" s="6" t="s">
        <v>78</v>
      </c>
      <c r="G1999" s="6" t="s">
        <v>79</v>
      </c>
      <c r="H1999" s="6" t="s">
        <v>18</v>
      </c>
      <c r="I1999" s="8">
        <v>0.55000000000000004</v>
      </c>
      <c r="J1999" s="9">
        <v>6250</v>
      </c>
      <c r="K1999" s="10">
        <f t="shared" si="14"/>
        <v>3437.5000000000005</v>
      </c>
      <c r="L1999" s="10">
        <f t="shared" si="15"/>
        <v>1375</v>
      </c>
      <c r="M1999" s="11">
        <v>0.39999999999999997</v>
      </c>
      <c r="O1999" s="16"/>
      <c r="P1999" s="14"/>
      <c r="Q1999" s="12"/>
      <c r="R1999" s="13"/>
    </row>
    <row r="2000" spans="1:18" ht="15.75" customHeight="1">
      <c r="A2000" s="1"/>
      <c r="B2000" s="6" t="s">
        <v>23</v>
      </c>
      <c r="C2000" s="6">
        <v>1197831</v>
      </c>
      <c r="D2000" s="7">
        <v>44444</v>
      </c>
      <c r="E2000" s="6" t="s">
        <v>24</v>
      </c>
      <c r="F2000" s="6" t="s">
        <v>78</v>
      </c>
      <c r="G2000" s="6" t="s">
        <v>79</v>
      </c>
      <c r="H2000" s="6" t="s">
        <v>19</v>
      </c>
      <c r="I2000" s="8">
        <v>0.6</v>
      </c>
      <c r="J2000" s="9">
        <v>6750</v>
      </c>
      <c r="K2000" s="10">
        <f t="shared" si="14"/>
        <v>4050</v>
      </c>
      <c r="L2000" s="10">
        <f t="shared" si="15"/>
        <v>1619.9999999999998</v>
      </c>
      <c r="M2000" s="11">
        <v>0.39999999999999997</v>
      </c>
      <c r="O2000" s="16"/>
      <c r="P2000" s="14"/>
      <c r="Q2000" s="12"/>
      <c r="R2000" s="13"/>
    </row>
    <row r="2001" spans="1:18" ht="15.75" customHeight="1">
      <c r="A2001" s="1"/>
      <c r="B2001" s="6" t="s">
        <v>23</v>
      </c>
      <c r="C2001" s="6">
        <v>1197831</v>
      </c>
      <c r="D2001" s="7">
        <v>44444</v>
      </c>
      <c r="E2001" s="6" t="s">
        <v>24</v>
      </c>
      <c r="F2001" s="6" t="s">
        <v>78</v>
      </c>
      <c r="G2001" s="6" t="s">
        <v>79</v>
      </c>
      <c r="H2001" s="6" t="s">
        <v>20</v>
      </c>
      <c r="I2001" s="8">
        <v>0.6</v>
      </c>
      <c r="J2001" s="9">
        <v>4000</v>
      </c>
      <c r="K2001" s="10">
        <f t="shared" si="14"/>
        <v>2400</v>
      </c>
      <c r="L2001" s="10">
        <f t="shared" si="15"/>
        <v>1200</v>
      </c>
      <c r="M2001" s="11">
        <v>0.5</v>
      </c>
      <c r="O2001" s="16"/>
      <c r="P2001" s="14"/>
      <c r="Q2001" s="12"/>
      <c r="R2001" s="13"/>
    </row>
    <row r="2002" spans="1:18" ht="15.75" customHeight="1">
      <c r="A2002" s="1"/>
      <c r="B2002" s="6" t="s">
        <v>23</v>
      </c>
      <c r="C2002" s="6">
        <v>1197831</v>
      </c>
      <c r="D2002" s="7">
        <v>44444</v>
      </c>
      <c r="E2002" s="6" t="s">
        <v>24</v>
      </c>
      <c r="F2002" s="6" t="s">
        <v>78</v>
      </c>
      <c r="G2002" s="6" t="s">
        <v>79</v>
      </c>
      <c r="H2002" s="6" t="s">
        <v>21</v>
      </c>
      <c r="I2002" s="8">
        <v>0.55000000000000004</v>
      </c>
      <c r="J2002" s="9">
        <v>4000</v>
      </c>
      <c r="K2002" s="10">
        <f t="shared" si="14"/>
        <v>2200</v>
      </c>
      <c r="L2002" s="10">
        <f t="shared" si="15"/>
        <v>770</v>
      </c>
      <c r="M2002" s="11">
        <v>0.35</v>
      </c>
      <c r="O2002" s="16"/>
      <c r="P2002" s="14"/>
      <c r="Q2002" s="12"/>
      <c r="R2002" s="13"/>
    </row>
    <row r="2003" spans="1:18" ht="15.75" customHeight="1">
      <c r="A2003" s="1"/>
      <c r="B2003" s="6" t="s">
        <v>23</v>
      </c>
      <c r="C2003" s="6">
        <v>1197831</v>
      </c>
      <c r="D2003" s="7">
        <v>44444</v>
      </c>
      <c r="E2003" s="6" t="s">
        <v>24</v>
      </c>
      <c r="F2003" s="6" t="s">
        <v>78</v>
      </c>
      <c r="G2003" s="6" t="s">
        <v>79</v>
      </c>
      <c r="H2003" s="6" t="s">
        <v>22</v>
      </c>
      <c r="I2003" s="8">
        <v>0.5</v>
      </c>
      <c r="J2003" s="9">
        <v>6250</v>
      </c>
      <c r="K2003" s="10">
        <f t="shared" si="14"/>
        <v>3125</v>
      </c>
      <c r="L2003" s="10">
        <f t="shared" si="15"/>
        <v>1718.7500000000002</v>
      </c>
      <c r="M2003" s="11">
        <v>0.55000000000000004</v>
      </c>
      <c r="O2003" s="16"/>
      <c r="P2003" s="14"/>
      <c r="Q2003" s="12"/>
      <c r="R2003" s="13"/>
    </row>
    <row r="2004" spans="1:18" ht="15.75" customHeight="1">
      <c r="A2004" s="1"/>
      <c r="B2004" s="6" t="s">
        <v>23</v>
      </c>
      <c r="C2004" s="6">
        <v>1197831</v>
      </c>
      <c r="D2004" s="7">
        <v>44473</v>
      </c>
      <c r="E2004" s="6" t="s">
        <v>24</v>
      </c>
      <c r="F2004" s="6" t="s">
        <v>78</v>
      </c>
      <c r="G2004" s="6" t="s">
        <v>79</v>
      </c>
      <c r="H2004" s="6" t="s">
        <v>17</v>
      </c>
      <c r="I2004" s="8">
        <v>0.4</v>
      </c>
      <c r="J2004" s="9">
        <v>5750</v>
      </c>
      <c r="K2004" s="10">
        <f t="shared" si="14"/>
        <v>2300</v>
      </c>
      <c r="L2004" s="10">
        <f t="shared" si="15"/>
        <v>919.99999999999989</v>
      </c>
      <c r="M2004" s="11">
        <v>0.39999999999999997</v>
      </c>
      <c r="O2004" s="16"/>
      <c r="P2004" s="14"/>
      <c r="Q2004" s="12"/>
      <c r="R2004" s="13"/>
    </row>
    <row r="2005" spans="1:18" ht="15.75" customHeight="1">
      <c r="A2005" s="1"/>
      <c r="B2005" s="6" t="s">
        <v>23</v>
      </c>
      <c r="C2005" s="6">
        <v>1197831</v>
      </c>
      <c r="D2005" s="7">
        <v>44473</v>
      </c>
      <c r="E2005" s="6" t="s">
        <v>24</v>
      </c>
      <c r="F2005" s="6" t="s">
        <v>78</v>
      </c>
      <c r="G2005" s="6" t="s">
        <v>79</v>
      </c>
      <c r="H2005" s="6" t="s">
        <v>18</v>
      </c>
      <c r="I2005" s="8">
        <v>0.4</v>
      </c>
      <c r="J2005" s="9">
        <v>5750</v>
      </c>
      <c r="K2005" s="10">
        <f t="shared" si="14"/>
        <v>2300</v>
      </c>
      <c r="L2005" s="10">
        <f t="shared" si="15"/>
        <v>919.99999999999989</v>
      </c>
      <c r="M2005" s="11">
        <v>0.39999999999999997</v>
      </c>
      <c r="O2005" s="16"/>
      <c r="P2005" s="14"/>
      <c r="Q2005" s="12"/>
      <c r="R2005" s="13"/>
    </row>
    <row r="2006" spans="1:18" ht="15.75" customHeight="1">
      <c r="A2006" s="1"/>
      <c r="B2006" s="6" t="s">
        <v>23</v>
      </c>
      <c r="C2006" s="6">
        <v>1197831</v>
      </c>
      <c r="D2006" s="7">
        <v>44473</v>
      </c>
      <c r="E2006" s="6" t="s">
        <v>24</v>
      </c>
      <c r="F2006" s="6" t="s">
        <v>78</v>
      </c>
      <c r="G2006" s="6" t="s">
        <v>79</v>
      </c>
      <c r="H2006" s="6" t="s">
        <v>19</v>
      </c>
      <c r="I2006" s="8">
        <v>0.45</v>
      </c>
      <c r="J2006" s="9">
        <v>5250</v>
      </c>
      <c r="K2006" s="10">
        <f t="shared" si="14"/>
        <v>2362.5</v>
      </c>
      <c r="L2006" s="10">
        <f t="shared" si="15"/>
        <v>944.99999999999989</v>
      </c>
      <c r="M2006" s="11">
        <v>0.39999999999999997</v>
      </c>
      <c r="O2006" s="16"/>
      <c r="P2006" s="14"/>
      <c r="Q2006" s="12"/>
      <c r="R2006" s="13"/>
    </row>
    <row r="2007" spans="1:18" ht="15.75" customHeight="1">
      <c r="A2007" s="1"/>
      <c r="B2007" s="6" t="s">
        <v>23</v>
      </c>
      <c r="C2007" s="6">
        <v>1197831</v>
      </c>
      <c r="D2007" s="7">
        <v>44473</v>
      </c>
      <c r="E2007" s="6" t="s">
        <v>24</v>
      </c>
      <c r="F2007" s="6" t="s">
        <v>78</v>
      </c>
      <c r="G2007" s="6" t="s">
        <v>79</v>
      </c>
      <c r="H2007" s="6" t="s">
        <v>20</v>
      </c>
      <c r="I2007" s="8">
        <v>0.45</v>
      </c>
      <c r="J2007" s="9">
        <v>3750</v>
      </c>
      <c r="K2007" s="10">
        <f t="shared" si="14"/>
        <v>1687.5</v>
      </c>
      <c r="L2007" s="10">
        <f t="shared" si="15"/>
        <v>843.75</v>
      </c>
      <c r="M2007" s="11">
        <v>0.5</v>
      </c>
      <c r="O2007" s="16"/>
      <c r="P2007" s="14"/>
      <c r="Q2007" s="12"/>
      <c r="R2007" s="13"/>
    </row>
    <row r="2008" spans="1:18" ht="15.75" customHeight="1">
      <c r="A2008" s="1"/>
      <c r="B2008" s="6" t="s">
        <v>23</v>
      </c>
      <c r="C2008" s="6">
        <v>1197831</v>
      </c>
      <c r="D2008" s="7">
        <v>44473</v>
      </c>
      <c r="E2008" s="6" t="s">
        <v>24</v>
      </c>
      <c r="F2008" s="6" t="s">
        <v>78</v>
      </c>
      <c r="G2008" s="6" t="s">
        <v>79</v>
      </c>
      <c r="H2008" s="6" t="s">
        <v>21</v>
      </c>
      <c r="I2008" s="8">
        <v>0.35000000000000003</v>
      </c>
      <c r="J2008" s="9">
        <v>3500</v>
      </c>
      <c r="K2008" s="10">
        <f t="shared" si="14"/>
        <v>1225.0000000000002</v>
      </c>
      <c r="L2008" s="10">
        <f t="shared" si="15"/>
        <v>428.75000000000006</v>
      </c>
      <c r="M2008" s="11">
        <v>0.35</v>
      </c>
      <c r="O2008" s="16"/>
      <c r="P2008" s="14"/>
      <c r="Q2008" s="12"/>
      <c r="R2008" s="13"/>
    </row>
    <row r="2009" spans="1:18" ht="15.75" customHeight="1">
      <c r="A2009" s="1"/>
      <c r="B2009" s="6" t="s">
        <v>23</v>
      </c>
      <c r="C2009" s="6">
        <v>1197831</v>
      </c>
      <c r="D2009" s="7">
        <v>44473</v>
      </c>
      <c r="E2009" s="6" t="s">
        <v>24</v>
      </c>
      <c r="F2009" s="6" t="s">
        <v>78</v>
      </c>
      <c r="G2009" s="6" t="s">
        <v>79</v>
      </c>
      <c r="H2009" s="6" t="s">
        <v>22</v>
      </c>
      <c r="I2009" s="8">
        <v>0.45</v>
      </c>
      <c r="J2009" s="9">
        <v>5250</v>
      </c>
      <c r="K2009" s="10">
        <f t="shared" si="14"/>
        <v>2362.5</v>
      </c>
      <c r="L2009" s="10">
        <f t="shared" si="15"/>
        <v>1299.375</v>
      </c>
      <c r="M2009" s="11">
        <v>0.55000000000000004</v>
      </c>
      <c r="O2009" s="16"/>
      <c r="P2009" s="14"/>
      <c r="Q2009" s="12"/>
      <c r="R2009" s="13"/>
    </row>
    <row r="2010" spans="1:18" ht="15.75" customHeight="1">
      <c r="A2010" s="1"/>
      <c r="B2010" s="6" t="s">
        <v>23</v>
      </c>
      <c r="C2010" s="6">
        <v>1197831</v>
      </c>
      <c r="D2010" s="7">
        <v>44505</v>
      </c>
      <c r="E2010" s="6" t="s">
        <v>24</v>
      </c>
      <c r="F2010" s="6" t="s">
        <v>78</v>
      </c>
      <c r="G2010" s="6" t="s">
        <v>79</v>
      </c>
      <c r="H2010" s="6" t="s">
        <v>17</v>
      </c>
      <c r="I2010" s="8">
        <v>0.35000000000000003</v>
      </c>
      <c r="J2010" s="9">
        <v>6750</v>
      </c>
      <c r="K2010" s="10">
        <f t="shared" si="14"/>
        <v>2362.5</v>
      </c>
      <c r="L2010" s="10">
        <f t="shared" si="15"/>
        <v>944.99999999999989</v>
      </c>
      <c r="M2010" s="11">
        <v>0.39999999999999997</v>
      </c>
      <c r="O2010" s="16"/>
      <c r="P2010" s="14"/>
      <c r="Q2010" s="12"/>
      <c r="R2010" s="13"/>
    </row>
    <row r="2011" spans="1:18" ht="15.75" customHeight="1">
      <c r="A2011" s="1"/>
      <c r="B2011" s="6" t="s">
        <v>23</v>
      </c>
      <c r="C2011" s="6">
        <v>1197831</v>
      </c>
      <c r="D2011" s="7">
        <v>44505</v>
      </c>
      <c r="E2011" s="6" t="s">
        <v>24</v>
      </c>
      <c r="F2011" s="6" t="s">
        <v>78</v>
      </c>
      <c r="G2011" s="6" t="s">
        <v>79</v>
      </c>
      <c r="H2011" s="6" t="s">
        <v>18</v>
      </c>
      <c r="I2011" s="8">
        <v>0.35000000000000003</v>
      </c>
      <c r="J2011" s="9">
        <v>6750</v>
      </c>
      <c r="K2011" s="10">
        <f t="shared" si="14"/>
        <v>2362.5</v>
      </c>
      <c r="L2011" s="10">
        <f t="shared" si="15"/>
        <v>944.99999999999989</v>
      </c>
      <c r="M2011" s="11">
        <v>0.39999999999999997</v>
      </c>
      <c r="O2011" s="16"/>
      <c r="P2011" s="14"/>
      <c r="Q2011" s="12"/>
      <c r="R2011" s="13"/>
    </row>
    <row r="2012" spans="1:18" ht="15.75" customHeight="1">
      <c r="A2012" s="1"/>
      <c r="B2012" s="6" t="s">
        <v>23</v>
      </c>
      <c r="C2012" s="6">
        <v>1197831</v>
      </c>
      <c r="D2012" s="7">
        <v>44505</v>
      </c>
      <c r="E2012" s="6" t="s">
        <v>24</v>
      </c>
      <c r="F2012" s="6" t="s">
        <v>78</v>
      </c>
      <c r="G2012" s="6" t="s">
        <v>79</v>
      </c>
      <c r="H2012" s="6" t="s">
        <v>19</v>
      </c>
      <c r="I2012" s="8">
        <v>0.6</v>
      </c>
      <c r="J2012" s="9">
        <v>6000</v>
      </c>
      <c r="K2012" s="10">
        <f t="shared" si="14"/>
        <v>3600</v>
      </c>
      <c r="L2012" s="10">
        <f t="shared" si="15"/>
        <v>1439.9999999999998</v>
      </c>
      <c r="M2012" s="11">
        <v>0.39999999999999997</v>
      </c>
      <c r="O2012" s="16"/>
      <c r="P2012" s="14"/>
      <c r="Q2012" s="12"/>
      <c r="R2012" s="13"/>
    </row>
    <row r="2013" spans="1:18" ht="15.75" customHeight="1">
      <c r="A2013" s="1"/>
      <c r="B2013" s="6" t="s">
        <v>23</v>
      </c>
      <c r="C2013" s="6">
        <v>1197831</v>
      </c>
      <c r="D2013" s="7">
        <v>44505</v>
      </c>
      <c r="E2013" s="6" t="s">
        <v>24</v>
      </c>
      <c r="F2013" s="6" t="s">
        <v>78</v>
      </c>
      <c r="G2013" s="6" t="s">
        <v>79</v>
      </c>
      <c r="H2013" s="6" t="s">
        <v>20</v>
      </c>
      <c r="I2013" s="8">
        <v>0.6</v>
      </c>
      <c r="J2013" s="9">
        <v>4500</v>
      </c>
      <c r="K2013" s="10">
        <f t="shared" si="14"/>
        <v>2700</v>
      </c>
      <c r="L2013" s="10">
        <f t="shared" si="15"/>
        <v>1350</v>
      </c>
      <c r="M2013" s="11">
        <v>0.5</v>
      </c>
      <c r="O2013" s="16"/>
      <c r="P2013" s="14"/>
      <c r="Q2013" s="12"/>
      <c r="R2013" s="13"/>
    </row>
    <row r="2014" spans="1:18" ht="15.75" customHeight="1">
      <c r="A2014" s="1"/>
      <c r="B2014" s="6" t="s">
        <v>23</v>
      </c>
      <c r="C2014" s="6">
        <v>1197831</v>
      </c>
      <c r="D2014" s="7">
        <v>44505</v>
      </c>
      <c r="E2014" s="6" t="s">
        <v>24</v>
      </c>
      <c r="F2014" s="6" t="s">
        <v>78</v>
      </c>
      <c r="G2014" s="6" t="s">
        <v>79</v>
      </c>
      <c r="H2014" s="6" t="s">
        <v>21</v>
      </c>
      <c r="I2014" s="8">
        <v>0.54999999999999993</v>
      </c>
      <c r="J2014" s="9">
        <v>4250</v>
      </c>
      <c r="K2014" s="10">
        <f t="shared" si="14"/>
        <v>2337.4999999999995</v>
      </c>
      <c r="L2014" s="10">
        <f t="shared" si="15"/>
        <v>818.12499999999977</v>
      </c>
      <c r="M2014" s="11">
        <v>0.35</v>
      </c>
      <c r="O2014" s="16"/>
      <c r="P2014" s="14"/>
      <c r="Q2014" s="12"/>
      <c r="R2014" s="13"/>
    </row>
    <row r="2015" spans="1:18" ht="15.75" customHeight="1">
      <c r="A2015" s="1"/>
      <c r="B2015" s="6" t="s">
        <v>23</v>
      </c>
      <c r="C2015" s="6">
        <v>1197831</v>
      </c>
      <c r="D2015" s="7">
        <v>44505</v>
      </c>
      <c r="E2015" s="6" t="s">
        <v>24</v>
      </c>
      <c r="F2015" s="6" t="s">
        <v>78</v>
      </c>
      <c r="G2015" s="6" t="s">
        <v>79</v>
      </c>
      <c r="H2015" s="6" t="s">
        <v>22</v>
      </c>
      <c r="I2015" s="8">
        <v>0.65</v>
      </c>
      <c r="J2015" s="9">
        <v>6250</v>
      </c>
      <c r="K2015" s="10">
        <f t="shared" si="14"/>
        <v>4062.5</v>
      </c>
      <c r="L2015" s="10">
        <f t="shared" si="15"/>
        <v>2234.375</v>
      </c>
      <c r="M2015" s="11">
        <v>0.55000000000000004</v>
      </c>
      <c r="O2015" s="16"/>
      <c r="P2015" s="14"/>
      <c r="Q2015" s="12"/>
      <c r="R2015" s="13"/>
    </row>
    <row r="2016" spans="1:18" ht="15.75" customHeight="1">
      <c r="A2016" s="1"/>
      <c r="B2016" s="6" t="s">
        <v>23</v>
      </c>
      <c r="C2016" s="6">
        <v>1197831</v>
      </c>
      <c r="D2016" s="7">
        <v>44534</v>
      </c>
      <c r="E2016" s="6" t="s">
        <v>24</v>
      </c>
      <c r="F2016" s="6" t="s">
        <v>78</v>
      </c>
      <c r="G2016" s="6" t="s">
        <v>79</v>
      </c>
      <c r="H2016" s="6" t="s">
        <v>17</v>
      </c>
      <c r="I2016" s="8">
        <v>0.54999999999999993</v>
      </c>
      <c r="J2016" s="9">
        <v>7750</v>
      </c>
      <c r="K2016" s="10">
        <f t="shared" si="14"/>
        <v>4262.4999999999991</v>
      </c>
      <c r="L2016" s="10">
        <f t="shared" si="15"/>
        <v>1704.9999999999995</v>
      </c>
      <c r="M2016" s="11">
        <v>0.39999999999999997</v>
      </c>
      <c r="O2016" s="16"/>
      <c r="P2016" s="14"/>
      <c r="Q2016" s="12"/>
      <c r="R2016" s="13"/>
    </row>
    <row r="2017" spans="1:18" ht="15.75" customHeight="1">
      <c r="A2017" s="1"/>
      <c r="B2017" s="6" t="s">
        <v>23</v>
      </c>
      <c r="C2017" s="6">
        <v>1197831</v>
      </c>
      <c r="D2017" s="7">
        <v>44534</v>
      </c>
      <c r="E2017" s="6" t="s">
        <v>24</v>
      </c>
      <c r="F2017" s="6" t="s">
        <v>78</v>
      </c>
      <c r="G2017" s="6" t="s">
        <v>79</v>
      </c>
      <c r="H2017" s="6" t="s">
        <v>18</v>
      </c>
      <c r="I2017" s="8">
        <v>0.54999999999999993</v>
      </c>
      <c r="J2017" s="9">
        <v>7750</v>
      </c>
      <c r="K2017" s="10">
        <f t="shared" si="14"/>
        <v>4262.4999999999991</v>
      </c>
      <c r="L2017" s="10">
        <f t="shared" si="15"/>
        <v>1704.9999999999995</v>
      </c>
      <c r="M2017" s="11">
        <v>0.39999999999999997</v>
      </c>
      <c r="O2017" s="16"/>
      <c r="P2017" s="14"/>
      <c r="Q2017" s="12"/>
      <c r="R2017" s="13"/>
    </row>
    <row r="2018" spans="1:18" ht="15.75" customHeight="1">
      <c r="A2018" s="1"/>
      <c r="B2018" s="6" t="s">
        <v>23</v>
      </c>
      <c r="C2018" s="6">
        <v>1197831</v>
      </c>
      <c r="D2018" s="7">
        <v>44534</v>
      </c>
      <c r="E2018" s="6" t="s">
        <v>24</v>
      </c>
      <c r="F2018" s="6" t="s">
        <v>78</v>
      </c>
      <c r="G2018" s="6" t="s">
        <v>79</v>
      </c>
      <c r="H2018" s="6" t="s">
        <v>19</v>
      </c>
      <c r="I2018" s="8">
        <v>0.6</v>
      </c>
      <c r="J2018" s="9">
        <v>6750</v>
      </c>
      <c r="K2018" s="10">
        <f t="shared" si="14"/>
        <v>4050</v>
      </c>
      <c r="L2018" s="10">
        <f t="shared" si="15"/>
        <v>1619.9999999999998</v>
      </c>
      <c r="M2018" s="11">
        <v>0.39999999999999997</v>
      </c>
      <c r="O2018" s="16"/>
      <c r="P2018" s="14"/>
      <c r="Q2018" s="12"/>
      <c r="R2018" s="13"/>
    </row>
    <row r="2019" spans="1:18" ht="15.75" customHeight="1">
      <c r="A2019" s="1"/>
      <c r="B2019" s="6" t="s">
        <v>23</v>
      </c>
      <c r="C2019" s="6">
        <v>1197831</v>
      </c>
      <c r="D2019" s="7">
        <v>44534</v>
      </c>
      <c r="E2019" s="6" t="s">
        <v>24</v>
      </c>
      <c r="F2019" s="6" t="s">
        <v>78</v>
      </c>
      <c r="G2019" s="6" t="s">
        <v>79</v>
      </c>
      <c r="H2019" s="6" t="s">
        <v>20</v>
      </c>
      <c r="I2019" s="8">
        <v>0.6</v>
      </c>
      <c r="J2019" s="9">
        <v>5250</v>
      </c>
      <c r="K2019" s="10">
        <f t="shared" si="14"/>
        <v>3150</v>
      </c>
      <c r="L2019" s="10">
        <f t="shared" si="15"/>
        <v>1575</v>
      </c>
      <c r="M2019" s="11">
        <v>0.5</v>
      </c>
      <c r="O2019" s="16"/>
      <c r="P2019" s="14"/>
      <c r="Q2019" s="12"/>
      <c r="R2019" s="13"/>
    </row>
    <row r="2020" spans="1:18" ht="15.75" customHeight="1">
      <c r="A2020" s="1"/>
      <c r="B2020" s="6" t="s">
        <v>23</v>
      </c>
      <c r="C2020" s="6">
        <v>1197831</v>
      </c>
      <c r="D2020" s="7">
        <v>44534</v>
      </c>
      <c r="E2020" s="6" t="s">
        <v>24</v>
      </c>
      <c r="F2020" s="6" t="s">
        <v>78</v>
      </c>
      <c r="G2020" s="6" t="s">
        <v>79</v>
      </c>
      <c r="H2020" s="6" t="s">
        <v>21</v>
      </c>
      <c r="I2020" s="8">
        <v>0.54999999999999993</v>
      </c>
      <c r="J2020" s="9">
        <v>4750</v>
      </c>
      <c r="K2020" s="10">
        <f t="shared" si="14"/>
        <v>2612.4999999999995</v>
      </c>
      <c r="L2020" s="10">
        <f t="shared" si="15"/>
        <v>914.37499999999977</v>
      </c>
      <c r="M2020" s="11">
        <v>0.35</v>
      </c>
      <c r="O2020" s="16"/>
      <c r="P2020" s="14"/>
      <c r="Q2020" s="12"/>
      <c r="R2020" s="13"/>
    </row>
    <row r="2021" spans="1:18" ht="15.75" customHeight="1">
      <c r="A2021" s="1"/>
      <c r="B2021" s="6" t="s">
        <v>23</v>
      </c>
      <c r="C2021" s="6">
        <v>1197831</v>
      </c>
      <c r="D2021" s="7">
        <v>44534</v>
      </c>
      <c r="E2021" s="6" t="s">
        <v>24</v>
      </c>
      <c r="F2021" s="6" t="s">
        <v>78</v>
      </c>
      <c r="G2021" s="6" t="s">
        <v>79</v>
      </c>
      <c r="H2021" s="6" t="s">
        <v>22</v>
      </c>
      <c r="I2021" s="8">
        <v>0.65</v>
      </c>
      <c r="J2021" s="9">
        <v>7250</v>
      </c>
      <c r="K2021" s="10">
        <f t="shared" si="14"/>
        <v>4712.5</v>
      </c>
      <c r="L2021" s="10">
        <f t="shared" si="15"/>
        <v>2591.875</v>
      </c>
      <c r="M2021" s="11">
        <v>0.55000000000000004</v>
      </c>
      <c r="O2021" s="16"/>
      <c r="P2021" s="14"/>
      <c r="Q2021" s="12"/>
      <c r="R2021" s="13"/>
    </row>
    <row r="2022" spans="1:18" ht="15.75" customHeight="1">
      <c r="A2022" s="1" t="s">
        <v>39</v>
      </c>
      <c r="B2022" s="6" t="s">
        <v>27</v>
      </c>
      <c r="C2022" s="6">
        <v>1128299</v>
      </c>
      <c r="D2022" s="7">
        <v>44219</v>
      </c>
      <c r="E2022" s="6" t="s">
        <v>28</v>
      </c>
      <c r="F2022" s="6" t="s">
        <v>80</v>
      </c>
      <c r="G2022" s="6" t="s">
        <v>81</v>
      </c>
      <c r="H2022" s="6" t="s">
        <v>17</v>
      </c>
      <c r="I2022" s="8">
        <v>0.29999999999999993</v>
      </c>
      <c r="J2022" s="9">
        <v>4250</v>
      </c>
      <c r="K2022" s="10">
        <f t="shared" si="14"/>
        <v>1274.9999999999998</v>
      </c>
      <c r="L2022" s="10">
        <f t="shared" si="15"/>
        <v>446.24999999999989</v>
      </c>
      <c r="M2022" s="11">
        <v>0.35</v>
      </c>
      <c r="O2022" s="16"/>
      <c r="P2022" s="14"/>
      <c r="Q2022" s="12"/>
      <c r="R2022" s="13"/>
    </row>
    <row r="2023" spans="1:18" ht="15.75" customHeight="1">
      <c r="A2023" s="1"/>
      <c r="B2023" s="6" t="s">
        <v>27</v>
      </c>
      <c r="C2023" s="6">
        <v>1128299</v>
      </c>
      <c r="D2023" s="7">
        <v>44219</v>
      </c>
      <c r="E2023" s="6" t="s">
        <v>28</v>
      </c>
      <c r="F2023" s="6" t="s">
        <v>80</v>
      </c>
      <c r="G2023" s="6" t="s">
        <v>81</v>
      </c>
      <c r="H2023" s="6" t="s">
        <v>18</v>
      </c>
      <c r="I2023" s="8">
        <v>0.4</v>
      </c>
      <c r="J2023" s="9">
        <v>4250</v>
      </c>
      <c r="K2023" s="10">
        <f t="shared" si="14"/>
        <v>1700</v>
      </c>
      <c r="L2023" s="10">
        <f t="shared" si="15"/>
        <v>680</v>
      </c>
      <c r="M2023" s="11">
        <v>0.4</v>
      </c>
      <c r="O2023" s="16"/>
      <c r="P2023" s="14"/>
      <c r="Q2023" s="12"/>
      <c r="R2023" s="13"/>
    </row>
    <row r="2024" spans="1:18" ht="15.75" customHeight="1">
      <c r="A2024" s="1"/>
      <c r="B2024" s="6" t="s">
        <v>27</v>
      </c>
      <c r="C2024" s="6">
        <v>1128299</v>
      </c>
      <c r="D2024" s="7">
        <v>44219</v>
      </c>
      <c r="E2024" s="6" t="s">
        <v>28</v>
      </c>
      <c r="F2024" s="6" t="s">
        <v>80</v>
      </c>
      <c r="G2024" s="6" t="s">
        <v>81</v>
      </c>
      <c r="H2024" s="6" t="s">
        <v>19</v>
      </c>
      <c r="I2024" s="8">
        <v>0.4</v>
      </c>
      <c r="J2024" s="9">
        <v>4250</v>
      </c>
      <c r="K2024" s="10">
        <f t="shared" si="14"/>
        <v>1700</v>
      </c>
      <c r="L2024" s="10">
        <f t="shared" si="15"/>
        <v>595</v>
      </c>
      <c r="M2024" s="11">
        <v>0.35</v>
      </c>
      <c r="O2024" s="16"/>
      <c r="P2024" s="14"/>
      <c r="Q2024" s="12"/>
      <c r="R2024" s="13"/>
    </row>
    <row r="2025" spans="1:18" ht="15.75" customHeight="1">
      <c r="A2025" s="1"/>
      <c r="B2025" s="6" t="s">
        <v>27</v>
      </c>
      <c r="C2025" s="6">
        <v>1128299</v>
      </c>
      <c r="D2025" s="7">
        <v>44219</v>
      </c>
      <c r="E2025" s="6" t="s">
        <v>28</v>
      </c>
      <c r="F2025" s="6" t="s">
        <v>80</v>
      </c>
      <c r="G2025" s="6" t="s">
        <v>81</v>
      </c>
      <c r="H2025" s="6" t="s">
        <v>20</v>
      </c>
      <c r="I2025" s="8">
        <v>0.4</v>
      </c>
      <c r="J2025" s="9">
        <v>2750</v>
      </c>
      <c r="K2025" s="10">
        <f t="shared" si="14"/>
        <v>1100</v>
      </c>
      <c r="L2025" s="10">
        <f t="shared" si="15"/>
        <v>385</v>
      </c>
      <c r="M2025" s="11">
        <v>0.35</v>
      </c>
      <c r="O2025" s="16"/>
      <c r="P2025" s="14"/>
      <c r="Q2025" s="12"/>
      <c r="R2025" s="13"/>
    </row>
    <row r="2026" spans="1:18" ht="15.75" customHeight="1">
      <c r="A2026" s="1"/>
      <c r="B2026" s="6" t="s">
        <v>27</v>
      </c>
      <c r="C2026" s="6">
        <v>1128299</v>
      </c>
      <c r="D2026" s="7">
        <v>44219</v>
      </c>
      <c r="E2026" s="6" t="s">
        <v>28</v>
      </c>
      <c r="F2026" s="6" t="s">
        <v>80</v>
      </c>
      <c r="G2026" s="6" t="s">
        <v>81</v>
      </c>
      <c r="H2026" s="6" t="s">
        <v>21</v>
      </c>
      <c r="I2026" s="8">
        <v>0.45000000000000007</v>
      </c>
      <c r="J2026" s="9">
        <v>2250</v>
      </c>
      <c r="K2026" s="10">
        <f t="shared" si="14"/>
        <v>1012.5000000000001</v>
      </c>
      <c r="L2026" s="10">
        <f t="shared" si="15"/>
        <v>303.75</v>
      </c>
      <c r="M2026" s="11">
        <v>0.3</v>
      </c>
      <c r="O2026" s="16"/>
      <c r="P2026" s="14"/>
      <c r="Q2026" s="12"/>
      <c r="R2026" s="13"/>
    </row>
    <row r="2027" spans="1:18" ht="15.75" customHeight="1">
      <c r="A2027" s="1"/>
      <c r="B2027" s="6" t="s">
        <v>27</v>
      </c>
      <c r="C2027" s="6">
        <v>1128299</v>
      </c>
      <c r="D2027" s="7">
        <v>44219</v>
      </c>
      <c r="E2027" s="6" t="s">
        <v>28</v>
      </c>
      <c r="F2027" s="6" t="s">
        <v>80</v>
      </c>
      <c r="G2027" s="6" t="s">
        <v>81</v>
      </c>
      <c r="H2027" s="6" t="s">
        <v>22</v>
      </c>
      <c r="I2027" s="8">
        <v>0.4</v>
      </c>
      <c r="J2027" s="9">
        <v>4250</v>
      </c>
      <c r="K2027" s="10">
        <f t="shared" si="14"/>
        <v>1700</v>
      </c>
      <c r="L2027" s="10">
        <f t="shared" si="15"/>
        <v>425</v>
      </c>
      <c r="M2027" s="11">
        <v>0.25</v>
      </c>
      <c r="O2027" s="16"/>
      <c r="P2027" s="14"/>
      <c r="Q2027" s="12"/>
      <c r="R2027" s="13"/>
    </row>
    <row r="2028" spans="1:18" ht="15.75" customHeight="1">
      <c r="A2028" s="1"/>
      <c r="B2028" s="6" t="s">
        <v>27</v>
      </c>
      <c r="C2028" s="6">
        <v>1128299</v>
      </c>
      <c r="D2028" s="7">
        <v>44250</v>
      </c>
      <c r="E2028" s="6" t="s">
        <v>28</v>
      </c>
      <c r="F2028" s="6" t="s">
        <v>80</v>
      </c>
      <c r="G2028" s="6" t="s">
        <v>81</v>
      </c>
      <c r="H2028" s="6" t="s">
        <v>17</v>
      </c>
      <c r="I2028" s="8">
        <v>0.29999999999999993</v>
      </c>
      <c r="J2028" s="9">
        <v>4750</v>
      </c>
      <c r="K2028" s="10">
        <f t="shared" si="14"/>
        <v>1424.9999999999998</v>
      </c>
      <c r="L2028" s="10">
        <f t="shared" si="15"/>
        <v>498.74999999999989</v>
      </c>
      <c r="M2028" s="11">
        <v>0.35</v>
      </c>
      <c r="O2028" s="16"/>
      <c r="P2028" s="14"/>
      <c r="Q2028" s="12"/>
      <c r="R2028" s="13"/>
    </row>
    <row r="2029" spans="1:18" ht="15.75" customHeight="1">
      <c r="A2029" s="1"/>
      <c r="B2029" s="6" t="s">
        <v>27</v>
      </c>
      <c r="C2029" s="6">
        <v>1128299</v>
      </c>
      <c r="D2029" s="7">
        <v>44250</v>
      </c>
      <c r="E2029" s="6" t="s">
        <v>28</v>
      </c>
      <c r="F2029" s="6" t="s">
        <v>80</v>
      </c>
      <c r="G2029" s="6" t="s">
        <v>81</v>
      </c>
      <c r="H2029" s="6" t="s">
        <v>18</v>
      </c>
      <c r="I2029" s="8">
        <v>0.4</v>
      </c>
      <c r="J2029" s="9">
        <v>3750</v>
      </c>
      <c r="K2029" s="10">
        <f t="shared" si="14"/>
        <v>1500</v>
      </c>
      <c r="L2029" s="10">
        <f t="shared" si="15"/>
        <v>600</v>
      </c>
      <c r="M2029" s="11">
        <v>0.4</v>
      </c>
      <c r="O2029" s="16"/>
      <c r="P2029" s="14"/>
      <c r="Q2029" s="12"/>
      <c r="R2029" s="13"/>
    </row>
    <row r="2030" spans="1:18" ht="15.75" customHeight="1">
      <c r="A2030" s="1"/>
      <c r="B2030" s="6" t="s">
        <v>27</v>
      </c>
      <c r="C2030" s="6">
        <v>1128299</v>
      </c>
      <c r="D2030" s="7">
        <v>44250</v>
      </c>
      <c r="E2030" s="6" t="s">
        <v>28</v>
      </c>
      <c r="F2030" s="6" t="s">
        <v>80</v>
      </c>
      <c r="G2030" s="6" t="s">
        <v>81</v>
      </c>
      <c r="H2030" s="6" t="s">
        <v>19</v>
      </c>
      <c r="I2030" s="8">
        <v>0.4</v>
      </c>
      <c r="J2030" s="9">
        <v>3750</v>
      </c>
      <c r="K2030" s="10">
        <f t="shared" si="14"/>
        <v>1500</v>
      </c>
      <c r="L2030" s="10">
        <f t="shared" si="15"/>
        <v>525</v>
      </c>
      <c r="M2030" s="11">
        <v>0.35</v>
      </c>
      <c r="O2030" s="16"/>
      <c r="P2030" s="14"/>
      <c r="Q2030" s="12"/>
      <c r="R2030" s="13"/>
    </row>
    <row r="2031" spans="1:18" ht="15.75" customHeight="1">
      <c r="A2031" s="1"/>
      <c r="B2031" s="6" t="s">
        <v>27</v>
      </c>
      <c r="C2031" s="6">
        <v>1128299</v>
      </c>
      <c r="D2031" s="7">
        <v>44250</v>
      </c>
      <c r="E2031" s="6" t="s">
        <v>28</v>
      </c>
      <c r="F2031" s="6" t="s">
        <v>80</v>
      </c>
      <c r="G2031" s="6" t="s">
        <v>81</v>
      </c>
      <c r="H2031" s="6" t="s">
        <v>20</v>
      </c>
      <c r="I2031" s="8">
        <v>0.4</v>
      </c>
      <c r="J2031" s="9">
        <v>2250</v>
      </c>
      <c r="K2031" s="10">
        <f t="shared" si="14"/>
        <v>900</v>
      </c>
      <c r="L2031" s="10">
        <f t="shared" si="15"/>
        <v>315</v>
      </c>
      <c r="M2031" s="11">
        <v>0.35</v>
      </c>
      <c r="O2031" s="16"/>
      <c r="P2031" s="14"/>
      <c r="Q2031" s="12"/>
      <c r="R2031" s="13"/>
    </row>
    <row r="2032" spans="1:18" ht="15.75" customHeight="1">
      <c r="A2032" s="1"/>
      <c r="B2032" s="6" t="s">
        <v>27</v>
      </c>
      <c r="C2032" s="6">
        <v>1128299</v>
      </c>
      <c r="D2032" s="7">
        <v>44250</v>
      </c>
      <c r="E2032" s="6" t="s">
        <v>28</v>
      </c>
      <c r="F2032" s="6" t="s">
        <v>80</v>
      </c>
      <c r="G2032" s="6" t="s">
        <v>81</v>
      </c>
      <c r="H2032" s="6" t="s">
        <v>21</v>
      </c>
      <c r="I2032" s="8">
        <v>0.45000000000000007</v>
      </c>
      <c r="J2032" s="9">
        <v>1500</v>
      </c>
      <c r="K2032" s="10">
        <f t="shared" si="14"/>
        <v>675.00000000000011</v>
      </c>
      <c r="L2032" s="10">
        <f t="shared" si="15"/>
        <v>202.50000000000003</v>
      </c>
      <c r="M2032" s="11">
        <v>0.3</v>
      </c>
      <c r="O2032" s="16"/>
      <c r="P2032" s="14"/>
      <c r="Q2032" s="12"/>
      <c r="R2032" s="13"/>
    </row>
    <row r="2033" spans="1:18" ht="15.75" customHeight="1">
      <c r="A2033" s="1"/>
      <c r="B2033" s="6" t="s">
        <v>27</v>
      </c>
      <c r="C2033" s="6">
        <v>1128299</v>
      </c>
      <c r="D2033" s="7">
        <v>44250</v>
      </c>
      <c r="E2033" s="6" t="s">
        <v>28</v>
      </c>
      <c r="F2033" s="6" t="s">
        <v>80</v>
      </c>
      <c r="G2033" s="6" t="s">
        <v>81</v>
      </c>
      <c r="H2033" s="6" t="s">
        <v>22</v>
      </c>
      <c r="I2033" s="8">
        <v>0.4</v>
      </c>
      <c r="J2033" s="9">
        <v>3500</v>
      </c>
      <c r="K2033" s="10">
        <f t="shared" si="14"/>
        <v>1400</v>
      </c>
      <c r="L2033" s="10">
        <f t="shared" si="15"/>
        <v>350</v>
      </c>
      <c r="M2033" s="11">
        <v>0.25</v>
      </c>
      <c r="O2033" s="16"/>
      <c r="P2033" s="14"/>
      <c r="Q2033" s="12"/>
      <c r="R2033" s="13"/>
    </row>
    <row r="2034" spans="1:18" ht="15.75" customHeight="1">
      <c r="A2034" s="1"/>
      <c r="B2034" s="6" t="s">
        <v>27</v>
      </c>
      <c r="C2034" s="6">
        <v>1128299</v>
      </c>
      <c r="D2034" s="7">
        <v>44277</v>
      </c>
      <c r="E2034" s="6" t="s">
        <v>28</v>
      </c>
      <c r="F2034" s="6" t="s">
        <v>80</v>
      </c>
      <c r="G2034" s="6" t="s">
        <v>81</v>
      </c>
      <c r="H2034" s="6" t="s">
        <v>17</v>
      </c>
      <c r="I2034" s="8">
        <v>0.4</v>
      </c>
      <c r="J2034" s="9">
        <v>5000</v>
      </c>
      <c r="K2034" s="10">
        <f t="shared" si="14"/>
        <v>2000</v>
      </c>
      <c r="L2034" s="10">
        <f t="shared" si="15"/>
        <v>700</v>
      </c>
      <c r="M2034" s="11">
        <v>0.35</v>
      </c>
      <c r="O2034" s="16"/>
      <c r="P2034" s="14"/>
      <c r="Q2034" s="12"/>
      <c r="R2034" s="13"/>
    </row>
    <row r="2035" spans="1:18" ht="15.75" customHeight="1">
      <c r="A2035" s="1"/>
      <c r="B2035" s="6" t="s">
        <v>27</v>
      </c>
      <c r="C2035" s="6">
        <v>1128299</v>
      </c>
      <c r="D2035" s="7">
        <v>44277</v>
      </c>
      <c r="E2035" s="6" t="s">
        <v>28</v>
      </c>
      <c r="F2035" s="6" t="s">
        <v>80</v>
      </c>
      <c r="G2035" s="6" t="s">
        <v>81</v>
      </c>
      <c r="H2035" s="6" t="s">
        <v>18</v>
      </c>
      <c r="I2035" s="8">
        <v>0.5</v>
      </c>
      <c r="J2035" s="9">
        <v>3500</v>
      </c>
      <c r="K2035" s="10">
        <f t="shared" si="14"/>
        <v>1750</v>
      </c>
      <c r="L2035" s="10">
        <f t="shared" si="15"/>
        <v>700</v>
      </c>
      <c r="M2035" s="11">
        <v>0.4</v>
      </c>
      <c r="O2035" s="16"/>
      <c r="P2035" s="14"/>
      <c r="Q2035" s="12"/>
      <c r="R2035" s="13"/>
    </row>
    <row r="2036" spans="1:18" ht="15.75" customHeight="1">
      <c r="A2036" s="1"/>
      <c r="B2036" s="6" t="s">
        <v>27</v>
      </c>
      <c r="C2036" s="6">
        <v>1128299</v>
      </c>
      <c r="D2036" s="7">
        <v>44277</v>
      </c>
      <c r="E2036" s="6" t="s">
        <v>28</v>
      </c>
      <c r="F2036" s="6" t="s">
        <v>80</v>
      </c>
      <c r="G2036" s="6" t="s">
        <v>81</v>
      </c>
      <c r="H2036" s="6" t="s">
        <v>19</v>
      </c>
      <c r="I2036" s="8">
        <v>0.5</v>
      </c>
      <c r="J2036" s="9">
        <v>3500</v>
      </c>
      <c r="K2036" s="10">
        <f t="shared" si="14"/>
        <v>1750</v>
      </c>
      <c r="L2036" s="10">
        <f t="shared" si="15"/>
        <v>612.5</v>
      </c>
      <c r="M2036" s="11">
        <v>0.35</v>
      </c>
      <c r="O2036" s="16"/>
      <c r="P2036" s="14"/>
      <c r="Q2036" s="12"/>
      <c r="R2036" s="13"/>
    </row>
    <row r="2037" spans="1:18" ht="15.75" customHeight="1">
      <c r="A2037" s="1"/>
      <c r="B2037" s="6" t="s">
        <v>27</v>
      </c>
      <c r="C2037" s="6">
        <v>1128299</v>
      </c>
      <c r="D2037" s="7">
        <v>44277</v>
      </c>
      <c r="E2037" s="6" t="s">
        <v>28</v>
      </c>
      <c r="F2037" s="6" t="s">
        <v>80</v>
      </c>
      <c r="G2037" s="6" t="s">
        <v>81</v>
      </c>
      <c r="H2037" s="6" t="s">
        <v>20</v>
      </c>
      <c r="I2037" s="8">
        <v>0.5</v>
      </c>
      <c r="J2037" s="9">
        <v>2250</v>
      </c>
      <c r="K2037" s="10">
        <f t="shared" si="14"/>
        <v>1125</v>
      </c>
      <c r="L2037" s="10">
        <f t="shared" si="15"/>
        <v>393.75</v>
      </c>
      <c r="M2037" s="11">
        <v>0.35</v>
      </c>
      <c r="O2037" s="16"/>
      <c r="P2037" s="14"/>
      <c r="Q2037" s="12"/>
      <c r="R2037" s="13"/>
    </row>
    <row r="2038" spans="1:18" ht="15.75" customHeight="1">
      <c r="A2038" s="1"/>
      <c r="B2038" s="6" t="s">
        <v>27</v>
      </c>
      <c r="C2038" s="6">
        <v>1128299</v>
      </c>
      <c r="D2038" s="7">
        <v>44277</v>
      </c>
      <c r="E2038" s="6" t="s">
        <v>28</v>
      </c>
      <c r="F2038" s="6" t="s">
        <v>80</v>
      </c>
      <c r="G2038" s="6" t="s">
        <v>81</v>
      </c>
      <c r="H2038" s="6" t="s">
        <v>21</v>
      </c>
      <c r="I2038" s="8">
        <v>0.55000000000000004</v>
      </c>
      <c r="J2038" s="9">
        <v>1250</v>
      </c>
      <c r="K2038" s="10">
        <f t="shared" si="14"/>
        <v>687.5</v>
      </c>
      <c r="L2038" s="10">
        <f t="shared" si="15"/>
        <v>206.25</v>
      </c>
      <c r="M2038" s="11">
        <v>0.3</v>
      </c>
      <c r="O2038" s="16"/>
      <c r="P2038" s="14"/>
      <c r="Q2038" s="12"/>
      <c r="R2038" s="13"/>
    </row>
    <row r="2039" spans="1:18" ht="15.75" customHeight="1">
      <c r="A2039" s="1"/>
      <c r="B2039" s="6" t="s">
        <v>27</v>
      </c>
      <c r="C2039" s="6">
        <v>1128299</v>
      </c>
      <c r="D2039" s="7">
        <v>44277</v>
      </c>
      <c r="E2039" s="6" t="s">
        <v>28</v>
      </c>
      <c r="F2039" s="6" t="s">
        <v>80</v>
      </c>
      <c r="G2039" s="6" t="s">
        <v>81</v>
      </c>
      <c r="H2039" s="6" t="s">
        <v>22</v>
      </c>
      <c r="I2039" s="8">
        <v>0.5</v>
      </c>
      <c r="J2039" s="9">
        <v>3250</v>
      </c>
      <c r="K2039" s="10">
        <f t="shared" si="14"/>
        <v>1625</v>
      </c>
      <c r="L2039" s="10">
        <f t="shared" si="15"/>
        <v>406.25</v>
      </c>
      <c r="M2039" s="11">
        <v>0.25</v>
      </c>
      <c r="O2039" s="16"/>
      <c r="P2039" s="14"/>
      <c r="Q2039" s="12"/>
      <c r="R2039" s="13"/>
    </row>
    <row r="2040" spans="1:18" ht="15.75" customHeight="1">
      <c r="A2040" s="1"/>
      <c r="B2040" s="6" t="s">
        <v>27</v>
      </c>
      <c r="C2040" s="6">
        <v>1128299</v>
      </c>
      <c r="D2040" s="7">
        <v>44309</v>
      </c>
      <c r="E2040" s="6" t="s">
        <v>28</v>
      </c>
      <c r="F2040" s="6" t="s">
        <v>80</v>
      </c>
      <c r="G2040" s="6" t="s">
        <v>81</v>
      </c>
      <c r="H2040" s="6" t="s">
        <v>17</v>
      </c>
      <c r="I2040" s="8">
        <v>0.5</v>
      </c>
      <c r="J2040" s="9">
        <v>5000</v>
      </c>
      <c r="K2040" s="10">
        <f t="shared" si="14"/>
        <v>2500</v>
      </c>
      <c r="L2040" s="10">
        <f t="shared" si="15"/>
        <v>875</v>
      </c>
      <c r="M2040" s="11">
        <v>0.35</v>
      </c>
      <c r="O2040" s="16"/>
      <c r="P2040" s="14"/>
      <c r="Q2040" s="12"/>
      <c r="R2040" s="13"/>
    </row>
    <row r="2041" spans="1:18" ht="15.75" customHeight="1">
      <c r="A2041" s="1"/>
      <c r="B2041" s="6" t="s">
        <v>27</v>
      </c>
      <c r="C2041" s="6">
        <v>1128299</v>
      </c>
      <c r="D2041" s="7">
        <v>44309</v>
      </c>
      <c r="E2041" s="6" t="s">
        <v>28</v>
      </c>
      <c r="F2041" s="6" t="s">
        <v>80</v>
      </c>
      <c r="G2041" s="6" t="s">
        <v>81</v>
      </c>
      <c r="H2041" s="6" t="s">
        <v>18</v>
      </c>
      <c r="I2041" s="8">
        <v>0.55000000000000004</v>
      </c>
      <c r="J2041" s="9">
        <v>3000</v>
      </c>
      <c r="K2041" s="10">
        <f t="shared" si="14"/>
        <v>1650.0000000000002</v>
      </c>
      <c r="L2041" s="10">
        <f t="shared" si="15"/>
        <v>660.00000000000011</v>
      </c>
      <c r="M2041" s="11">
        <v>0.4</v>
      </c>
      <c r="O2041" s="16"/>
      <c r="P2041" s="14"/>
      <c r="Q2041" s="12"/>
      <c r="R2041" s="13"/>
    </row>
    <row r="2042" spans="1:18" ht="15.75" customHeight="1">
      <c r="A2042" s="1"/>
      <c r="B2042" s="6" t="s">
        <v>27</v>
      </c>
      <c r="C2042" s="6">
        <v>1128299</v>
      </c>
      <c r="D2042" s="7">
        <v>44309</v>
      </c>
      <c r="E2042" s="6" t="s">
        <v>28</v>
      </c>
      <c r="F2042" s="6" t="s">
        <v>80</v>
      </c>
      <c r="G2042" s="6" t="s">
        <v>81</v>
      </c>
      <c r="H2042" s="6" t="s">
        <v>19</v>
      </c>
      <c r="I2042" s="8">
        <v>0.55000000000000004</v>
      </c>
      <c r="J2042" s="9">
        <v>3500</v>
      </c>
      <c r="K2042" s="10">
        <f t="shared" si="14"/>
        <v>1925.0000000000002</v>
      </c>
      <c r="L2042" s="10">
        <f t="shared" si="15"/>
        <v>673.75</v>
      </c>
      <c r="M2042" s="11">
        <v>0.35</v>
      </c>
      <c r="O2042" s="16"/>
      <c r="P2042" s="14"/>
      <c r="Q2042" s="12"/>
      <c r="R2042" s="13"/>
    </row>
    <row r="2043" spans="1:18" ht="15.75" customHeight="1">
      <c r="A2043" s="1"/>
      <c r="B2043" s="6" t="s">
        <v>27</v>
      </c>
      <c r="C2043" s="6">
        <v>1128299</v>
      </c>
      <c r="D2043" s="7">
        <v>44309</v>
      </c>
      <c r="E2043" s="6" t="s">
        <v>28</v>
      </c>
      <c r="F2043" s="6" t="s">
        <v>80</v>
      </c>
      <c r="G2043" s="6" t="s">
        <v>81</v>
      </c>
      <c r="H2043" s="6" t="s">
        <v>20</v>
      </c>
      <c r="I2043" s="8">
        <v>0.5</v>
      </c>
      <c r="J2043" s="9">
        <v>2500</v>
      </c>
      <c r="K2043" s="10">
        <f t="shared" si="14"/>
        <v>1250</v>
      </c>
      <c r="L2043" s="10">
        <f t="shared" si="15"/>
        <v>437.5</v>
      </c>
      <c r="M2043" s="11">
        <v>0.35</v>
      </c>
      <c r="O2043" s="16"/>
      <c r="P2043" s="14"/>
      <c r="Q2043" s="12"/>
      <c r="R2043" s="13"/>
    </row>
    <row r="2044" spans="1:18" ht="15.75" customHeight="1">
      <c r="A2044" s="1"/>
      <c r="B2044" s="6" t="s">
        <v>27</v>
      </c>
      <c r="C2044" s="6">
        <v>1128299</v>
      </c>
      <c r="D2044" s="7">
        <v>44309</v>
      </c>
      <c r="E2044" s="6" t="s">
        <v>28</v>
      </c>
      <c r="F2044" s="6" t="s">
        <v>80</v>
      </c>
      <c r="G2044" s="6" t="s">
        <v>81</v>
      </c>
      <c r="H2044" s="6" t="s">
        <v>21</v>
      </c>
      <c r="I2044" s="8">
        <v>0.55000000000000004</v>
      </c>
      <c r="J2044" s="9">
        <v>1500</v>
      </c>
      <c r="K2044" s="10">
        <f t="shared" si="14"/>
        <v>825.00000000000011</v>
      </c>
      <c r="L2044" s="10">
        <f t="shared" si="15"/>
        <v>247.50000000000003</v>
      </c>
      <c r="M2044" s="11">
        <v>0.3</v>
      </c>
      <c r="O2044" s="16"/>
      <c r="P2044" s="14"/>
      <c r="Q2044" s="12"/>
      <c r="R2044" s="13"/>
    </row>
    <row r="2045" spans="1:18" ht="15.75" customHeight="1">
      <c r="A2045" s="1"/>
      <c r="B2045" s="6" t="s">
        <v>27</v>
      </c>
      <c r="C2045" s="6">
        <v>1128299</v>
      </c>
      <c r="D2045" s="7">
        <v>44309</v>
      </c>
      <c r="E2045" s="6" t="s">
        <v>28</v>
      </c>
      <c r="F2045" s="6" t="s">
        <v>80</v>
      </c>
      <c r="G2045" s="6" t="s">
        <v>81</v>
      </c>
      <c r="H2045" s="6" t="s">
        <v>22</v>
      </c>
      <c r="I2045" s="8">
        <v>0.70000000000000007</v>
      </c>
      <c r="J2045" s="9">
        <v>3250</v>
      </c>
      <c r="K2045" s="10">
        <f t="shared" si="14"/>
        <v>2275</v>
      </c>
      <c r="L2045" s="10">
        <f t="shared" si="15"/>
        <v>568.75</v>
      </c>
      <c r="M2045" s="11">
        <v>0.25</v>
      </c>
      <c r="O2045" s="16"/>
      <c r="P2045" s="14"/>
      <c r="Q2045" s="12"/>
      <c r="R2045" s="13"/>
    </row>
    <row r="2046" spans="1:18" ht="15.75" customHeight="1">
      <c r="A2046" s="1"/>
      <c r="B2046" s="6" t="s">
        <v>27</v>
      </c>
      <c r="C2046" s="6">
        <v>1128299</v>
      </c>
      <c r="D2046" s="7">
        <v>44340</v>
      </c>
      <c r="E2046" s="6" t="s">
        <v>28</v>
      </c>
      <c r="F2046" s="6" t="s">
        <v>80</v>
      </c>
      <c r="G2046" s="6" t="s">
        <v>81</v>
      </c>
      <c r="H2046" s="6" t="s">
        <v>17</v>
      </c>
      <c r="I2046" s="8">
        <v>0.5</v>
      </c>
      <c r="J2046" s="9">
        <v>5250</v>
      </c>
      <c r="K2046" s="10">
        <f t="shared" ref="K2046:K2300" si="16">I2046*J2046</f>
        <v>2625</v>
      </c>
      <c r="L2046" s="10">
        <f t="shared" ref="L2046:L2300" si="17">K2046*M2046</f>
        <v>918.74999999999989</v>
      </c>
      <c r="M2046" s="11">
        <v>0.35</v>
      </c>
      <c r="O2046" s="16"/>
      <c r="P2046" s="14"/>
      <c r="Q2046" s="12"/>
      <c r="R2046" s="13"/>
    </row>
    <row r="2047" spans="1:18" ht="15.75" customHeight="1">
      <c r="A2047" s="1"/>
      <c r="B2047" s="6" t="s">
        <v>27</v>
      </c>
      <c r="C2047" s="6">
        <v>1128299</v>
      </c>
      <c r="D2047" s="7">
        <v>44340</v>
      </c>
      <c r="E2047" s="6" t="s">
        <v>28</v>
      </c>
      <c r="F2047" s="6" t="s">
        <v>80</v>
      </c>
      <c r="G2047" s="6" t="s">
        <v>81</v>
      </c>
      <c r="H2047" s="6" t="s">
        <v>18</v>
      </c>
      <c r="I2047" s="8">
        <v>0.55000000000000004</v>
      </c>
      <c r="J2047" s="9">
        <v>3750</v>
      </c>
      <c r="K2047" s="10">
        <f t="shared" si="16"/>
        <v>2062.5</v>
      </c>
      <c r="L2047" s="10">
        <f t="shared" si="17"/>
        <v>825</v>
      </c>
      <c r="M2047" s="11">
        <v>0.4</v>
      </c>
      <c r="O2047" s="16"/>
      <c r="P2047" s="14"/>
      <c r="Q2047" s="12"/>
      <c r="R2047" s="13"/>
    </row>
    <row r="2048" spans="1:18" ht="15.75" customHeight="1">
      <c r="A2048" s="1"/>
      <c r="B2048" s="6" t="s">
        <v>27</v>
      </c>
      <c r="C2048" s="6">
        <v>1128299</v>
      </c>
      <c r="D2048" s="7">
        <v>44340</v>
      </c>
      <c r="E2048" s="6" t="s">
        <v>28</v>
      </c>
      <c r="F2048" s="6" t="s">
        <v>80</v>
      </c>
      <c r="G2048" s="6" t="s">
        <v>81</v>
      </c>
      <c r="H2048" s="6" t="s">
        <v>19</v>
      </c>
      <c r="I2048" s="8">
        <v>0.55000000000000004</v>
      </c>
      <c r="J2048" s="9">
        <v>4000</v>
      </c>
      <c r="K2048" s="10">
        <f t="shared" si="16"/>
        <v>2200</v>
      </c>
      <c r="L2048" s="10">
        <f t="shared" si="17"/>
        <v>770</v>
      </c>
      <c r="M2048" s="11">
        <v>0.35</v>
      </c>
      <c r="O2048" s="16"/>
      <c r="P2048" s="14"/>
      <c r="Q2048" s="12"/>
      <c r="R2048" s="13"/>
    </row>
    <row r="2049" spans="1:18" ht="15.75" customHeight="1">
      <c r="A2049" s="1"/>
      <c r="B2049" s="6" t="s">
        <v>27</v>
      </c>
      <c r="C2049" s="6">
        <v>1128299</v>
      </c>
      <c r="D2049" s="7">
        <v>44340</v>
      </c>
      <c r="E2049" s="6" t="s">
        <v>28</v>
      </c>
      <c r="F2049" s="6" t="s">
        <v>80</v>
      </c>
      <c r="G2049" s="6" t="s">
        <v>81</v>
      </c>
      <c r="H2049" s="6" t="s">
        <v>20</v>
      </c>
      <c r="I2049" s="8">
        <v>0.5</v>
      </c>
      <c r="J2049" s="9">
        <v>3000</v>
      </c>
      <c r="K2049" s="10">
        <f t="shared" si="16"/>
        <v>1500</v>
      </c>
      <c r="L2049" s="10">
        <f t="shared" si="17"/>
        <v>525</v>
      </c>
      <c r="M2049" s="11">
        <v>0.35</v>
      </c>
      <c r="O2049" s="16"/>
      <c r="P2049" s="14"/>
      <c r="Q2049" s="12"/>
      <c r="R2049" s="13"/>
    </row>
    <row r="2050" spans="1:18" ht="15.75" customHeight="1">
      <c r="A2050" s="1"/>
      <c r="B2050" s="6" t="s">
        <v>27</v>
      </c>
      <c r="C2050" s="6">
        <v>1128299</v>
      </c>
      <c r="D2050" s="7">
        <v>44340</v>
      </c>
      <c r="E2050" s="6" t="s">
        <v>28</v>
      </c>
      <c r="F2050" s="6" t="s">
        <v>80</v>
      </c>
      <c r="G2050" s="6" t="s">
        <v>81</v>
      </c>
      <c r="H2050" s="6" t="s">
        <v>21</v>
      </c>
      <c r="I2050" s="8">
        <v>0.55000000000000004</v>
      </c>
      <c r="J2050" s="9">
        <v>2000</v>
      </c>
      <c r="K2050" s="10">
        <f t="shared" si="16"/>
        <v>1100</v>
      </c>
      <c r="L2050" s="10">
        <f t="shared" si="17"/>
        <v>330</v>
      </c>
      <c r="M2050" s="11">
        <v>0.3</v>
      </c>
      <c r="O2050" s="16"/>
      <c r="P2050" s="14"/>
      <c r="Q2050" s="12"/>
      <c r="R2050" s="13"/>
    </row>
    <row r="2051" spans="1:18" ht="15.75" customHeight="1">
      <c r="A2051" s="1"/>
      <c r="B2051" s="6" t="s">
        <v>27</v>
      </c>
      <c r="C2051" s="6">
        <v>1128299</v>
      </c>
      <c r="D2051" s="7">
        <v>44340</v>
      </c>
      <c r="E2051" s="6" t="s">
        <v>28</v>
      </c>
      <c r="F2051" s="6" t="s">
        <v>80</v>
      </c>
      <c r="G2051" s="6" t="s">
        <v>81</v>
      </c>
      <c r="H2051" s="6" t="s">
        <v>22</v>
      </c>
      <c r="I2051" s="8">
        <v>0.70000000000000007</v>
      </c>
      <c r="J2051" s="9">
        <v>3750</v>
      </c>
      <c r="K2051" s="10">
        <f t="shared" si="16"/>
        <v>2625.0000000000005</v>
      </c>
      <c r="L2051" s="10">
        <f t="shared" si="17"/>
        <v>656.25000000000011</v>
      </c>
      <c r="M2051" s="11">
        <v>0.25</v>
      </c>
      <c r="O2051" s="16"/>
      <c r="P2051" s="14"/>
      <c r="Q2051" s="12"/>
      <c r="R2051" s="13"/>
    </row>
    <row r="2052" spans="1:18" ht="15.75" customHeight="1">
      <c r="A2052" s="1"/>
      <c r="B2052" s="6" t="s">
        <v>27</v>
      </c>
      <c r="C2052" s="6">
        <v>1128299</v>
      </c>
      <c r="D2052" s="7">
        <v>44370</v>
      </c>
      <c r="E2052" s="6" t="s">
        <v>28</v>
      </c>
      <c r="F2052" s="6" t="s">
        <v>80</v>
      </c>
      <c r="G2052" s="6" t="s">
        <v>81</v>
      </c>
      <c r="H2052" s="6" t="s">
        <v>17</v>
      </c>
      <c r="I2052" s="8">
        <v>0.5</v>
      </c>
      <c r="J2052" s="9">
        <v>6250</v>
      </c>
      <c r="K2052" s="10">
        <f t="shared" si="16"/>
        <v>3125</v>
      </c>
      <c r="L2052" s="10">
        <f t="shared" si="17"/>
        <v>1093.75</v>
      </c>
      <c r="M2052" s="11">
        <v>0.35</v>
      </c>
      <c r="O2052" s="16"/>
      <c r="P2052" s="14"/>
      <c r="Q2052" s="12"/>
      <c r="R2052" s="13"/>
    </row>
    <row r="2053" spans="1:18" ht="15.75" customHeight="1">
      <c r="A2053" s="1"/>
      <c r="B2053" s="6" t="s">
        <v>27</v>
      </c>
      <c r="C2053" s="6">
        <v>1128299</v>
      </c>
      <c r="D2053" s="7">
        <v>44370</v>
      </c>
      <c r="E2053" s="6" t="s">
        <v>28</v>
      </c>
      <c r="F2053" s="6" t="s">
        <v>80</v>
      </c>
      <c r="G2053" s="6" t="s">
        <v>81</v>
      </c>
      <c r="H2053" s="6" t="s">
        <v>18</v>
      </c>
      <c r="I2053" s="8">
        <v>0.55000000000000004</v>
      </c>
      <c r="J2053" s="9">
        <v>4750</v>
      </c>
      <c r="K2053" s="10">
        <f t="shared" si="16"/>
        <v>2612.5</v>
      </c>
      <c r="L2053" s="10">
        <f t="shared" si="17"/>
        <v>1045</v>
      </c>
      <c r="M2053" s="11">
        <v>0.4</v>
      </c>
      <c r="O2053" s="16"/>
      <c r="P2053" s="14"/>
      <c r="Q2053" s="12"/>
      <c r="R2053" s="13"/>
    </row>
    <row r="2054" spans="1:18" ht="15.75" customHeight="1">
      <c r="A2054" s="1"/>
      <c r="B2054" s="6" t="s">
        <v>27</v>
      </c>
      <c r="C2054" s="6">
        <v>1128299</v>
      </c>
      <c r="D2054" s="7">
        <v>44370</v>
      </c>
      <c r="E2054" s="6" t="s">
        <v>28</v>
      </c>
      <c r="F2054" s="6" t="s">
        <v>80</v>
      </c>
      <c r="G2054" s="6" t="s">
        <v>81</v>
      </c>
      <c r="H2054" s="6" t="s">
        <v>19</v>
      </c>
      <c r="I2054" s="8">
        <v>0.55000000000000004</v>
      </c>
      <c r="J2054" s="9">
        <v>4750</v>
      </c>
      <c r="K2054" s="10">
        <f t="shared" si="16"/>
        <v>2612.5</v>
      </c>
      <c r="L2054" s="10">
        <f t="shared" si="17"/>
        <v>914.37499999999989</v>
      </c>
      <c r="M2054" s="11">
        <v>0.35</v>
      </c>
      <c r="O2054" s="16"/>
      <c r="P2054" s="14"/>
      <c r="Q2054" s="12"/>
      <c r="R2054" s="13"/>
    </row>
    <row r="2055" spans="1:18" ht="15.75" customHeight="1">
      <c r="A2055" s="1"/>
      <c r="B2055" s="6" t="s">
        <v>27</v>
      </c>
      <c r="C2055" s="6">
        <v>1128299</v>
      </c>
      <c r="D2055" s="7">
        <v>44370</v>
      </c>
      <c r="E2055" s="6" t="s">
        <v>28</v>
      </c>
      <c r="F2055" s="6" t="s">
        <v>80</v>
      </c>
      <c r="G2055" s="6" t="s">
        <v>81</v>
      </c>
      <c r="H2055" s="6" t="s">
        <v>20</v>
      </c>
      <c r="I2055" s="8">
        <v>0.5</v>
      </c>
      <c r="J2055" s="9">
        <v>3500</v>
      </c>
      <c r="K2055" s="10">
        <f t="shared" si="16"/>
        <v>1750</v>
      </c>
      <c r="L2055" s="10">
        <f t="shared" si="17"/>
        <v>612.5</v>
      </c>
      <c r="M2055" s="11">
        <v>0.35</v>
      </c>
      <c r="O2055" s="16"/>
      <c r="P2055" s="14"/>
      <c r="Q2055" s="12"/>
      <c r="R2055" s="13"/>
    </row>
    <row r="2056" spans="1:18" ht="15.75" customHeight="1">
      <c r="A2056" s="1"/>
      <c r="B2056" s="6" t="s">
        <v>27</v>
      </c>
      <c r="C2056" s="6">
        <v>1128299</v>
      </c>
      <c r="D2056" s="7">
        <v>44370</v>
      </c>
      <c r="E2056" s="6" t="s">
        <v>28</v>
      </c>
      <c r="F2056" s="6" t="s">
        <v>80</v>
      </c>
      <c r="G2056" s="6" t="s">
        <v>81</v>
      </c>
      <c r="H2056" s="6" t="s">
        <v>21</v>
      </c>
      <c r="I2056" s="8">
        <v>0.55000000000000004</v>
      </c>
      <c r="J2056" s="9">
        <v>2250</v>
      </c>
      <c r="K2056" s="10">
        <f t="shared" si="16"/>
        <v>1237.5</v>
      </c>
      <c r="L2056" s="10">
        <f t="shared" si="17"/>
        <v>371.25</v>
      </c>
      <c r="M2056" s="11">
        <v>0.3</v>
      </c>
      <c r="O2056" s="16"/>
      <c r="P2056" s="14"/>
      <c r="Q2056" s="12"/>
      <c r="R2056" s="13"/>
    </row>
    <row r="2057" spans="1:18" ht="15.75" customHeight="1">
      <c r="A2057" s="1"/>
      <c r="B2057" s="6" t="s">
        <v>27</v>
      </c>
      <c r="C2057" s="6">
        <v>1128299</v>
      </c>
      <c r="D2057" s="7">
        <v>44370</v>
      </c>
      <c r="E2057" s="6" t="s">
        <v>28</v>
      </c>
      <c r="F2057" s="6" t="s">
        <v>80</v>
      </c>
      <c r="G2057" s="6" t="s">
        <v>81</v>
      </c>
      <c r="H2057" s="6" t="s">
        <v>22</v>
      </c>
      <c r="I2057" s="8">
        <v>0.70000000000000007</v>
      </c>
      <c r="J2057" s="9">
        <v>5250</v>
      </c>
      <c r="K2057" s="10">
        <f t="shared" si="16"/>
        <v>3675.0000000000005</v>
      </c>
      <c r="L2057" s="10">
        <f t="shared" si="17"/>
        <v>918.75000000000011</v>
      </c>
      <c r="M2057" s="11">
        <v>0.25</v>
      </c>
      <c r="O2057" s="16"/>
      <c r="P2057" s="14"/>
      <c r="Q2057" s="12"/>
      <c r="R2057" s="13"/>
    </row>
    <row r="2058" spans="1:18" ht="15.75" customHeight="1">
      <c r="A2058" s="1"/>
      <c r="B2058" s="6" t="s">
        <v>27</v>
      </c>
      <c r="C2058" s="6">
        <v>1128299</v>
      </c>
      <c r="D2058" s="7">
        <v>44399</v>
      </c>
      <c r="E2058" s="6" t="s">
        <v>28</v>
      </c>
      <c r="F2058" s="6" t="s">
        <v>80</v>
      </c>
      <c r="G2058" s="6" t="s">
        <v>81</v>
      </c>
      <c r="H2058" s="6" t="s">
        <v>17</v>
      </c>
      <c r="I2058" s="8">
        <v>0.5</v>
      </c>
      <c r="J2058" s="9">
        <v>6750</v>
      </c>
      <c r="K2058" s="10">
        <f t="shared" si="16"/>
        <v>3375</v>
      </c>
      <c r="L2058" s="10">
        <f t="shared" si="17"/>
        <v>1181.25</v>
      </c>
      <c r="M2058" s="11">
        <v>0.35</v>
      </c>
      <c r="O2058" s="16"/>
      <c r="P2058" s="14"/>
      <c r="Q2058" s="12"/>
      <c r="R2058" s="13"/>
    </row>
    <row r="2059" spans="1:18" ht="15.75" customHeight="1">
      <c r="A2059" s="1"/>
      <c r="B2059" s="6" t="s">
        <v>27</v>
      </c>
      <c r="C2059" s="6">
        <v>1128299</v>
      </c>
      <c r="D2059" s="7">
        <v>44399</v>
      </c>
      <c r="E2059" s="6" t="s">
        <v>28</v>
      </c>
      <c r="F2059" s="6" t="s">
        <v>80</v>
      </c>
      <c r="G2059" s="6" t="s">
        <v>81</v>
      </c>
      <c r="H2059" s="6" t="s">
        <v>18</v>
      </c>
      <c r="I2059" s="8">
        <v>0.55000000000000004</v>
      </c>
      <c r="J2059" s="9">
        <v>5250</v>
      </c>
      <c r="K2059" s="10">
        <f t="shared" si="16"/>
        <v>2887.5000000000005</v>
      </c>
      <c r="L2059" s="10">
        <f t="shared" si="17"/>
        <v>1155.0000000000002</v>
      </c>
      <c r="M2059" s="11">
        <v>0.4</v>
      </c>
      <c r="O2059" s="16"/>
      <c r="P2059" s="14"/>
      <c r="Q2059" s="12"/>
      <c r="R2059" s="13"/>
    </row>
    <row r="2060" spans="1:18" ht="15.75" customHeight="1">
      <c r="A2060" s="1"/>
      <c r="B2060" s="6" t="s">
        <v>27</v>
      </c>
      <c r="C2060" s="6">
        <v>1128299</v>
      </c>
      <c r="D2060" s="7">
        <v>44399</v>
      </c>
      <c r="E2060" s="6" t="s">
        <v>28</v>
      </c>
      <c r="F2060" s="6" t="s">
        <v>80</v>
      </c>
      <c r="G2060" s="6" t="s">
        <v>81</v>
      </c>
      <c r="H2060" s="6" t="s">
        <v>19</v>
      </c>
      <c r="I2060" s="8">
        <v>0.55000000000000004</v>
      </c>
      <c r="J2060" s="9">
        <v>4750</v>
      </c>
      <c r="K2060" s="10">
        <f t="shared" si="16"/>
        <v>2612.5</v>
      </c>
      <c r="L2060" s="10">
        <f t="shared" si="17"/>
        <v>914.37499999999989</v>
      </c>
      <c r="M2060" s="11">
        <v>0.35</v>
      </c>
      <c r="O2060" s="16"/>
      <c r="P2060" s="14"/>
      <c r="Q2060" s="12"/>
      <c r="R2060" s="13"/>
    </row>
    <row r="2061" spans="1:18" ht="15.75" customHeight="1">
      <c r="A2061" s="1"/>
      <c r="B2061" s="6" t="s">
        <v>27</v>
      </c>
      <c r="C2061" s="6">
        <v>1128299</v>
      </c>
      <c r="D2061" s="7">
        <v>44399</v>
      </c>
      <c r="E2061" s="6" t="s">
        <v>28</v>
      </c>
      <c r="F2061" s="6" t="s">
        <v>80</v>
      </c>
      <c r="G2061" s="6" t="s">
        <v>81</v>
      </c>
      <c r="H2061" s="6" t="s">
        <v>20</v>
      </c>
      <c r="I2061" s="8">
        <v>0.5</v>
      </c>
      <c r="J2061" s="9">
        <v>3750</v>
      </c>
      <c r="K2061" s="10">
        <f t="shared" si="16"/>
        <v>1875</v>
      </c>
      <c r="L2061" s="10">
        <f t="shared" si="17"/>
        <v>656.25</v>
      </c>
      <c r="M2061" s="11">
        <v>0.35</v>
      </c>
      <c r="O2061" s="16"/>
      <c r="P2061" s="14"/>
      <c r="Q2061" s="12"/>
      <c r="R2061" s="13"/>
    </row>
    <row r="2062" spans="1:18" ht="15.75" customHeight="1">
      <c r="A2062" s="1"/>
      <c r="B2062" s="6" t="s">
        <v>27</v>
      </c>
      <c r="C2062" s="6">
        <v>1128299</v>
      </c>
      <c r="D2062" s="7">
        <v>44399</v>
      </c>
      <c r="E2062" s="6" t="s">
        <v>28</v>
      </c>
      <c r="F2062" s="6" t="s">
        <v>80</v>
      </c>
      <c r="G2062" s="6" t="s">
        <v>81</v>
      </c>
      <c r="H2062" s="6" t="s">
        <v>21</v>
      </c>
      <c r="I2062" s="8">
        <v>0.55000000000000004</v>
      </c>
      <c r="J2062" s="9">
        <v>4250</v>
      </c>
      <c r="K2062" s="10">
        <f t="shared" si="16"/>
        <v>2337.5</v>
      </c>
      <c r="L2062" s="10">
        <f t="shared" si="17"/>
        <v>701.25</v>
      </c>
      <c r="M2062" s="11">
        <v>0.3</v>
      </c>
      <c r="O2062" s="16"/>
      <c r="P2062" s="14"/>
      <c r="Q2062" s="12"/>
      <c r="R2062" s="13"/>
    </row>
    <row r="2063" spans="1:18" ht="15.75" customHeight="1">
      <c r="A2063" s="1"/>
      <c r="B2063" s="6" t="s">
        <v>27</v>
      </c>
      <c r="C2063" s="6">
        <v>1128299</v>
      </c>
      <c r="D2063" s="7">
        <v>44399</v>
      </c>
      <c r="E2063" s="6" t="s">
        <v>28</v>
      </c>
      <c r="F2063" s="6" t="s">
        <v>80</v>
      </c>
      <c r="G2063" s="6" t="s">
        <v>81</v>
      </c>
      <c r="H2063" s="6" t="s">
        <v>22</v>
      </c>
      <c r="I2063" s="8">
        <v>0.70000000000000007</v>
      </c>
      <c r="J2063" s="9">
        <v>4250</v>
      </c>
      <c r="K2063" s="10">
        <f t="shared" si="16"/>
        <v>2975.0000000000005</v>
      </c>
      <c r="L2063" s="10">
        <f t="shared" si="17"/>
        <v>743.75000000000011</v>
      </c>
      <c r="M2063" s="11">
        <v>0.25</v>
      </c>
      <c r="O2063" s="16"/>
      <c r="P2063" s="14"/>
      <c r="Q2063" s="12"/>
      <c r="R2063" s="13"/>
    </row>
    <row r="2064" spans="1:18" ht="15.75" customHeight="1">
      <c r="A2064" s="1"/>
      <c r="B2064" s="6" t="s">
        <v>27</v>
      </c>
      <c r="C2064" s="6">
        <v>1128299</v>
      </c>
      <c r="D2064" s="7">
        <v>44431</v>
      </c>
      <c r="E2064" s="6" t="s">
        <v>28</v>
      </c>
      <c r="F2064" s="6" t="s">
        <v>80</v>
      </c>
      <c r="G2064" s="6" t="s">
        <v>81</v>
      </c>
      <c r="H2064" s="6" t="s">
        <v>17</v>
      </c>
      <c r="I2064" s="8">
        <v>0.55000000000000004</v>
      </c>
      <c r="J2064" s="9">
        <v>6250</v>
      </c>
      <c r="K2064" s="10">
        <f t="shared" si="16"/>
        <v>3437.5000000000005</v>
      </c>
      <c r="L2064" s="10">
        <f t="shared" si="17"/>
        <v>1203.125</v>
      </c>
      <c r="M2064" s="11">
        <v>0.35</v>
      </c>
      <c r="O2064" s="16"/>
      <c r="P2064" s="14"/>
      <c r="Q2064" s="12"/>
      <c r="R2064" s="13"/>
    </row>
    <row r="2065" spans="1:18" ht="15.75" customHeight="1">
      <c r="A2065" s="1"/>
      <c r="B2065" s="6" t="s">
        <v>27</v>
      </c>
      <c r="C2065" s="6">
        <v>1128299</v>
      </c>
      <c r="D2065" s="7">
        <v>44431</v>
      </c>
      <c r="E2065" s="6" t="s">
        <v>28</v>
      </c>
      <c r="F2065" s="6" t="s">
        <v>80</v>
      </c>
      <c r="G2065" s="6" t="s">
        <v>81</v>
      </c>
      <c r="H2065" s="6" t="s">
        <v>18</v>
      </c>
      <c r="I2065" s="8">
        <v>0.60000000000000009</v>
      </c>
      <c r="J2065" s="9">
        <v>5750</v>
      </c>
      <c r="K2065" s="10">
        <f t="shared" si="16"/>
        <v>3450.0000000000005</v>
      </c>
      <c r="L2065" s="10">
        <f t="shared" si="17"/>
        <v>1380.0000000000002</v>
      </c>
      <c r="M2065" s="11">
        <v>0.4</v>
      </c>
      <c r="O2065" s="16"/>
      <c r="P2065" s="14"/>
      <c r="Q2065" s="12"/>
      <c r="R2065" s="13"/>
    </row>
    <row r="2066" spans="1:18" ht="15.75" customHeight="1">
      <c r="A2066" s="1"/>
      <c r="B2066" s="6" t="s">
        <v>27</v>
      </c>
      <c r="C2066" s="6">
        <v>1128299</v>
      </c>
      <c r="D2066" s="7">
        <v>44431</v>
      </c>
      <c r="E2066" s="6" t="s">
        <v>28</v>
      </c>
      <c r="F2066" s="6" t="s">
        <v>80</v>
      </c>
      <c r="G2066" s="6" t="s">
        <v>81</v>
      </c>
      <c r="H2066" s="6" t="s">
        <v>19</v>
      </c>
      <c r="I2066" s="8">
        <v>0.55000000000000004</v>
      </c>
      <c r="J2066" s="9">
        <v>4500</v>
      </c>
      <c r="K2066" s="10">
        <f t="shared" si="16"/>
        <v>2475</v>
      </c>
      <c r="L2066" s="10">
        <f t="shared" si="17"/>
        <v>866.25</v>
      </c>
      <c r="M2066" s="11">
        <v>0.35</v>
      </c>
      <c r="O2066" s="16"/>
      <c r="P2066" s="14"/>
      <c r="Q2066" s="12"/>
      <c r="R2066" s="13"/>
    </row>
    <row r="2067" spans="1:18" ht="15.75" customHeight="1">
      <c r="A2067" s="1"/>
      <c r="B2067" s="6" t="s">
        <v>27</v>
      </c>
      <c r="C2067" s="6">
        <v>1128299</v>
      </c>
      <c r="D2067" s="7">
        <v>44431</v>
      </c>
      <c r="E2067" s="6" t="s">
        <v>28</v>
      </c>
      <c r="F2067" s="6" t="s">
        <v>80</v>
      </c>
      <c r="G2067" s="6" t="s">
        <v>81</v>
      </c>
      <c r="H2067" s="6" t="s">
        <v>20</v>
      </c>
      <c r="I2067" s="8">
        <v>0.55000000000000004</v>
      </c>
      <c r="J2067" s="9">
        <v>4000</v>
      </c>
      <c r="K2067" s="10">
        <f t="shared" si="16"/>
        <v>2200</v>
      </c>
      <c r="L2067" s="10">
        <f t="shared" si="17"/>
        <v>770</v>
      </c>
      <c r="M2067" s="11">
        <v>0.35</v>
      </c>
      <c r="O2067" s="16"/>
      <c r="P2067" s="14"/>
      <c r="Q2067" s="12"/>
      <c r="R2067" s="13"/>
    </row>
    <row r="2068" spans="1:18" ht="15.75" customHeight="1">
      <c r="A2068" s="1"/>
      <c r="B2068" s="6" t="s">
        <v>27</v>
      </c>
      <c r="C2068" s="6">
        <v>1128299</v>
      </c>
      <c r="D2068" s="7">
        <v>44431</v>
      </c>
      <c r="E2068" s="6" t="s">
        <v>28</v>
      </c>
      <c r="F2068" s="6" t="s">
        <v>80</v>
      </c>
      <c r="G2068" s="6" t="s">
        <v>81</v>
      </c>
      <c r="H2068" s="6" t="s">
        <v>21</v>
      </c>
      <c r="I2068" s="8">
        <v>0.65</v>
      </c>
      <c r="J2068" s="9">
        <v>4000</v>
      </c>
      <c r="K2068" s="10">
        <f t="shared" si="16"/>
        <v>2600</v>
      </c>
      <c r="L2068" s="10">
        <f t="shared" si="17"/>
        <v>780</v>
      </c>
      <c r="M2068" s="11">
        <v>0.3</v>
      </c>
      <c r="O2068" s="16"/>
      <c r="P2068" s="14"/>
      <c r="Q2068" s="12"/>
      <c r="R2068" s="13"/>
    </row>
    <row r="2069" spans="1:18" ht="15.75" customHeight="1">
      <c r="A2069" s="1"/>
      <c r="B2069" s="6" t="s">
        <v>27</v>
      </c>
      <c r="C2069" s="6">
        <v>1128299</v>
      </c>
      <c r="D2069" s="7">
        <v>44431</v>
      </c>
      <c r="E2069" s="6" t="s">
        <v>28</v>
      </c>
      <c r="F2069" s="6" t="s">
        <v>80</v>
      </c>
      <c r="G2069" s="6" t="s">
        <v>81</v>
      </c>
      <c r="H2069" s="6" t="s">
        <v>22</v>
      </c>
      <c r="I2069" s="8">
        <v>0.70000000000000007</v>
      </c>
      <c r="J2069" s="9">
        <v>3750</v>
      </c>
      <c r="K2069" s="10">
        <f t="shared" si="16"/>
        <v>2625.0000000000005</v>
      </c>
      <c r="L2069" s="10">
        <f t="shared" si="17"/>
        <v>656.25000000000011</v>
      </c>
      <c r="M2069" s="11">
        <v>0.25</v>
      </c>
      <c r="O2069" s="16"/>
      <c r="P2069" s="14"/>
      <c r="Q2069" s="12"/>
      <c r="R2069" s="13"/>
    </row>
    <row r="2070" spans="1:18" ht="15.75" customHeight="1">
      <c r="A2070" s="1"/>
      <c r="B2070" s="6" t="s">
        <v>27</v>
      </c>
      <c r="C2070" s="6">
        <v>1128299</v>
      </c>
      <c r="D2070" s="7">
        <v>44463</v>
      </c>
      <c r="E2070" s="6" t="s">
        <v>28</v>
      </c>
      <c r="F2070" s="6" t="s">
        <v>80</v>
      </c>
      <c r="G2070" s="6" t="s">
        <v>81</v>
      </c>
      <c r="H2070" s="6" t="s">
        <v>17</v>
      </c>
      <c r="I2070" s="8">
        <v>0.45000000000000007</v>
      </c>
      <c r="J2070" s="9">
        <v>5750</v>
      </c>
      <c r="K2070" s="10">
        <f t="shared" si="16"/>
        <v>2587.5000000000005</v>
      </c>
      <c r="L2070" s="10">
        <f t="shared" si="17"/>
        <v>905.62500000000011</v>
      </c>
      <c r="M2070" s="11">
        <v>0.35</v>
      </c>
      <c r="O2070" s="16"/>
      <c r="P2070" s="14"/>
      <c r="Q2070" s="12"/>
      <c r="R2070" s="13"/>
    </row>
    <row r="2071" spans="1:18" ht="15.75" customHeight="1">
      <c r="A2071" s="1"/>
      <c r="B2071" s="6" t="s">
        <v>27</v>
      </c>
      <c r="C2071" s="6">
        <v>1128299</v>
      </c>
      <c r="D2071" s="7">
        <v>44463</v>
      </c>
      <c r="E2071" s="6" t="s">
        <v>28</v>
      </c>
      <c r="F2071" s="6" t="s">
        <v>80</v>
      </c>
      <c r="G2071" s="6" t="s">
        <v>81</v>
      </c>
      <c r="H2071" s="6" t="s">
        <v>18</v>
      </c>
      <c r="I2071" s="8">
        <v>0.50000000000000011</v>
      </c>
      <c r="J2071" s="9">
        <v>5750</v>
      </c>
      <c r="K2071" s="10">
        <f t="shared" si="16"/>
        <v>2875.0000000000005</v>
      </c>
      <c r="L2071" s="10">
        <f t="shared" si="17"/>
        <v>1150.0000000000002</v>
      </c>
      <c r="M2071" s="11">
        <v>0.4</v>
      </c>
      <c r="O2071" s="16"/>
      <c r="P2071" s="14"/>
      <c r="Q2071" s="12"/>
      <c r="R2071" s="13"/>
    </row>
    <row r="2072" spans="1:18" ht="15.75" customHeight="1">
      <c r="A2072" s="1"/>
      <c r="B2072" s="6" t="s">
        <v>27</v>
      </c>
      <c r="C2072" s="6">
        <v>1128299</v>
      </c>
      <c r="D2072" s="7">
        <v>44463</v>
      </c>
      <c r="E2072" s="6" t="s">
        <v>28</v>
      </c>
      <c r="F2072" s="6" t="s">
        <v>80</v>
      </c>
      <c r="G2072" s="6" t="s">
        <v>81</v>
      </c>
      <c r="H2072" s="6" t="s">
        <v>19</v>
      </c>
      <c r="I2072" s="8">
        <v>0.45000000000000007</v>
      </c>
      <c r="J2072" s="9">
        <v>4250</v>
      </c>
      <c r="K2072" s="10">
        <f t="shared" si="16"/>
        <v>1912.5000000000002</v>
      </c>
      <c r="L2072" s="10">
        <f t="shared" si="17"/>
        <v>669.375</v>
      </c>
      <c r="M2072" s="11">
        <v>0.35</v>
      </c>
      <c r="O2072" s="16"/>
      <c r="P2072" s="14"/>
      <c r="Q2072" s="12"/>
      <c r="R2072" s="13"/>
    </row>
    <row r="2073" spans="1:18" ht="15.75" customHeight="1">
      <c r="A2073" s="1"/>
      <c r="B2073" s="6" t="s">
        <v>27</v>
      </c>
      <c r="C2073" s="6">
        <v>1128299</v>
      </c>
      <c r="D2073" s="7">
        <v>44463</v>
      </c>
      <c r="E2073" s="6" t="s">
        <v>28</v>
      </c>
      <c r="F2073" s="6" t="s">
        <v>80</v>
      </c>
      <c r="G2073" s="6" t="s">
        <v>81</v>
      </c>
      <c r="H2073" s="6" t="s">
        <v>20</v>
      </c>
      <c r="I2073" s="8">
        <v>0.45000000000000007</v>
      </c>
      <c r="J2073" s="9">
        <v>3750</v>
      </c>
      <c r="K2073" s="10">
        <f t="shared" si="16"/>
        <v>1687.5000000000002</v>
      </c>
      <c r="L2073" s="10">
        <f t="shared" si="17"/>
        <v>590.625</v>
      </c>
      <c r="M2073" s="11">
        <v>0.35</v>
      </c>
      <c r="O2073" s="16"/>
      <c r="P2073" s="14"/>
      <c r="Q2073" s="12"/>
      <c r="R2073" s="13"/>
    </row>
    <row r="2074" spans="1:18" ht="15.75" customHeight="1">
      <c r="A2074" s="1"/>
      <c r="B2074" s="6" t="s">
        <v>27</v>
      </c>
      <c r="C2074" s="6">
        <v>1128299</v>
      </c>
      <c r="D2074" s="7">
        <v>44463</v>
      </c>
      <c r="E2074" s="6" t="s">
        <v>28</v>
      </c>
      <c r="F2074" s="6" t="s">
        <v>80</v>
      </c>
      <c r="G2074" s="6" t="s">
        <v>81</v>
      </c>
      <c r="H2074" s="6" t="s">
        <v>21</v>
      </c>
      <c r="I2074" s="8">
        <v>0.55000000000000004</v>
      </c>
      <c r="J2074" s="9">
        <v>3750</v>
      </c>
      <c r="K2074" s="10">
        <f t="shared" si="16"/>
        <v>2062.5</v>
      </c>
      <c r="L2074" s="10">
        <f t="shared" si="17"/>
        <v>618.75</v>
      </c>
      <c r="M2074" s="11">
        <v>0.3</v>
      </c>
      <c r="O2074" s="16"/>
      <c r="P2074" s="14"/>
      <c r="Q2074" s="12"/>
      <c r="R2074" s="13"/>
    </row>
    <row r="2075" spans="1:18" ht="15.75" customHeight="1">
      <c r="A2075" s="1"/>
      <c r="B2075" s="6" t="s">
        <v>27</v>
      </c>
      <c r="C2075" s="6">
        <v>1128299</v>
      </c>
      <c r="D2075" s="7">
        <v>44463</v>
      </c>
      <c r="E2075" s="6" t="s">
        <v>28</v>
      </c>
      <c r="F2075" s="6" t="s">
        <v>80</v>
      </c>
      <c r="G2075" s="6" t="s">
        <v>81</v>
      </c>
      <c r="H2075" s="6" t="s">
        <v>22</v>
      </c>
      <c r="I2075" s="8">
        <v>0.60000000000000009</v>
      </c>
      <c r="J2075" s="9">
        <v>4250</v>
      </c>
      <c r="K2075" s="10">
        <f t="shared" si="16"/>
        <v>2550.0000000000005</v>
      </c>
      <c r="L2075" s="10">
        <f t="shared" si="17"/>
        <v>637.50000000000011</v>
      </c>
      <c r="M2075" s="11">
        <v>0.25</v>
      </c>
      <c r="O2075" s="16"/>
      <c r="P2075" s="14"/>
      <c r="Q2075" s="12"/>
      <c r="R2075" s="13"/>
    </row>
    <row r="2076" spans="1:18" ht="15.75" customHeight="1">
      <c r="A2076" s="1"/>
      <c r="B2076" s="6" t="s">
        <v>27</v>
      </c>
      <c r="C2076" s="6">
        <v>1128299</v>
      </c>
      <c r="D2076" s="7">
        <v>44492</v>
      </c>
      <c r="E2076" s="6" t="s">
        <v>28</v>
      </c>
      <c r="F2076" s="6" t="s">
        <v>80</v>
      </c>
      <c r="G2076" s="6" t="s">
        <v>81</v>
      </c>
      <c r="H2076" s="6" t="s">
        <v>17</v>
      </c>
      <c r="I2076" s="8">
        <v>0.45000000000000007</v>
      </c>
      <c r="J2076" s="9">
        <v>5000</v>
      </c>
      <c r="K2076" s="10">
        <f t="shared" si="16"/>
        <v>2250.0000000000005</v>
      </c>
      <c r="L2076" s="10">
        <f t="shared" si="17"/>
        <v>787.50000000000011</v>
      </c>
      <c r="M2076" s="11">
        <v>0.35</v>
      </c>
      <c r="O2076" s="16"/>
      <c r="P2076" s="14"/>
      <c r="Q2076" s="12"/>
      <c r="R2076" s="13"/>
    </row>
    <row r="2077" spans="1:18" ht="15.75" customHeight="1">
      <c r="A2077" s="1"/>
      <c r="B2077" s="6" t="s">
        <v>27</v>
      </c>
      <c r="C2077" s="6">
        <v>1128299</v>
      </c>
      <c r="D2077" s="7">
        <v>44492</v>
      </c>
      <c r="E2077" s="6" t="s">
        <v>28</v>
      </c>
      <c r="F2077" s="6" t="s">
        <v>80</v>
      </c>
      <c r="G2077" s="6" t="s">
        <v>81</v>
      </c>
      <c r="H2077" s="6" t="s">
        <v>18</v>
      </c>
      <c r="I2077" s="8">
        <v>0.50000000000000011</v>
      </c>
      <c r="J2077" s="9">
        <v>5000</v>
      </c>
      <c r="K2077" s="10">
        <f t="shared" si="16"/>
        <v>2500.0000000000005</v>
      </c>
      <c r="L2077" s="10">
        <f t="shared" si="17"/>
        <v>1000.0000000000002</v>
      </c>
      <c r="M2077" s="11">
        <v>0.4</v>
      </c>
      <c r="O2077" s="16"/>
      <c r="P2077" s="14"/>
      <c r="Q2077" s="12"/>
      <c r="R2077" s="13"/>
    </row>
    <row r="2078" spans="1:18" ht="15.75" customHeight="1">
      <c r="A2078" s="1"/>
      <c r="B2078" s="6" t="s">
        <v>27</v>
      </c>
      <c r="C2078" s="6">
        <v>1128299</v>
      </c>
      <c r="D2078" s="7">
        <v>44492</v>
      </c>
      <c r="E2078" s="6" t="s">
        <v>28</v>
      </c>
      <c r="F2078" s="6" t="s">
        <v>80</v>
      </c>
      <c r="G2078" s="6" t="s">
        <v>81</v>
      </c>
      <c r="H2078" s="6" t="s">
        <v>19</v>
      </c>
      <c r="I2078" s="8">
        <v>0.45000000000000007</v>
      </c>
      <c r="J2078" s="9">
        <v>3250</v>
      </c>
      <c r="K2078" s="10">
        <f t="shared" si="16"/>
        <v>1462.5000000000002</v>
      </c>
      <c r="L2078" s="10">
        <f t="shared" si="17"/>
        <v>511.87500000000006</v>
      </c>
      <c r="M2078" s="11">
        <v>0.35</v>
      </c>
      <c r="O2078" s="16"/>
      <c r="P2078" s="14"/>
      <c r="Q2078" s="12"/>
      <c r="R2078" s="13"/>
    </row>
    <row r="2079" spans="1:18" ht="15.75" customHeight="1">
      <c r="A2079" s="1"/>
      <c r="B2079" s="6" t="s">
        <v>27</v>
      </c>
      <c r="C2079" s="6">
        <v>1128299</v>
      </c>
      <c r="D2079" s="7">
        <v>44492</v>
      </c>
      <c r="E2079" s="6" t="s">
        <v>28</v>
      </c>
      <c r="F2079" s="6" t="s">
        <v>80</v>
      </c>
      <c r="G2079" s="6" t="s">
        <v>81</v>
      </c>
      <c r="H2079" s="6" t="s">
        <v>20</v>
      </c>
      <c r="I2079" s="8">
        <v>0.45000000000000007</v>
      </c>
      <c r="J2079" s="9">
        <v>3000</v>
      </c>
      <c r="K2079" s="10">
        <f t="shared" si="16"/>
        <v>1350.0000000000002</v>
      </c>
      <c r="L2079" s="10">
        <f t="shared" si="17"/>
        <v>472.50000000000006</v>
      </c>
      <c r="M2079" s="11">
        <v>0.35</v>
      </c>
      <c r="O2079" s="16"/>
      <c r="P2079" s="14"/>
      <c r="Q2079" s="12"/>
      <c r="R2079" s="13"/>
    </row>
    <row r="2080" spans="1:18" ht="15.75" customHeight="1">
      <c r="A2080" s="1"/>
      <c r="B2080" s="6" t="s">
        <v>27</v>
      </c>
      <c r="C2080" s="6">
        <v>1128299</v>
      </c>
      <c r="D2080" s="7">
        <v>44492</v>
      </c>
      <c r="E2080" s="6" t="s">
        <v>28</v>
      </c>
      <c r="F2080" s="6" t="s">
        <v>80</v>
      </c>
      <c r="G2080" s="6" t="s">
        <v>81</v>
      </c>
      <c r="H2080" s="6" t="s">
        <v>21</v>
      </c>
      <c r="I2080" s="8">
        <v>0.55000000000000004</v>
      </c>
      <c r="J2080" s="9">
        <v>2750</v>
      </c>
      <c r="K2080" s="10">
        <f t="shared" si="16"/>
        <v>1512.5000000000002</v>
      </c>
      <c r="L2080" s="10">
        <f t="shared" si="17"/>
        <v>453.75000000000006</v>
      </c>
      <c r="M2080" s="11">
        <v>0.3</v>
      </c>
      <c r="O2080" s="16"/>
      <c r="P2080" s="14"/>
      <c r="Q2080" s="12"/>
      <c r="R2080" s="13"/>
    </row>
    <row r="2081" spans="1:18" ht="15.75" customHeight="1">
      <c r="A2081" s="1"/>
      <c r="B2081" s="6" t="s">
        <v>27</v>
      </c>
      <c r="C2081" s="6">
        <v>1128299</v>
      </c>
      <c r="D2081" s="7">
        <v>44492</v>
      </c>
      <c r="E2081" s="6" t="s">
        <v>28</v>
      </c>
      <c r="F2081" s="6" t="s">
        <v>80</v>
      </c>
      <c r="G2081" s="6" t="s">
        <v>81</v>
      </c>
      <c r="H2081" s="6" t="s">
        <v>22</v>
      </c>
      <c r="I2081" s="8">
        <v>0.60000000000000009</v>
      </c>
      <c r="J2081" s="9">
        <v>3250</v>
      </c>
      <c r="K2081" s="10">
        <f t="shared" si="16"/>
        <v>1950.0000000000002</v>
      </c>
      <c r="L2081" s="10">
        <f t="shared" si="17"/>
        <v>487.50000000000006</v>
      </c>
      <c r="M2081" s="11">
        <v>0.25</v>
      </c>
      <c r="O2081" s="16"/>
      <c r="P2081" s="14"/>
      <c r="Q2081" s="12"/>
      <c r="R2081" s="13"/>
    </row>
    <row r="2082" spans="1:18" ht="15.75" customHeight="1">
      <c r="A2082" s="1"/>
      <c r="B2082" s="6" t="s">
        <v>27</v>
      </c>
      <c r="C2082" s="6">
        <v>1128299</v>
      </c>
      <c r="D2082" s="7">
        <v>44523</v>
      </c>
      <c r="E2082" s="6" t="s">
        <v>28</v>
      </c>
      <c r="F2082" s="6" t="s">
        <v>80</v>
      </c>
      <c r="G2082" s="6" t="s">
        <v>81</v>
      </c>
      <c r="H2082" s="6" t="s">
        <v>17</v>
      </c>
      <c r="I2082" s="8">
        <v>0.45000000000000007</v>
      </c>
      <c r="J2082" s="9">
        <v>5000</v>
      </c>
      <c r="K2082" s="10">
        <f t="shared" si="16"/>
        <v>2250.0000000000005</v>
      </c>
      <c r="L2082" s="10">
        <f t="shared" si="17"/>
        <v>787.50000000000011</v>
      </c>
      <c r="M2082" s="11">
        <v>0.35</v>
      </c>
      <c r="O2082" s="16"/>
      <c r="P2082" s="14"/>
      <c r="Q2082" s="12"/>
      <c r="R2082" s="13"/>
    </row>
    <row r="2083" spans="1:18" ht="15.75" customHeight="1">
      <c r="A2083" s="1"/>
      <c r="B2083" s="6" t="s">
        <v>27</v>
      </c>
      <c r="C2083" s="6">
        <v>1128299</v>
      </c>
      <c r="D2083" s="7">
        <v>44523</v>
      </c>
      <c r="E2083" s="6" t="s">
        <v>28</v>
      </c>
      <c r="F2083" s="6" t="s">
        <v>80</v>
      </c>
      <c r="G2083" s="6" t="s">
        <v>81</v>
      </c>
      <c r="H2083" s="6" t="s">
        <v>18</v>
      </c>
      <c r="I2083" s="8">
        <v>0.50000000000000011</v>
      </c>
      <c r="J2083" s="9">
        <v>5250</v>
      </c>
      <c r="K2083" s="10">
        <f t="shared" si="16"/>
        <v>2625.0000000000005</v>
      </c>
      <c r="L2083" s="10">
        <f t="shared" si="17"/>
        <v>1050.0000000000002</v>
      </c>
      <c r="M2083" s="11">
        <v>0.4</v>
      </c>
      <c r="O2083" s="16"/>
      <c r="P2083" s="14"/>
      <c r="Q2083" s="12"/>
      <c r="R2083" s="13"/>
    </row>
    <row r="2084" spans="1:18" ht="15.75" customHeight="1">
      <c r="A2084" s="1"/>
      <c r="B2084" s="6" t="s">
        <v>27</v>
      </c>
      <c r="C2084" s="6">
        <v>1128299</v>
      </c>
      <c r="D2084" s="7">
        <v>44523</v>
      </c>
      <c r="E2084" s="6" t="s">
        <v>28</v>
      </c>
      <c r="F2084" s="6" t="s">
        <v>80</v>
      </c>
      <c r="G2084" s="6" t="s">
        <v>81</v>
      </c>
      <c r="H2084" s="6" t="s">
        <v>19</v>
      </c>
      <c r="I2084" s="8">
        <v>0.45000000000000007</v>
      </c>
      <c r="J2084" s="9">
        <v>3750</v>
      </c>
      <c r="K2084" s="10">
        <f t="shared" si="16"/>
        <v>1687.5000000000002</v>
      </c>
      <c r="L2084" s="10">
        <f t="shared" si="17"/>
        <v>590.625</v>
      </c>
      <c r="M2084" s="11">
        <v>0.35</v>
      </c>
      <c r="O2084" s="16"/>
      <c r="P2084" s="14"/>
      <c r="Q2084" s="12"/>
      <c r="R2084" s="13"/>
    </row>
    <row r="2085" spans="1:18" ht="15.75" customHeight="1">
      <c r="A2085" s="1"/>
      <c r="B2085" s="6" t="s">
        <v>27</v>
      </c>
      <c r="C2085" s="6">
        <v>1128299</v>
      </c>
      <c r="D2085" s="7">
        <v>44523</v>
      </c>
      <c r="E2085" s="6" t="s">
        <v>28</v>
      </c>
      <c r="F2085" s="6" t="s">
        <v>80</v>
      </c>
      <c r="G2085" s="6" t="s">
        <v>81</v>
      </c>
      <c r="H2085" s="6" t="s">
        <v>20</v>
      </c>
      <c r="I2085" s="8">
        <v>0.45000000000000007</v>
      </c>
      <c r="J2085" s="9">
        <v>3500</v>
      </c>
      <c r="K2085" s="10">
        <f t="shared" si="16"/>
        <v>1575.0000000000002</v>
      </c>
      <c r="L2085" s="10">
        <f t="shared" si="17"/>
        <v>551.25</v>
      </c>
      <c r="M2085" s="11">
        <v>0.35</v>
      </c>
      <c r="O2085" s="16"/>
      <c r="P2085" s="14"/>
      <c r="Q2085" s="12"/>
      <c r="R2085" s="13"/>
    </row>
    <row r="2086" spans="1:18" ht="15.75" customHeight="1">
      <c r="A2086" s="1"/>
      <c r="B2086" s="6" t="s">
        <v>27</v>
      </c>
      <c r="C2086" s="6">
        <v>1128299</v>
      </c>
      <c r="D2086" s="7">
        <v>44523</v>
      </c>
      <c r="E2086" s="6" t="s">
        <v>28</v>
      </c>
      <c r="F2086" s="6" t="s">
        <v>80</v>
      </c>
      <c r="G2086" s="6" t="s">
        <v>81</v>
      </c>
      <c r="H2086" s="6" t="s">
        <v>21</v>
      </c>
      <c r="I2086" s="8">
        <v>0.55000000000000004</v>
      </c>
      <c r="J2086" s="9">
        <v>3000</v>
      </c>
      <c r="K2086" s="10">
        <f t="shared" si="16"/>
        <v>1650.0000000000002</v>
      </c>
      <c r="L2086" s="10">
        <f t="shared" si="17"/>
        <v>495.00000000000006</v>
      </c>
      <c r="M2086" s="11">
        <v>0.3</v>
      </c>
      <c r="O2086" s="16"/>
      <c r="P2086" s="14"/>
      <c r="Q2086" s="12"/>
      <c r="R2086" s="13"/>
    </row>
    <row r="2087" spans="1:18" ht="15.75" customHeight="1">
      <c r="A2087" s="1"/>
      <c r="B2087" s="6" t="s">
        <v>27</v>
      </c>
      <c r="C2087" s="6">
        <v>1128299</v>
      </c>
      <c r="D2087" s="7">
        <v>44523</v>
      </c>
      <c r="E2087" s="6" t="s">
        <v>28</v>
      </c>
      <c r="F2087" s="6" t="s">
        <v>80</v>
      </c>
      <c r="G2087" s="6" t="s">
        <v>81</v>
      </c>
      <c r="H2087" s="6" t="s">
        <v>22</v>
      </c>
      <c r="I2087" s="8">
        <v>0.60000000000000009</v>
      </c>
      <c r="J2087" s="9">
        <v>4250</v>
      </c>
      <c r="K2087" s="10">
        <f t="shared" si="16"/>
        <v>2550.0000000000005</v>
      </c>
      <c r="L2087" s="10">
        <f t="shared" si="17"/>
        <v>637.50000000000011</v>
      </c>
      <c r="M2087" s="11">
        <v>0.25</v>
      </c>
      <c r="O2087" s="16"/>
      <c r="P2087" s="14"/>
      <c r="Q2087" s="12"/>
      <c r="R2087" s="13"/>
    </row>
    <row r="2088" spans="1:18" ht="15.75" customHeight="1">
      <c r="A2088" s="1"/>
      <c r="B2088" s="6" t="s">
        <v>27</v>
      </c>
      <c r="C2088" s="6">
        <v>1128299</v>
      </c>
      <c r="D2088" s="7">
        <v>44552</v>
      </c>
      <c r="E2088" s="6" t="s">
        <v>28</v>
      </c>
      <c r="F2088" s="6" t="s">
        <v>80</v>
      </c>
      <c r="G2088" s="6" t="s">
        <v>81</v>
      </c>
      <c r="H2088" s="6" t="s">
        <v>17</v>
      </c>
      <c r="I2088" s="8">
        <v>0.45000000000000007</v>
      </c>
      <c r="J2088" s="9">
        <v>6250</v>
      </c>
      <c r="K2088" s="10">
        <f t="shared" si="16"/>
        <v>2812.5000000000005</v>
      </c>
      <c r="L2088" s="10">
        <f t="shared" si="17"/>
        <v>984.37500000000011</v>
      </c>
      <c r="M2088" s="11">
        <v>0.35</v>
      </c>
      <c r="O2088" s="16"/>
      <c r="P2088" s="14"/>
      <c r="Q2088" s="12"/>
      <c r="R2088" s="13"/>
    </row>
    <row r="2089" spans="1:18" ht="15.75" customHeight="1">
      <c r="A2089" s="1"/>
      <c r="B2089" s="6" t="s">
        <v>27</v>
      </c>
      <c r="C2089" s="6">
        <v>1128299</v>
      </c>
      <c r="D2089" s="7">
        <v>44552</v>
      </c>
      <c r="E2089" s="6" t="s">
        <v>28</v>
      </c>
      <c r="F2089" s="6" t="s">
        <v>80</v>
      </c>
      <c r="G2089" s="6" t="s">
        <v>81</v>
      </c>
      <c r="H2089" s="6" t="s">
        <v>18</v>
      </c>
      <c r="I2089" s="8">
        <v>0.50000000000000011</v>
      </c>
      <c r="J2089" s="9">
        <v>6250</v>
      </c>
      <c r="K2089" s="10">
        <f t="shared" si="16"/>
        <v>3125.0000000000009</v>
      </c>
      <c r="L2089" s="10">
        <f t="shared" si="17"/>
        <v>1250.0000000000005</v>
      </c>
      <c r="M2089" s="11">
        <v>0.4</v>
      </c>
      <c r="O2089" s="16"/>
      <c r="P2089" s="14"/>
      <c r="Q2089" s="12"/>
      <c r="R2089" s="13"/>
    </row>
    <row r="2090" spans="1:18" ht="15.75" customHeight="1">
      <c r="A2090" s="1"/>
      <c r="B2090" s="6" t="s">
        <v>27</v>
      </c>
      <c r="C2090" s="6">
        <v>1128299</v>
      </c>
      <c r="D2090" s="7">
        <v>44552</v>
      </c>
      <c r="E2090" s="6" t="s">
        <v>28</v>
      </c>
      <c r="F2090" s="6" t="s">
        <v>80</v>
      </c>
      <c r="G2090" s="6" t="s">
        <v>81</v>
      </c>
      <c r="H2090" s="6" t="s">
        <v>19</v>
      </c>
      <c r="I2090" s="8">
        <v>0.45000000000000007</v>
      </c>
      <c r="J2090" s="9">
        <v>4250</v>
      </c>
      <c r="K2090" s="10">
        <f t="shared" si="16"/>
        <v>1912.5000000000002</v>
      </c>
      <c r="L2090" s="10">
        <f t="shared" si="17"/>
        <v>669.375</v>
      </c>
      <c r="M2090" s="11">
        <v>0.35</v>
      </c>
      <c r="O2090" s="16"/>
      <c r="P2090" s="14"/>
      <c r="Q2090" s="12"/>
      <c r="R2090" s="13"/>
    </row>
    <row r="2091" spans="1:18" ht="15.75" customHeight="1">
      <c r="A2091" s="1"/>
      <c r="B2091" s="6" t="s">
        <v>27</v>
      </c>
      <c r="C2091" s="6">
        <v>1128299</v>
      </c>
      <c r="D2091" s="7">
        <v>44552</v>
      </c>
      <c r="E2091" s="6" t="s">
        <v>28</v>
      </c>
      <c r="F2091" s="6" t="s">
        <v>80</v>
      </c>
      <c r="G2091" s="6" t="s">
        <v>81</v>
      </c>
      <c r="H2091" s="6" t="s">
        <v>20</v>
      </c>
      <c r="I2091" s="8">
        <v>0.45000000000000007</v>
      </c>
      <c r="J2091" s="9">
        <v>4250</v>
      </c>
      <c r="K2091" s="10">
        <f t="shared" si="16"/>
        <v>1912.5000000000002</v>
      </c>
      <c r="L2091" s="10">
        <f t="shared" si="17"/>
        <v>669.375</v>
      </c>
      <c r="M2091" s="11">
        <v>0.35</v>
      </c>
      <c r="O2091" s="16"/>
      <c r="P2091" s="14"/>
      <c r="Q2091" s="12"/>
      <c r="R2091" s="13"/>
    </row>
    <row r="2092" spans="1:18" ht="15.75" customHeight="1">
      <c r="A2092" s="1"/>
      <c r="B2092" s="6" t="s">
        <v>27</v>
      </c>
      <c r="C2092" s="6">
        <v>1128299</v>
      </c>
      <c r="D2092" s="7">
        <v>44552</v>
      </c>
      <c r="E2092" s="6" t="s">
        <v>28</v>
      </c>
      <c r="F2092" s="6" t="s">
        <v>80</v>
      </c>
      <c r="G2092" s="6" t="s">
        <v>81</v>
      </c>
      <c r="H2092" s="6" t="s">
        <v>21</v>
      </c>
      <c r="I2092" s="8">
        <v>0.55000000000000004</v>
      </c>
      <c r="J2092" s="9">
        <v>3500</v>
      </c>
      <c r="K2092" s="10">
        <f t="shared" si="16"/>
        <v>1925.0000000000002</v>
      </c>
      <c r="L2092" s="10">
        <f t="shared" si="17"/>
        <v>577.5</v>
      </c>
      <c r="M2092" s="11">
        <v>0.3</v>
      </c>
      <c r="O2092" s="16"/>
      <c r="P2092" s="14"/>
      <c r="Q2092" s="12"/>
      <c r="R2092" s="13"/>
    </row>
    <row r="2093" spans="1:18" ht="15.75" customHeight="1">
      <c r="A2093" s="1"/>
      <c r="B2093" s="6" t="s">
        <v>27</v>
      </c>
      <c r="C2093" s="6">
        <v>1128299</v>
      </c>
      <c r="D2093" s="7">
        <v>44552</v>
      </c>
      <c r="E2093" s="6" t="s">
        <v>28</v>
      </c>
      <c r="F2093" s="6" t="s">
        <v>80</v>
      </c>
      <c r="G2093" s="6" t="s">
        <v>81</v>
      </c>
      <c r="H2093" s="6" t="s">
        <v>22</v>
      </c>
      <c r="I2093" s="8">
        <v>0.60000000000000009</v>
      </c>
      <c r="J2093" s="9">
        <v>4500</v>
      </c>
      <c r="K2093" s="10">
        <f t="shared" si="16"/>
        <v>2700.0000000000005</v>
      </c>
      <c r="L2093" s="10">
        <f t="shared" si="17"/>
        <v>675.00000000000011</v>
      </c>
      <c r="M2093" s="11">
        <v>0.25</v>
      </c>
      <c r="O2093" s="16"/>
      <c r="P2093" s="14"/>
      <c r="Q2093" s="12"/>
      <c r="R2093" s="13"/>
    </row>
    <row r="2094" spans="1:18" ht="15.75" customHeight="1">
      <c r="A2094" s="1" t="s">
        <v>39</v>
      </c>
      <c r="B2094" s="6" t="s">
        <v>27</v>
      </c>
      <c r="C2094" s="6">
        <v>1128299</v>
      </c>
      <c r="D2094" s="7">
        <v>44222</v>
      </c>
      <c r="E2094" s="6" t="s">
        <v>28</v>
      </c>
      <c r="F2094" s="6" t="s">
        <v>82</v>
      </c>
      <c r="G2094" s="6" t="s">
        <v>83</v>
      </c>
      <c r="H2094" s="6" t="s">
        <v>17</v>
      </c>
      <c r="I2094" s="8">
        <v>0.34999999999999992</v>
      </c>
      <c r="J2094" s="9">
        <v>4750</v>
      </c>
      <c r="K2094" s="10">
        <f t="shared" si="16"/>
        <v>1662.4999999999995</v>
      </c>
      <c r="L2094" s="10">
        <f t="shared" si="17"/>
        <v>581.87499999999977</v>
      </c>
      <c r="M2094" s="11">
        <v>0.35</v>
      </c>
      <c r="O2094" s="16"/>
      <c r="P2094" s="14"/>
      <c r="Q2094" s="12"/>
      <c r="R2094" s="13"/>
    </row>
    <row r="2095" spans="1:18" ht="15.75" customHeight="1">
      <c r="A2095" s="1"/>
      <c r="B2095" s="6" t="s">
        <v>27</v>
      </c>
      <c r="C2095" s="6">
        <v>1128299</v>
      </c>
      <c r="D2095" s="7">
        <v>44222</v>
      </c>
      <c r="E2095" s="6" t="s">
        <v>28</v>
      </c>
      <c r="F2095" s="6" t="s">
        <v>82</v>
      </c>
      <c r="G2095" s="6" t="s">
        <v>83</v>
      </c>
      <c r="H2095" s="6" t="s">
        <v>18</v>
      </c>
      <c r="I2095" s="8">
        <v>0.45</v>
      </c>
      <c r="J2095" s="9">
        <v>4750</v>
      </c>
      <c r="K2095" s="10">
        <f t="shared" si="16"/>
        <v>2137.5</v>
      </c>
      <c r="L2095" s="10">
        <f t="shared" si="17"/>
        <v>855</v>
      </c>
      <c r="M2095" s="11">
        <v>0.4</v>
      </c>
      <c r="O2095" s="16"/>
      <c r="P2095" s="14"/>
      <c r="Q2095" s="12"/>
      <c r="R2095" s="13"/>
    </row>
    <row r="2096" spans="1:18" ht="15.75" customHeight="1">
      <c r="A2096" s="1"/>
      <c r="B2096" s="6" t="s">
        <v>27</v>
      </c>
      <c r="C2096" s="6">
        <v>1128299</v>
      </c>
      <c r="D2096" s="7">
        <v>44222</v>
      </c>
      <c r="E2096" s="6" t="s">
        <v>28</v>
      </c>
      <c r="F2096" s="6" t="s">
        <v>82</v>
      </c>
      <c r="G2096" s="6" t="s">
        <v>83</v>
      </c>
      <c r="H2096" s="6" t="s">
        <v>19</v>
      </c>
      <c r="I2096" s="8">
        <v>0.45</v>
      </c>
      <c r="J2096" s="9">
        <v>4750</v>
      </c>
      <c r="K2096" s="10">
        <f t="shared" si="16"/>
        <v>2137.5</v>
      </c>
      <c r="L2096" s="10">
        <f t="shared" si="17"/>
        <v>748.125</v>
      </c>
      <c r="M2096" s="11">
        <v>0.35</v>
      </c>
      <c r="O2096" s="16"/>
      <c r="P2096" s="14"/>
      <c r="Q2096" s="12"/>
      <c r="R2096" s="13"/>
    </row>
    <row r="2097" spans="1:18" ht="15.75" customHeight="1">
      <c r="A2097" s="1"/>
      <c r="B2097" s="6" t="s">
        <v>27</v>
      </c>
      <c r="C2097" s="6">
        <v>1128299</v>
      </c>
      <c r="D2097" s="7">
        <v>44222</v>
      </c>
      <c r="E2097" s="6" t="s">
        <v>28</v>
      </c>
      <c r="F2097" s="6" t="s">
        <v>82</v>
      </c>
      <c r="G2097" s="6" t="s">
        <v>83</v>
      </c>
      <c r="H2097" s="6" t="s">
        <v>20</v>
      </c>
      <c r="I2097" s="8">
        <v>0.45</v>
      </c>
      <c r="J2097" s="9">
        <v>3250</v>
      </c>
      <c r="K2097" s="10">
        <f t="shared" si="16"/>
        <v>1462.5</v>
      </c>
      <c r="L2097" s="10">
        <f t="shared" si="17"/>
        <v>511.87499999999994</v>
      </c>
      <c r="M2097" s="11">
        <v>0.35</v>
      </c>
      <c r="O2097" s="16"/>
      <c r="P2097" s="14"/>
      <c r="Q2097" s="12"/>
      <c r="R2097" s="13"/>
    </row>
    <row r="2098" spans="1:18" ht="15.75" customHeight="1">
      <c r="A2098" s="1"/>
      <c r="B2098" s="6" t="s">
        <v>27</v>
      </c>
      <c r="C2098" s="6">
        <v>1128299</v>
      </c>
      <c r="D2098" s="7">
        <v>44222</v>
      </c>
      <c r="E2098" s="6" t="s">
        <v>28</v>
      </c>
      <c r="F2098" s="6" t="s">
        <v>82</v>
      </c>
      <c r="G2098" s="6" t="s">
        <v>83</v>
      </c>
      <c r="H2098" s="6" t="s">
        <v>21</v>
      </c>
      <c r="I2098" s="8">
        <v>0.50000000000000011</v>
      </c>
      <c r="J2098" s="9">
        <v>2750</v>
      </c>
      <c r="K2098" s="10">
        <f t="shared" si="16"/>
        <v>1375.0000000000002</v>
      </c>
      <c r="L2098" s="10">
        <f t="shared" si="17"/>
        <v>412.50000000000006</v>
      </c>
      <c r="M2098" s="11">
        <v>0.3</v>
      </c>
      <c r="O2098" s="16"/>
      <c r="P2098" s="14"/>
      <c r="Q2098" s="12"/>
      <c r="R2098" s="13"/>
    </row>
    <row r="2099" spans="1:18" ht="15.75" customHeight="1">
      <c r="A2099" s="1"/>
      <c r="B2099" s="6" t="s">
        <v>27</v>
      </c>
      <c r="C2099" s="6">
        <v>1128299</v>
      </c>
      <c r="D2099" s="7">
        <v>44222</v>
      </c>
      <c r="E2099" s="6" t="s">
        <v>28</v>
      </c>
      <c r="F2099" s="6" t="s">
        <v>82</v>
      </c>
      <c r="G2099" s="6" t="s">
        <v>83</v>
      </c>
      <c r="H2099" s="6" t="s">
        <v>22</v>
      </c>
      <c r="I2099" s="8">
        <v>0.45</v>
      </c>
      <c r="J2099" s="9">
        <v>4750</v>
      </c>
      <c r="K2099" s="10">
        <f t="shared" si="16"/>
        <v>2137.5</v>
      </c>
      <c r="L2099" s="10">
        <f t="shared" si="17"/>
        <v>534.375</v>
      </c>
      <c r="M2099" s="11">
        <v>0.25</v>
      </c>
      <c r="O2099" s="16"/>
      <c r="P2099" s="14"/>
      <c r="Q2099" s="12"/>
      <c r="R2099" s="13"/>
    </row>
    <row r="2100" spans="1:18" ht="15.75" customHeight="1">
      <c r="A2100" s="1"/>
      <c r="B2100" s="6" t="s">
        <v>27</v>
      </c>
      <c r="C2100" s="6">
        <v>1128299</v>
      </c>
      <c r="D2100" s="7">
        <v>44253</v>
      </c>
      <c r="E2100" s="6" t="s">
        <v>28</v>
      </c>
      <c r="F2100" s="6" t="s">
        <v>82</v>
      </c>
      <c r="G2100" s="6" t="s">
        <v>83</v>
      </c>
      <c r="H2100" s="6" t="s">
        <v>17</v>
      </c>
      <c r="I2100" s="8">
        <v>0.34999999999999992</v>
      </c>
      <c r="J2100" s="9">
        <v>5250</v>
      </c>
      <c r="K2100" s="10">
        <f t="shared" si="16"/>
        <v>1837.4999999999995</v>
      </c>
      <c r="L2100" s="10">
        <f t="shared" si="17"/>
        <v>643.12499999999977</v>
      </c>
      <c r="M2100" s="11">
        <v>0.35</v>
      </c>
      <c r="O2100" s="16"/>
      <c r="P2100" s="14"/>
      <c r="Q2100" s="12"/>
      <c r="R2100" s="13"/>
    </row>
    <row r="2101" spans="1:18" ht="15.75" customHeight="1">
      <c r="A2101" s="1"/>
      <c r="B2101" s="6" t="s">
        <v>27</v>
      </c>
      <c r="C2101" s="6">
        <v>1128299</v>
      </c>
      <c r="D2101" s="7">
        <v>44253</v>
      </c>
      <c r="E2101" s="6" t="s">
        <v>28</v>
      </c>
      <c r="F2101" s="6" t="s">
        <v>82</v>
      </c>
      <c r="G2101" s="6" t="s">
        <v>83</v>
      </c>
      <c r="H2101" s="6" t="s">
        <v>18</v>
      </c>
      <c r="I2101" s="8">
        <v>0.45</v>
      </c>
      <c r="J2101" s="9">
        <v>4250</v>
      </c>
      <c r="K2101" s="10">
        <f t="shared" si="16"/>
        <v>1912.5</v>
      </c>
      <c r="L2101" s="10">
        <f t="shared" si="17"/>
        <v>765</v>
      </c>
      <c r="M2101" s="11">
        <v>0.4</v>
      </c>
      <c r="O2101" s="16"/>
      <c r="P2101" s="14"/>
      <c r="Q2101" s="12"/>
      <c r="R2101" s="13"/>
    </row>
    <row r="2102" spans="1:18" ht="15.75" customHeight="1">
      <c r="A2102" s="1"/>
      <c r="B2102" s="6" t="s">
        <v>27</v>
      </c>
      <c r="C2102" s="6">
        <v>1128299</v>
      </c>
      <c r="D2102" s="7">
        <v>44253</v>
      </c>
      <c r="E2102" s="6" t="s">
        <v>28</v>
      </c>
      <c r="F2102" s="6" t="s">
        <v>82</v>
      </c>
      <c r="G2102" s="6" t="s">
        <v>83</v>
      </c>
      <c r="H2102" s="6" t="s">
        <v>19</v>
      </c>
      <c r="I2102" s="8">
        <v>0.45</v>
      </c>
      <c r="J2102" s="9">
        <v>4250</v>
      </c>
      <c r="K2102" s="10">
        <f t="shared" si="16"/>
        <v>1912.5</v>
      </c>
      <c r="L2102" s="10">
        <f t="shared" si="17"/>
        <v>669.375</v>
      </c>
      <c r="M2102" s="11">
        <v>0.35</v>
      </c>
      <c r="O2102" s="16"/>
      <c r="P2102" s="14"/>
      <c r="Q2102" s="12"/>
      <c r="R2102" s="13"/>
    </row>
    <row r="2103" spans="1:18" ht="15.75" customHeight="1">
      <c r="A2103" s="1"/>
      <c r="B2103" s="6" t="s">
        <v>27</v>
      </c>
      <c r="C2103" s="6">
        <v>1128299</v>
      </c>
      <c r="D2103" s="7">
        <v>44253</v>
      </c>
      <c r="E2103" s="6" t="s">
        <v>28</v>
      </c>
      <c r="F2103" s="6" t="s">
        <v>82</v>
      </c>
      <c r="G2103" s="6" t="s">
        <v>83</v>
      </c>
      <c r="H2103" s="6" t="s">
        <v>20</v>
      </c>
      <c r="I2103" s="8">
        <v>0.45</v>
      </c>
      <c r="J2103" s="9">
        <v>2750</v>
      </c>
      <c r="K2103" s="10">
        <f t="shared" si="16"/>
        <v>1237.5</v>
      </c>
      <c r="L2103" s="10">
        <f t="shared" si="17"/>
        <v>433.125</v>
      </c>
      <c r="M2103" s="11">
        <v>0.35</v>
      </c>
      <c r="O2103" s="16"/>
      <c r="P2103" s="14"/>
      <c r="Q2103" s="12"/>
      <c r="R2103" s="13"/>
    </row>
    <row r="2104" spans="1:18" ht="15.75" customHeight="1">
      <c r="A2104" s="1"/>
      <c r="B2104" s="6" t="s">
        <v>27</v>
      </c>
      <c r="C2104" s="6">
        <v>1128299</v>
      </c>
      <c r="D2104" s="7">
        <v>44253</v>
      </c>
      <c r="E2104" s="6" t="s">
        <v>28</v>
      </c>
      <c r="F2104" s="6" t="s">
        <v>82</v>
      </c>
      <c r="G2104" s="6" t="s">
        <v>83</v>
      </c>
      <c r="H2104" s="6" t="s">
        <v>21</v>
      </c>
      <c r="I2104" s="8">
        <v>0.50000000000000011</v>
      </c>
      <c r="J2104" s="9">
        <v>2000</v>
      </c>
      <c r="K2104" s="10">
        <f t="shared" si="16"/>
        <v>1000.0000000000002</v>
      </c>
      <c r="L2104" s="10">
        <f t="shared" si="17"/>
        <v>300.00000000000006</v>
      </c>
      <c r="M2104" s="11">
        <v>0.3</v>
      </c>
      <c r="O2104" s="16"/>
      <c r="P2104" s="14"/>
      <c r="Q2104" s="12"/>
      <c r="R2104" s="13"/>
    </row>
    <row r="2105" spans="1:18" ht="15.75" customHeight="1">
      <c r="A2105" s="1"/>
      <c r="B2105" s="6" t="s">
        <v>27</v>
      </c>
      <c r="C2105" s="6">
        <v>1128299</v>
      </c>
      <c r="D2105" s="7">
        <v>44253</v>
      </c>
      <c r="E2105" s="6" t="s">
        <v>28</v>
      </c>
      <c r="F2105" s="6" t="s">
        <v>82</v>
      </c>
      <c r="G2105" s="6" t="s">
        <v>83</v>
      </c>
      <c r="H2105" s="6" t="s">
        <v>22</v>
      </c>
      <c r="I2105" s="8">
        <v>0.45</v>
      </c>
      <c r="J2105" s="9">
        <v>4000</v>
      </c>
      <c r="K2105" s="10">
        <f t="shared" si="16"/>
        <v>1800</v>
      </c>
      <c r="L2105" s="10">
        <f t="shared" si="17"/>
        <v>450</v>
      </c>
      <c r="M2105" s="11">
        <v>0.25</v>
      </c>
      <c r="O2105" s="16"/>
      <c r="P2105" s="14"/>
      <c r="Q2105" s="12"/>
      <c r="R2105" s="13"/>
    </row>
    <row r="2106" spans="1:18" ht="15.75" customHeight="1">
      <c r="A2106" s="1"/>
      <c r="B2106" s="6" t="s">
        <v>27</v>
      </c>
      <c r="C2106" s="6">
        <v>1128299</v>
      </c>
      <c r="D2106" s="7">
        <v>44280</v>
      </c>
      <c r="E2106" s="6" t="s">
        <v>28</v>
      </c>
      <c r="F2106" s="6" t="s">
        <v>82</v>
      </c>
      <c r="G2106" s="6" t="s">
        <v>83</v>
      </c>
      <c r="H2106" s="6" t="s">
        <v>17</v>
      </c>
      <c r="I2106" s="8">
        <v>0.45</v>
      </c>
      <c r="J2106" s="9">
        <v>5500</v>
      </c>
      <c r="K2106" s="10">
        <f t="shared" si="16"/>
        <v>2475</v>
      </c>
      <c r="L2106" s="10">
        <f t="shared" si="17"/>
        <v>866.25</v>
      </c>
      <c r="M2106" s="11">
        <v>0.35</v>
      </c>
      <c r="O2106" s="16"/>
      <c r="P2106" s="14"/>
      <c r="Q2106" s="12"/>
      <c r="R2106" s="13"/>
    </row>
    <row r="2107" spans="1:18" ht="15.75" customHeight="1">
      <c r="A2107" s="1"/>
      <c r="B2107" s="6" t="s">
        <v>27</v>
      </c>
      <c r="C2107" s="6">
        <v>1128299</v>
      </c>
      <c r="D2107" s="7">
        <v>44280</v>
      </c>
      <c r="E2107" s="6" t="s">
        <v>28</v>
      </c>
      <c r="F2107" s="6" t="s">
        <v>82</v>
      </c>
      <c r="G2107" s="6" t="s">
        <v>83</v>
      </c>
      <c r="H2107" s="6" t="s">
        <v>18</v>
      </c>
      <c r="I2107" s="8">
        <v>0.55000000000000004</v>
      </c>
      <c r="J2107" s="9">
        <v>4000</v>
      </c>
      <c r="K2107" s="10">
        <f t="shared" si="16"/>
        <v>2200</v>
      </c>
      <c r="L2107" s="10">
        <f t="shared" si="17"/>
        <v>880</v>
      </c>
      <c r="M2107" s="11">
        <v>0.4</v>
      </c>
      <c r="O2107" s="16"/>
      <c r="P2107" s="14"/>
      <c r="Q2107" s="12"/>
      <c r="R2107" s="13"/>
    </row>
    <row r="2108" spans="1:18" ht="15.75" customHeight="1">
      <c r="A2108" s="1"/>
      <c r="B2108" s="6" t="s">
        <v>27</v>
      </c>
      <c r="C2108" s="6">
        <v>1128299</v>
      </c>
      <c r="D2108" s="7">
        <v>44280</v>
      </c>
      <c r="E2108" s="6" t="s">
        <v>28</v>
      </c>
      <c r="F2108" s="6" t="s">
        <v>82</v>
      </c>
      <c r="G2108" s="6" t="s">
        <v>83</v>
      </c>
      <c r="H2108" s="6" t="s">
        <v>19</v>
      </c>
      <c r="I2108" s="8">
        <v>0.55000000000000004</v>
      </c>
      <c r="J2108" s="9">
        <v>4000</v>
      </c>
      <c r="K2108" s="10">
        <f t="shared" si="16"/>
        <v>2200</v>
      </c>
      <c r="L2108" s="10">
        <f t="shared" si="17"/>
        <v>770</v>
      </c>
      <c r="M2108" s="11">
        <v>0.35</v>
      </c>
      <c r="O2108" s="16"/>
      <c r="P2108" s="14"/>
      <c r="Q2108" s="12"/>
      <c r="R2108" s="13"/>
    </row>
    <row r="2109" spans="1:18" ht="15.75" customHeight="1">
      <c r="A2109" s="1"/>
      <c r="B2109" s="6" t="s">
        <v>27</v>
      </c>
      <c r="C2109" s="6">
        <v>1128299</v>
      </c>
      <c r="D2109" s="7">
        <v>44280</v>
      </c>
      <c r="E2109" s="6" t="s">
        <v>28</v>
      </c>
      <c r="F2109" s="6" t="s">
        <v>82</v>
      </c>
      <c r="G2109" s="6" t="s">
        <v>83</v>
      </c>
      <c r="H2109" s="6" t="s">
        <v>20</v>
      </c>
      <c r="I2109" s="8">
        <v>0.55000000000000004</v>
      </c>
      <c r="J2109" s="9">
        <v>2750</v>
      </c>
      <c r="K2109" s="10">
        <f t="shared" si="16"/>
        <v>1512.5000000000002</v>
      </c>
      <c r="L2109" s="10">
        <f t="shared" si="17"/>
        <v>529.375</v>
      </c>
      <c r="M2109" s="11">
        <v>0.35</v>
      </c>
      <c r="O2109" s="16"/>
      <c r="P2109" s="14"/>
      <c r="Q2109" s="12"/>
      <c r="R2109" s="13"/>
    </row>
    <row r="2110" spans="1:18" ht="15.75" customHeight="1">
      <c r="A2110" s="1"/>
      <c r="B2110" s="6" t="s">
        <v>27</v>
      </c>
      <c r="C2110" s="6">
        <v>1128299</v>
      </c>
      <c r="D2110" s="7">
        <v>44280</v>
      </c>
      <c r="E2110" s="6" t="s">
        <v>28</v>
      </c>
      <c r="F2110" s="6" t="s">
        <v>82</v>
      </c>
      <c r="G2110" s="6" t="s">
        <v>83</v>
      </c>
      <c r="H2110" s="6" t="s">
        <v>21</v>
      </c>
      <c r="I2110" s="8">
        <v>0.60000000000000009</v>
      </c>
      <c r="J2110" s="9">
        <v>1750</v>
      </c>
      <c r="K2110" s="10">
        <f t="shared" si="16"/>
        <v>1050.0000000000002</v>
      </c>
      <c r="L2110" s="10">
        <f t="shared" si="17"/>
        <v>315.00000000000006</v>
      </c>
      <c r="M2110" s="11">
        <v>0.3</v>
      </c>
      <c r="O2110" s="16"/>
      <c r="P2110" s="14"/>
      <c r="Q2110" s="12"/>
      <c r="R2110" s="13"/>
    </row>
    <row r="2111" spans="1:18" ht="15.75" customHeight="1">
      <c r="A2111" s="1"/>
      <c r="B2111" s="6" t="s">
        <v>27</v>
      </c>
      <c r="C2111" s="6">
        <v>1128299</v>
      </c>
      <c r="D2111" s="7">
        <v>44280</v>
      </c>
      <c r="E2111" s="6" t="s">
        <v>28</v>
      </c>
      <c r="F2111" s="6" t="s">
        <v>82</v>
      </c>
      <c r="G2111" s="6" t="s">
        <v>83</v>
      </c>
      <c r="H2111" s="6" t="s">
        <v>22</v>
      </c>
      <c r="I2111" s="8">
        <v>0.55000000000000004</v>
      </c>
      <c r="J2111" s="9">
        <v>3750</v>
      </c>
      <c r="K2111" s="10">
        <f t="shared" si="16"/>
        <v>2062.5</v>
      </c>
      <c r="L2111" s="10">
        <f t="shared" si="17"/>
        <v>515.625</v>
      </c>
      <c r="M2111" s="11">
        <v>0.25</v>
      </c>
      <c r="O2111" s="16"/>
      <c r="P2111" s="14"/>
      <c r="Q2111" s="12"/>
      <c r="R2111" s="13"/>
    </row>
    <row r="2112" spans="1:18" ht="15.75" customHeight="1">
      <c r="A2112" s="1"/>
      <c r="B2112" s="6" t="s">
        <v>27</v>
      </c>
      <c r="C2112" s="6">
        <v>1128299</v>
      </c>
      <c r="D2112" s="7">
        <v>44312</v>
      </c>
      <c r="E2112" s="6" t="s">
        <v>28</v>
      </c>
      <c r="F2112" s="6" t="s">
        <v>82</v>
      </c>
      <c r="G2112" s="6" t="s">
        <v>83</v>
      </c>
      <c r="H2112" s="6" t="s">
        <v>17</v>
      </c>
      <c r="I2112" s="8">
        <v>0.55000000000000004</v>
      </c>
      <c r="J2112" s="9">
        <v>5500</v>
      </c>
      <c r="K2112" s="10">
        <f t="shared" si="16"/>
        <v>3025.0000000000005</v>
      </c>
      <c r="L2112" s="10">
        <f t="shared" si="17"/>
        <v>1058.75</v>
      </c>
      <c r="M2112" s="11">
        <v>0.35</v>
      </c>
      <c r="O2112" s="16"/>
      <c r="P2112" s="14"/>
      <c r="Q2112" s="12"/>
      <c r="R2112" s="13"/>
    </row>
    <row r="2113" spans="1:18" ht="15.75" customHeight="1">
      <c r="A2113" s="1"/>
      <c r="B2113" s="6" t="s">
        <v>27</v>
      </c>
      <c r="C2113" s="6">
        <v>1128299</v>
      </c>
      <c r="D2113" s="7">
        <v>44312</v>
      </c>
      <c r="E2113" s="6" t="s">
        <v>28</v>
      </c>
      <c r="F2113" s="6" t="s">
        <v>82</v>
      </c>
      <c r="G2113" s="6" t="s">
        <v>83</v>
      </c>
      <c r="H2113" s="6" t="s">
        <v>18</v>
      </c>
      <c r="I2113" s="8">
        <v>0.60000000000000009</v>
      </c>
      <c r="J2113" s="9">
        <v>3500</v>
      </c>
      <c r="K2113" s="10">
        <f t="shared" si="16"/>
        <v>2100.0000000000005</v>
      </c>
      <c r="L2113" s="10">
        <f t="shared" si="17"/>
        <v>840.00000000000023</v>
      </c>
      <c r="M2113" s="11">
        <v>0.4</v>
      </c>
      <c r="O2113" s="16"/>
      <c r="P2113" s="14"/>
      <c r="Q2113" s="12"/>
      <c r="R2113" s="13"/>
    </row>
    <row r="2114" spans="1:18" ht="15.75" customHeight="1">
      <c r="A2114" s="1"/>
      <c r="B2114" s="6" t="s">
        <v>27</v>
      </c>
      <c r="C2114" s="6">
        <v>1128299</v>
      </c>
      <c r="D2114" s="7">
        <v>44312</v>
      </c>
      <c r="E2114" s="6" t="s">
        <v>28</v>
      </c>
      <c r="F2114" s="6" t="s">
        <v>82</v>
      </c>
      <c r="G2114" s="6" t="s">
        <v>83</v>
      </c>
      <c r="H2114" s="6" t="s">
        <v>19</v>
      </c>
      <c r="I2114" s="8">
        <v>0.60000000000000009</v>
      </c>
      <c r="J2114" s="9">
        <v>4000</v>
      </c>
      <c r="K2114" s="10">
        <f t="shared" si="16"/>
        <v>2400.0000000000005</v>
      </c>
      <c r="L2114" s="10">
        <f t="shared" si="17"/>
        <v>840.00000000000011</v>
      </c>
      <c r="M2114" s="11">
        <v>0.35</v>
      </c>
      <c r="O2114" s="16"/>
      <c r="P2114" s="14"/>
      <c r="Q2114" s="12"/>
      <c r="R2114" s="13"/>
    </row>
    <row r="2115" spans="1:18" ht="15.75" customHeight="1">
      <c r="A2115" s="1"/>
      <c r="B2115" s="6" t="s">
        <v>27</v>
      </c>
      <c r="C2115" s="6">
        <v>1128299</v>
      </c>
      <c r="D2115" s="7">
        <v>44312</v>
      </c>
      <c r="E2115" s="6" t="s">
        <v>28</v>
      </c>
      <c r="F2115" s="6" t="s">
        <v>82</v>
      </c>
      <c r="G2115" s="6" t="s">
        <v>83</v>
      </c>
      <c r="H2115" s="6" t="s">
        <v>20</v>
      </c>
      <c r="I2115" s="8">
        <v>0.55000000000000004</v>
      </c>
      <c r="J2115" s="9">
        <v>3000</v>
      </c>
      <c r="K2115" s="10">
        <f t="shared" si="16"/>
        <v>1650.0000000000002</v>
      </c>
      <c r="L2115" s="10">
        <f t="shared" si="17"/>
        <v>577.5</v>
      </c>
      <c r="M2115" s="11">
        <v>0.35</v>
      </c>
      <c r="O2115" s="16"/>
      <c r="P2115" s="14"/>
      <c r="Q2115" s="12"/>
      <c r="R2115" s="13"/>
    </row>
    <row r="2116" spans="1:18" ht="15.75" customHeight="1">
      <c r="A2116" s="1"/>
      <c r="B2116" s="6" t="s">
        <v>27</v>
      </c>
      <c r="C2116" s="6">
        <v>1128299</v>
      </c>
      <c r="D2116" s="7">
        <v>44312</v>
      </c>
      <c r="E2116" s="6" t="s">
        <v>28</v>
      </c>
      <c r="F2116" s="6" t="s">
        <v>82</v>
      </c>
      <c r="G2116" s="6" t="s">
        <v>83</v>
      </c>
      <c r="H2116" s="6" t="s">
        <v>21</v>
      </c>
      <c r="I2116" s="8">
        <v>0.60000000000000009</v>
      </c>
      <c r="J2116" s="9">
        <v>2000</v>
      </c>
      <c r="K2116" s="10">
        <f t="shared" si="16"/>
        <v>1200.0000000000002</v>
      </c>
      <c r="L2116" s="10">
        <f t="shared" si="17"/>
        <v>360.00000000000006</v>
      </c>
      <c r="M2116" s="11">
        <v>0.3</v>
      </c>
      <c r="O2116" s="16"/>
      <c r="P2116" s="14"/>
      <c r="Q2116" s="12"/>
      <c r="R2116" s="13"/>
    </row>
    <row r="2117" spans="1:18" ht="15.75" customHeight="1">
      <c r="A2117" s="1"/>
      <c r="B2117" s="6" t="s">
        <v>27</v>
      </c>
      <c r="C2117" s="6">
        <v>1128299</v>
      </c>
      <c r="D2117" s="7">
        <v>44312</v>
      </c>
      <c r="E2117" s="6" t="s">
        <v>28</v>
      </c>
      <c r="F2117" s="6" t="s">
        <v>82</v>
      </c>
      <c r="G2117" s="6" t="s">
        <v>83</v>
      </c>
      <c r="H2117" s="6" t="s">
        <v>22</v>
      </c>
      <c r="I2117" s="8">
        <v>0.75000000000000011</v>
      </c>
      <c r="J2117" s="9">
        <v>3750</v>
      </c>
      <c r="K2117" s="10">
        <f t="shared" si="16"/>
        <v>2812.5000000000005</v>
      </c>
      <c r="L2117" s="10">
        <f t="shared" si="17"/>
        <v>703.12500000000011</v>
      </c>
      <c r="M2117" s="11">
        <v>0.25</v>
      </c>
      <c r="O2117" s="16"/>
      <c r="P2117" s="14"/>
      <c r="Q2117" s="12"/>
      <c r="R2117" s="13"/>
    </row>
    <row r="2118" spans="1:18" ht="15.75" customHeight="1">
      <c r="A2118" s="1"/>
      <c r="B2118" s="6" t="s">
        <v>27</v>
      </c>
      <c r="C2118" s="6">
        <v>1128299</v>
      </c>
      <c r="D2118" s="7">
        <v>44343</v>
      </c>
      <c r="E2118" s="6" t="s">
        <v>28</v>
      </c>
      <c r="F2118" s="6" t="s">
        <v>82</v>
      </c>
      <c r="G2118" s="6" t="s">
        <v>83</v>
      </c>
      <c r="H2118" s="6" t="s">
        <v>17</v>
      </c>
      <c r="I2118" s="8">
        <v>0.55000000000000004</v>
      </c>
      <c r="J2118" s="9">
        <v>5750</v>
      </c>
      <c r="K2118" s="10">
        <f t="shared" si="16"/>
        <v>3162.5000000000005</v>
      </c>
      <c r="L2118" s="10">
        <f t="shared" si="17"/>
        <v>1106.875</v>
      </c>
      <c r="M2118" s="11">
        <v>0.35</v>
      </c>
      <c r="O2118" s="16"/>
      <c r="P2118" s="14"/>
      <c r="Q2118" s="12"/>
      <c r="R2118" s="13"/>
    </row>
    <row r="2119" spans="1:18" ht="15.75" customHeight="1">
      <c r="A2119" s="1"/>
      <c r="B2119" s="6" t="s">
        <v>27</v>
      </c>
      <c r="C2119" s="6">
        <v>1128299</v>
      </c>
      <c r="D2119" s="7">
        <v>44343</v>
      </c>
      <c r="E2119" s="6" t="s">
        <v>28</v>
      </c>
      <c r="F2119" s="6" t="s">
        <v>82</v>
      </c>
      <c r="G2119" s="6" t="s">
        <v>83</v>
      </c>
      <c r="H2119" s="6" t="s">
        <v>18</v>
      </c>
      <c r="I2119" s="8">
        <v>0.60000000000000009</v>
      </c>
      <c r="J2119" s="9">
        <v>4250</v>
      </c>
      <c r="K2119" s="10">
        <f t="shared" si="16"/>
        <v>2550.0000000000005</v>
      </c>
      <c r="L2119" s="10">
        <f t="shared" si="17"/>
        <v>1020.0000000000002</v>
      </c>
      <c r="M2119" s="11">
        <v>0.4</v>
      </c>
      <c r="O2119" s="16"/>
      <c r="P2119" s="14"/>
      <c r="Q2119" s="12"/>
      <c r="R2119" s="13"/>
    </row>
    <row r="2120" spans="1:18" ht="15.75" customHeight="1">
      <c r="A2120" s="1"/>
      <c r="B2120" s="6" t="s">
        <v>27</v>
      </c>
      <c r="C2120" s="6">
        <v>1128299</v>
      </c>
      <c r="D2120" s="7">
        <v>44343</v>
      </c>
      <c r="E2120" s="6" t="s">
        <v>28</v>
      </c>
      <c r="F2120" s="6" t="s">
        <v>82</v>
      </c>
      <c r="G2120" s="6" t="s">
        <v>83</v>
      </c>
      <c r="H2120" s="6" t="s">
        <v>19</v>
      </c>
      <c r="I2120" s="8">
        <v>0.60000000000000009</v>
      </c>
      <c r="J2120" s="9">
        <v>4500</v>
      </c>
      <c r="K2120" s="10">
        <f t="shared" si="16"/>
        <v>2700.0000000000005</v>
      </c>
      <c r="L2120" s="10">
        <f t="shared" si="17"/>
        <v>945.00000000000011</v>
      </c>
      <c r="M2120" s="11">
        <v>0.35</v>
      </c>
      <c r="O2120" s="16"/>
      <c r="P2120" s="14"/>
      <c r="Q2120" s="12"/>
      <c r="R2120" s="13"/>
    </row>
    <row r="2121" spans="1:18" ht="15.75" customHeight="1">
      <c r="A2121" s="1"/>
      <c r="B2121" s="6" t="s">
        <v>27</v>
      </c>
      <c r="C2121" s="6">
        <v>1128299</v>
      </c>
      <c r="D2121" s="7">
        <v>44343</v>
      </c>
      <c r="E2121" s="6" t="s">
        <v>28</v>
      </c>
      <c r="F2121" s="6" t="s">
        <v>82</v>
      </c>
      <c r="G2121" s="6" t="s">
        <v>83</v>
      </c>
      <c r="H2121" s="6" t="s">
        <v>20</v>
      </c>
      <c r="I2121" s="8">
        <v>0.55000000000000004</v>
      </c>
      <c r="J2121" s="9">
        <v>3500</v>
      </c>
      <c r="K2121" s="10">
        <f t="shared" si="16"/>
        <v>1925.0000000000002</v>
      </c>
      <c r="L2121" s="10">
        <f t="shared" si="17"/>
        <v>673.75</v>
      </c>
      <c r="M2121" s="11">
        <v>0.35</v>
      </c>
      <c r="O2121" s="16"/>
      <c r="P2121" s="14"/>
      <c r="Q2121" s="12"/>
      <c r="R2121" s="13"/>
    </row>
    <row r="2122" spans="1:18" ht="15.75" customHeight="1">
      <c r="A2122" s="1"/>
      <c r="B2122" s="6" t="s">
        <v>27</v>
      </c>
      <c r="C2122" s="6">
        <v>1128299</v>
      </c>
      <c r="D2122" s="7">
        <v>44343</v>
      </c>
      <c r="E2122" s="6" t="s">
        <v>28</v>
      </c>
      <c r="F2122" s="6" t="s">
        <v>82</v>
      </c>
      <c r="G2122" s="6" t="s">
        <v>83</v>
      </c>
      <c r="H2122" s="6" t="s">
        <v>21</v>
      </c>
      <c r="I2122" s="8">
        <v>0.60000000000000009</v>
      </c>
      <c r="J2122" s="9">
        <v>2500</v>
      </c>
      <c r="K2122" s="10">
        <f t="shared" si="16"/>
        <v>1500.0000000000002</v>
      </c>
      <c r="L2122" s="10">
        <f t="shared" si="17"/>
        <v>450.00000000000006</v>
      </c>
      <c r="M2122" s="11">
        <v>0.3</v>
      </c>
      <c r="O2122" s="16"/>
      <c r="P2122" s="14"/>
      <c r="Q2122" s="12"/>
      <c r="R2122" s="13"/>
    </row>
    <row r="2123" spans="1:18" ht="15.75" customHeight="1">
      <c r="A2123" s="1"/>
      <c r="B2123" s="6" t="s">
        <v>27</v>
      </c>
      <c r="C2123" s="6">
        <v>1128299</v>
      </c>
      <c r="D2123" s="7">
        <v>44343</v>
      </c>
      <c r="E2123" s="6" t="s">
        <v>28</v>
      </c>
      <c r="F2123" s="6" t="s">
        <v>82</v>
      </c>
      <c r="G2123" s="6" t="s">
        <v>83</v>
      </c>
      <c r="H2123" s="6" t="s">
        <v>22</v>
      </c>
      <c r="I2123" s="8">
        <v>0.75000000000000011</v>
      </c>
      <c r="J2123" s="9">
        <v>4250</v>
      </c>
      <c r="K2123" s="10">
        <f t="shared" si="16"/>
        <v>3187.5000000000005</v>
      </c>
      <c r="L2123" s="10">
        <f t="shared" si="17"/>
        <v>796.87500000000011</v>
      </c>
      <c r="M2123" s="11">
        <v>0.25</v>
      </c>
      <c r="O2123" s="16"/>
      <c r="P2123" s="14"/>
      <c r="Q2123" s="12"/>
      <c r="R2123" s="13"/>
    </row>
    <row r="2124" spans="1:18" ht="15.75" customHeight="1">
      <c r="A2124" s="1"/>
      <c r="B2124" s="6" t="s">
        <v>27</v>
      </c>
      <c r="C2124" s="6">
        <v>1128299</v>
      </c>
      <c r="D2124" s="7">
        <v>44373</v>
      </c>
      <c r="E2124" s="6" t="s">
        <v>28</v>
      </c>
      <c r="F2124" s="6" t="s">
        <v>82</v>
      </c>
      <c r="G2124" s="6" t="s">
        <v>83</v>
      </c>
      <c r="H2124" s="6" t="s">
        <v>17</v>
      </c>
      <c r="I2124" s="8">
        <v>0.55000000000000004</v>
      </c>
      <c r="J2124" s="9">
        <v>7000</v>
      </c>
      <c r="K2124" s="10">
        <f t="shared" si="16"/>
        <v>3850.0000000000005</v>
      </c>
      <c r="L2124" s="10">
        <f t="shared" si="17"/>
        <v>1347.5</v>
      </c>
      <c r="M2124" s="11">
        <v>0.35</v>
      </c>
      <c r="O2124" s="16"/>
      <c r="P2124" s="14"/>
      <c r="Q2124" s="12"/>
      <c r="R2124" s="13"/>
    </row>
    <row r="2125" spans="1:18" ht="15.75" customHeight="1">
      <c r="A2125" s="1"/>
      <c r="B2125" s="6" t="s">
        <v>27</v>
      </c>
      <c r="C2125" s="6">
        <v>1128299</v>
      </c>
      <c r="D2125" s="7">
        <v>44373</v>
      </c>
      <c r="E2125" s="6" t="s">
        <v>28</v>
      </c>
      <c r="F2125" s="6" t="s">
        <v>82</v>
      </c>
      <c r="G2125" s="6" t="s">
        <v>83</v>
      </c>
      <c r="H2125" s="6" t="s">
        <v>18</v>
      </c>
      <c r="I2125" s="8">
        <v>0.60000000000000009</v>
      </c>
      <c r="J2125" s="9">
        <v>5500</v>
      </c>
      <c r="K2125" s="10">
        <f t="shared" si="16"/>
        <v>3300.0000000000005</v>
      </c>
      <c r="L2125" s="10">
        <f t="shared" si="17"/>
        <v>1320.0000000000002</v>
      </c>
      <c r="M2125" s="11">
        <v>0.4</v>
      </c>
      <c r="O2125" s="16"/>
      <c r="P2125" s="14"/>
      <c r="Q2125" s="12"/>
      <c r="R2125" s="13"/>
    </row>
    <row r="2126" spans="1:18" ht="15.75" customHeight="1">
      <c r="A2126" s="1"/>
      <c r="B2126" s="6" t="s">
        <v>27</v>
      </c>
      <c r="C2126" s="6">
        <v>1128299</v>
      </c>
      <c r="D2126" s="7">
        <v>44373</v>
      </c>
      <c r="E2126" s="6" t="s">
        <v>28</v>
      </c>
      <c r="F2126" s="6" t="s">
        <v>82</v>
      </c>
      <c r="G2126" s="6" t="s">
        <v>83</v>
      </c>
      <c r="H2126" s="6" t="s">
        <v>19</v>
      </c>
      <c r="I2126" s="8">
        <v>0.60000000000000009</v>
      </c>
      <c r="J2126" s="9">
        <v>5500</v>
      </c>
      <c r="K2126" s="10">
        <f t="shared" si="16"/>
        <v>3300.0000000000005</v>
      </c>
      <c r="L2126" s="10">
        <f t="shared" si="17"/>
        <v>1155</v>
      </c>
      <c r="M2126" s="11">
        <v>0.35</v>
      </c>
      <c r="O2126" s="16"/>
      <c r="P2126" s="14"/>
      <c r="Q2126" s="12"/>
      <c r="R2126" s="13"/>
    </row>
    <row r="2127" spans="1:18" ht="15.75" customHeight="1">
      <c r="A2127" s="1"/>
      <c r="B2127" s="6" t="s">
        <v>27</v>
      </c>
      <c r="C2127" s="6">
        <v>1128299</v>
      </c>
      <c r="D2127" s="7">
        <v>44373</v>
      </c>
      <c r="E2127" s="6" t="s">
        <v>28</v>
      </c>
      <c r="F2127" s="6" t="s">
        <v>82</v>
      </c>
      <c r="G2127" s="6" t="s">
        <v>83</v>
      </c>
      <c r="H2127" s="6" t="s">
        <v>20</v>
      </c>
      <c r="I2127" s="8">
        <v>0.55000000000000004</v>
      </c>
      <c r="J2127" s="9">
        <v>4250</v>
      </c>
      <c r="K2127" s="10">
        <f t="shared" si="16"/>
        <v>2337.5</v>
      </c>
      <c r="L2127" s="10">
        <f t="shared" si="17"/>
        <v>818.125</v>
      </c>
      <c r="M2127" s="11">
        <v>0.35</v>
      </c>
      <c r="O2127" s="16"/>
      <c r="P2127" s="14"/>
      <c r="Q2127" s="12"/>
      <c r="R2127" s="13"/>
    </row>
    <row r="2128" spans="1:18" ht="15.75" customHeight="1">
      <c r="A2128" s="1"/>
      <c r="B2128" s="6" t="s">
        <v>27</v>
      </c>
      <c r="C2128" s="6">
        <v>1128299</v>
      </c>
      <c r="D2128" s="7">
        <v>44373</v>
      </c>
      <c r="E2128" s="6" t="s">
        <v>28</v>
      </c>
      <c r="F2128" s="6" t="s">
        <v>82</v>
      </c>
      <c r="G2128" s="6" t="s">
        <v>83</v>
      </c>
      <c r="H2128" s="6" t="s">
        <v>21</v>
      </c>
      <c r="I2128" s="8">
        <v>0.60000000000000009</v>
      </c>
      <c r="J2128" s="9">
        <v>3000</v>
      </c>
      <c r="K2128" s="10">
        <f t="shared" si="16"/>
        <v>1800.0000000000002</v>
      </c>
      <c r="L2128" s="10">
        <f t="shared" si="17"/>
        <v>540</v>
      </c>
      <c r="M2128" s="11">
        <v>0.3</v>
      </c>
      <c r="O2128" s="16"/>
      <c r="P2128" s="14"/>
      <c r="Q2128" s="12"/>
      <c r="R2128" s="13"/>
    </row>
    <row r="2129" spans="1:18" ht="15.75" customHeight="1">
      <c r="A2129" s="1"/>
      <c r="B2129" s="6" t="s">
        <v>27</v>
      </c>
      <c r="C2129" s="6">
        <v>1128299</v>
      </c>
      <c r="D2129" s="7">
        <v>44373</v>
      </c>
      <c r="E2129" s="6" t="s">
        <v>28</v>
      </c>
      <c r="F2129" s="6" t="s">
        <v>82</v>
      </c>
      <c r="G2129" s="6" t="s">
        <v>83</v>
      </c>
      <c r="H2129" s="6" t="s">
        <v>22</v>
      </c>
      <c r="I2129" s="8">
        <v>0.75000000000000011</v>
      </c>
      <c r="J2129" s="9">
        <v>6000</v>
      </c>
      <c r="K2129" s="10">
        <f t="shared" si="16"/>
        <v>4500.0000000000009</v>
      </c>
      <c r="L2129" s="10">
        <f t="shared" si="17"/>
        <v>1125.0000000000002</v>
      </c>
      <c r="M2129" s="11">
        <v>0.25</v>
      </c>
      <c r="O2129" s="16"/>
      <c r="P2129" s="14"/>
      <c r="Q2129" s="12"/>
      <c r="R2129" s="13"/>
    </row>
    <row r="2130" spans="1:18" ht="15.75" customHeight="1">
      <c r="A2130" s="1"/>
      <c r="B2130" s="6" t="s">
        <v>27</v>
      </c>
      <c r="C2130" s="6">
        <v>1128299</v>
      </c>
      <c r="D2130" s="7">
        <v>44402</v>
      </c>
      <c r="E2130" s="6" t="s">
        <v>28</v>
      </c>
      <c r="F2130" s="6" t="s">
        <v>82</v>
      </c>
      <c r="G2130" s="6" t="s">
        <v>83</v>
      </c>
      <c r="H2130" s="6" t="s">
        <v>17</v>
      </c>
      <c r="I2130" s="8">
        <v>0.55000000000000004</v>
      </c>
      <c r="J2130" s="9">
        <v>7500</v>
      </c>
      <c r="K2130" s="10">
        <f t="shared" si="16"/>
        <v>4125</v>
      </c>
      <c r="L2130" s="10">
        <f t="shared" si="17"/>
        <v>1443.75</v>
      </c>
      <c r="M2130" s="11">
        <v>0.35</v>
      </c>
      <c r="O2130" s="16"/>
      <c r="P2130" s="14"/>
      <c r="Q2130" s="12"/>
      <c r="R2130" s="13"/>
    </row>
    <row r="2131" spans="1:18" ht="15.75" customHeight="1">
      <c r="A2131" s="1"/>
      <c r="B2131" s="6" t="s">
        <v>27</v>
      </c>
      <c r="C2131" s="6">
        <v>1128299</v>
      </c>
      <c r="D2131" s="7">
        <v>44402</v>
      </c>
      <c r="E2131" s="6" t="s">
        <v>28</v>
      </c>
      <c r="F2131" s="6" t="s">
        <v>82</v>
      </c>
      <c r="G2131" s="6" t="s">
        <v>83</v>
      </c>
      <c r="H2131" s="6" t="s">
        <v>18</v>
      </c>
      <c r="I2131" s="8">
        <v>0.60000000000000009</v>
      </c>
      <c r="J2131" s="9">
        <v>6000</v>
      </c>
      <c r="K2131" s="10">
        <f t="shared" si="16"/>
        <v>3600.0000000000005</v>
      </c>
      <c r="L2131" s="10">
        <f t="shared" si="17"/>
        <v>1440.0000000000002</v>
      </c>
      <c r="M2131" s="11">
        <v>0.4</v>
      </c>
      <c r="O2131" s="16"/>
      <c r="P2131" s="14"/>
      <c r="Q2131" s="12"/>
      <c r="R2131" s="13"/>
    </row>
    <row r="2132" spans="1:18" ht="15.75" customHeight="1">
      <c r="A2132" s="1"/>
      <c r="B2132" s="6" t="s">
        <v>27</v>
      </c>
      <c r="C2132" s="6">
        <v>1128299</v>
      </c>
      <c r="D2132" s="7">
        <v>44402</v>
      </c>
      <c r="E2132" s="6" t="s">
        <v>28</v>
      </c>
      <c r="F2132" s="6" t="s">
        <v>82</v>
      </c>
      <c r="G2132" s="6" t="s">
        <v>83</v>
      </c>
      <c r="H2132" s="6" t="s">
        <v>19</v>
      </c>
      <c r="I2132" s="8">
        <v>0.60000000000000009</v>
      </c>
      <c r="J2132" s="9">
        <v>5500</v>
      </c>
      <c r="K2132" s="10">
        <f t="shared" si="16"/>
        <v>3300.0000000000005</v>
      </c>
      <c r="L2132" s="10">
        <f t="shared" si="17"/>
        <v>1155</v>
      </c>
      <c r="M2132" s="11">
        <v>0.35</v>
      </c>
      <c r="O2132" s="16"/>
      <c r="P2132" s="14"/>
      <c r="Q2132" s="12"/>
      <c r="R2132" s="13"/>
    </row>
    <row r="2133" spans="1:18" ht="15.75" customHeight="1">
      <c r="A2133" s="1"/>
      <c r="B2133" s="6" t="s">
        <v>27</v>
      </c>
      <c r="C2133" s="6">
        <v>1128299</v>
      </c>
      <c r="D2133" s="7">
        <v>44402</v>
      </c>
      <c r="E2133" s="6" t="s">
        <v>28</v>
      </c>
      <c r="F2133" s="6" t="s">
        <v>82</v>
      </c>
      <c r="G2133" s="6" t="s">
        <v>83</v>
      </c>
      <c r="H2133" s="6" t="s">
        <v>20</v>
      </c>
      <c r="I2133" s="8">
        <v>0.55000000000000004</v>
      </c>
      <c r="J2133" s="9">
        <v>4500</v>
      </c>
      <c r="K2133" s="10">
        <f t="shared" si="16"/>
        <v>2475</v>
      </c>
      <c r="L2133" s="10">
        <f t="shared" si="17"/>
        <v>866.25</v>
      </c>
      <c r="M2133" s="11">
        <v>0.35</v>
      </c>
      <c r="O2133" s="16"/>
      <c r="P2133" s="14"/>
      <c r="Q2133" s="12"/>
      <c r="R2133" s="13"/>
    </row>
    <row r="2134" spans="1:18" ht="15.75" customHeight="1">
      <c r="A2134" s="1"/>
      <c r="B2134" s="6" t="s">
        <v>27</v>
      </c>
      <c r="C2134" s="6">
        <v>1128299</v>
      </c>
      <c r="D2134" s="7">
        <v>44402</v>
      </c>
      <c r="E2134" s="6" t="s">
        <v>28</v>
      </c>
      <c r="F2134" s="6" t="s">
        <v>82</v>
      </c>
      <c r="G2134" s="6" t="s">
        <v>83</v>
      </c>
      <c r="H2134" s="6" t="s">
        <v>21</v>
      </c>
      <c r="I2134" s="8">
        <v>0.60000000000000009</v>
      </c>
      <c r="J2134" s="9">
        <v>5000</v>
      </c>
      <c r="K2134" s="10">
        <f t="shared" si="16"/>
        <v>3000.0000000000005</v>
      </c>
      <c r="L2134" s="10">
        <f t="shared" si="17"/>
        <v>900.00000000000011</v>
      </c>
      <c r="M2134" s="11">
        <v>0.3</v>
      </c>
      <c r="O2134" s="16"/>
      <c r="P2134" s="14"/>
      <c r="Q2134" s="12"/>
      <c r="R2134" s="13"/>
    </row>
    <row r="2135" spans="1:18" ht="15.75" customHeight="1">
      <c r="A2135" s="1"/>
      <c r="B2135" s="6" t="s">
        <v>27</v>
      </c>
      <c r="C2135" s="6">
        <v>1128299</v>
      </c>
      <c r="D2135" s="7">
        <v>44402</v>
      </c>
      <c r="E2135" s="6" t="s">
        <v>28</v>
      </c>
      <c r="F2135" s="6" t="s">
        <v>82</v>
      </c>
      <c r="G2135" s="6" t="s">
        <v>83</v>
      </c>
      <c r="H2135" s="6" t="s">
        <v>22</v>
      </c>
      <c r="I2135" s="8">
        <v>0.75000000000000011</v>
      </c>
      <c r="J2135" s="9">
        <v>5000</v>
      </c>
      <c r="K2135" s="10">
        <f t="shared" si="16"/>
        <v>3750.0000000000005</v>
      </c>
      <c r="L2135" s="10">
        <f t="shared" si="17"/>
        <v>937.50000000000011</v>
      </c>
      <c r="M2135" s="11">
        <v>0.25</v>
      </c>
      <c r="O2135" s="16"/>
      <c r="P2135" s="14"/>
      <c r="Q2135" s="12"/>
      <c r="R2135" s="13"/>
    </row>
    <row r="2136" spans="1:18" ht="15.75" customHeight="1">
      <c r="A2136" s="1"/>
      <c r="B2136" s="6" t="s">
        <v>27</v>
      </c>
      <c r="C2136" s="6">
        <v>1128299</v>
      </c>
      <c r="D2136" s="7">
        <v>44434</v>
      </c>
      <c r="E2136" s="6" t="s">
        <v>28</v>
      </c>
      <c r="F2136" s="6" t="s">
        <v>82</v>
      </c>
      <c r="G2136" s="6" t="s">
        <v>83</v>
      </c>
      <c r="H2136" s="6" t="s">
        <v>17</v>
      </c>
      <c r="I2136" s="8">
        <v>0.60000000000000009</v>
      </c>
      <c r="J2136" s="9">
        <v>7000</v>
      </c>
      <c r="K2136" s="10">
        <f t="shared" si="16"/>
        <v>4200.0000000000009</v>
      </c>
      <c r="L2136" s="10">
        <f t="shared" si="17"/>
        <v>1470.0000000000002</v>
      </c>
      <c r="M2136" s="11">
        <v>0.35</v>
      </c>
      <c r="O2136" s="16"/>
      <c r="P2136" s="14"/>
      <c r="Q2136" s="12"/>
      <c r="R2136" s="13"/>
    </row>
    <row r="2137" spans="1:18" ht="15.75" customHeight="1">
      <c r="A2137" s="1"/>
      <c r="B2137" s="6" t="s">
        <v>27</v>
      </c>
      <c r="C2137" s="6">
        <v>1128299</v>
      </c>
      <c r="D2137" s="7">
        <v>44434</v>
      </c>
      <c r="E2137" s="6" t="s">
        <v>28</v>
      </c>
      <c r="F2137" s="6" t="s">
        <v>82</v>
      </c>
      <c r="G2137" s="6" t="s">
        <v>83</v>
      </c>
      <c r="H2137" s="6" t="s">
        <v>18</v>
      </c>
      <c r="I2137" s="8">
        <v>0.65000000000000013</v>
      </c>
      <c r="J2137" s="9">
        <v>6500</v>
      </c>
      <c r="K2137" s="10">
        <f t="shared" si="16"/>
        <v>4225.0000000000009</v>
      </c>
      <c r="L2137" s="10">
        <f t="shared" si="17"/>
        <v>1690.0000000000005</v>
      </c>
      <c r="M2137" s="11">
        <v>0.4</v>
      </c>
      <c r="O2137" s="16"/>
      <c r="P2137" s="14"/>
      <c r="Q2137" s="12"/>
      <c r="R2137" s="13"/>
    </row>
    <row r="2138" spans="1:18" ht="15.75" customHeight="1">
      <c r="A2138" s="1"/>
      <c r="B2138" s="6" t="s">
        <v>27</v>
      </c>
      <c r="C2138" s="6">
        <v>1128299</v>
      </c>
      <c r="D2138" s="7">
        <v>44434</v>
      </c>
      <c r="E2138" s="6" t="s">
        <v>28</v>
      </c>
      <c r="F2138" s="6" t="s">
        <v>82</v>
      </c>
      <c r="G2138" s="6" t="s">
        <v>83</v>
      </c>
      <c r="H2138" s="6" t="s">
        <v>19</v>
      </c>
      <c r="I2138" s="8">
        <v>0.60000000000000009</v>
      </c>
      <c r="J2138" s="9">
        <v>5250</v>
      </c>
      <c r="K2138" s="10">
        <f t="shared" si="16"/>
        <v>3150.0000000000005</v>
      </c>
      <c r="L2138" s="10">
        <f t="shared" si="17"/>
        <v>1102.5</v>
      </c>
      <c r="M2138" s="11">
        <v>0.35</v>
      </c>
      <c r="O2138" s="16"/>
      <c r="P2138" s="14"/>
      <c r="Q2138" s="12"/>
      <c r="R2138" s="13"/>
    </row>
    <row r="2139" spans="1:18" ht="15.75" customHeight="1">
      <c r="A2139" s="1"/>
      <c r="B2139" s="6" t="s">
        <v>27</v>
      </c>
      <c r="C2139" s="6">
        <v>1128299</v>
      </c>
      <c r="D2139" s="7">
        <v>44434</v>
      </c>
      <c r="E2139" s="6" t="s">
        <v>28</v>
      </c>
      <c r="F2139" s="6" t="s">
        <v>82</v>
      </c>
      <c r="G2139" s="6" t="s">
        <v>83</v>
      </c>
      <c r="H2139" s="6" t="s">
        <v>20</v>
      </c>
      <c r="I2139" s="8">
        <v>0.60000000000000009</v>
      </c>
      <c r="J2139" s="9">
        <v>4750</v>
      </c>
      <c r="K2139" s="10">
        <f t="shared" si="16"/>
        <v>2850.0000000000005</v>
      </c>
      <c r="L2139" s="10">
        <f t="shared" si="17"/>
        <v>997.50000000000011</v>
      </c>
      <c r="M2139" s="11">
        <v>0.35</v>
      </c>
      <c r="O2139" s="16"/>
      <c r="P2139" s="14"/>
      <c r="Q2139" s="12"/>
      <c r="R2139" s="13"/>
    </row>
    <row r="2140" spans="1:18" ht="15.75" customHeight="1">
      <c r="A2140" s="1"/>
      <c r="B2140" s="6" t="s">
        <v>27</v>
      </c>
      <c r="C2140" s="6">
        <v>1128299</v>
      </c>
      <c r="D2140" s="7">
        <v>44434</v>
      </c>
      <c r="E2140" s="6" t="s">
        <v>28</v>
      </c>
      <c r="F2140" s="6" t="s">
        <v>82</v>
      </c>
      <c r="G2140" s="6" t="s">
        <v>83</v>
      </c>
      <c r="H2140" s="6" t="s">
        <v>21</v>
      </c>
      <c r="I2140" s="8">
        <v>0.70000000000000007</v>
      </c>
      <c r="J2140" s="9">
        <v>4750</v>
      </c>
      <c r="K2140" s="10">
        <f t="shared" si="16"/>
        <v>3325.0000000000005</v>
      </c>
      <c r="L2140" s="10">
        <f t="shared" si="17"/>
        <v>997.50000000000011</v>
      </c>
      <c r="M2140" s="11">
        <v>0.3</v>
      </c>
      <c r="O2140" s="16"/>
      <c r="P2140" s="14"/>
      <c r="Q2140" s="12"/>
      <c r="R2140" s="13"/>
    </row>
    <row r="2141" spans="1:18" ht="15.75" customHeight="1">
      <c r="A2141" s="1"/>
      <c r="B2141" s="6" t="s">
        <v>27</v>
      </c>
      <c r="C2141" s="6">
        <v>1128299</v>
      </c>
      <c r="D2141" s="7">
        <v>44434</v>
      </c>
      <c r="E2141" s="6" t="s">
        <v>28</v>
      </c>
      <c r="F2141" s="6" t="s">
        <v>82</v>
      </c>
      <c r="G2141" s="6" t="s">
        <v>83</v>
      </c>
      <c r="H2141" s="6" t="s">
        <v>22</v>
      </c>
      <c r="I2141" s="8">
        <v>0.75000000000000011</v>
      </c>
      <c r="J2141" s="9">
        <v>4500</v>
      </c>
      <c r="K2141" s="10">
        <f t="shared" si="16"/>
        <v>3375.0000000000005</v>
      </c>
      <c r="L2141" s="10">
        <f t="shared" si="17"/>
        <v>843.75000000000011</v>
      </c>
      <c r="M2141" s="11">
        <v>0.25</v>
      </c>
      <c r="O2141" s="16"/>
      <c r="P2141" s="14"/>
      <c r="Q2141" s="12"/>
      <c r="R2141" s="13"/>
    </row>
    <row r="2142" spans="1:18" ht="15.75" customHeight="1">
      <c r="A2142" s="1"/>
      <c r="B2142" s="6" t="s">
        <v>27</v>
      </c>
      <c r="C2142" s="6">
        <v>1128299</v>
      </c>
      <c r="D2142" s="7">
        <v>44466</v>
      </c>
      <c r="E2142" s="6" t="s">
        <v>28</v>
      </c>
      <c r="F2142" s="6" t="s">
        <v>82</v>
      </c>
      <c r="G2142" s="6" t="s">
        <v>83</v>
      </c>
      <c r="H2142" s="6" t="s">
        <v>17</v>
      </c>
      <c r="I2142" s="8">
        <v>0.50000000000000011</v>
      </c>
      <c r="J2142" s="9">
        <v>6250</v>
      </c>
      <c r="K2142" s="10">
        <f t="shared" si="16"/>
        <v>3125.0000000000009</v>
      </c>
      <c r="L2142" s="10">
        <f t="shared" si="17"/>
        <v>1093.7500000000002</v>
      </c>
      <c r="M2142" s="11">
        <v>0.35</v>
      </c>
      <c r="O2142" s="16"/>
      <c r="P2142" s="14"/>
      <c r="Q2142" s="12"/>
      <c r="R2142" s="13"/>
    </row>
    <row r="2143" spans="1:18" ht="15.75" customHeight="1">
      <c r="A2143" s="1"/>
      <c r="B2143" s="6" t="s">
        <v>27</v>
      </c>
      <c r="C2143" s="6">
        <v>1128299</v>
      </c>
      <c r="D2143" s="7">
        <v>44466</v>
      </c>
      <c r="E2143" s="6" t="s">
        <v>28</v>
      </c>
      <c r="F2143" s="6" t="s">
        <v>82</v>
      </c>
      <c r="G2143" s="6" t="s">
        <v>83</v>
      </c>
      <c r="H2143" s="6" t="s">
        <v>18</v>
      </c>
      <c r="I2143" s="8">
        <v>0.55000000000000016</v>
      </c>
      <c r="J2143" s="9">
        <v>6250</v>
      </c>
      <c r="K2143" s="10">
        <f t="shared" si="16"/>
        <v>3437.5000000000009</v>
      </c>
      <c r="L2143" s="10">
        <f t="shared" si="17"/>
        <v>1375.0000000000005</v>
      </c>
      <c r="M2143" s="11">
        <v>0.4</v>
      </c>
      <c r="O2143" s="16"/>
      <c r="P2143" s="14"/>
      <c r="Q2143" s="12"/>
      <c r="R2143" s="13"/>
    </row>
    <row r="2144" spans="1:18" ht="15.75" customHeight="1">
      <c r="A2144" s="1"/>
      <c r="B2144" s="6" t="s">
        <v>27</v>
      </c>
      <c r="C2144" s="6">
        <v>1128299</v>
      </c>
      <c r="D2144" s="7">
        <v>44466</v>
      </c>
      <c r="E2144" s="6" t="s">
        <v>28</v>
      </c>
      <c r="F2144" s="6" t="s">
        <v>82</v>
      </c>
      <c r="G2144" s="6" t="s">
        <v>83</v>
      </c>
      <c r="H2144" s="6" t="s">
        <v>19</v>
      </c>
      <c r="I2144" s="8">
        <v>0.50000000000000011</v>
      </c>
      <c r="J2144" s="9">
        <v>4750</v>
      </c>
      <c r="K2144" s="10">
        <f t="shared" si="16"/>
        <v>2375.0000000000005</v>
      </c>
      <c r="L2144" s="10">
        <f t="shared" si="17"/>
        <v>831.25000000000011</v>
      </c>
      <c r="M2144" s="11">
        <v>0.35</v>
      </c>
      <c r="O2144" s="16"/>
      <c r="P2144" s="14"/>
      <c r="Q2144" s="12"/>
      <c r="R2144" s="13"/>
    </row>
    <row r="2145" spans="1:18" ht="15.75" customHeight="1">
      <c r="A2145" s="1"/>
      <c r="B2145" s="6" t="s">
        <v>27</v>
      </c>
      <c r="C2145" s="6">
        <v>1128299</v>
      </c>
      <c r="D2145" s="7">
        <v>44466</v>
      </c>
      <c r="E2145" s="6" t="s">
        <v>28</v>
      </c>
      <c r="F2145" s="6" t="s">
        <v>82</v>
      </c>
      <c r="G2145" s="6" t="s">
        <v>83</v>
      </c>
      <c r="H2145" s="6" t="s">
        <v>20</v>
      </c>
      <c r="I2145" s="8">
        <v>0.50000000000000011</v>
      </c>
      <c r="J2145" s="9">
        <v>4250</v>
      </c>
      <c r="K2145" s="10">
        <f t="shared" si="16"/>
        <v>2125.0000000000005</v>
      </c>
      <c r="L2145" s="10">
        <f t="shared" si="17"/>
        <v>743.75000000000011</v>
      </c>
      <c r="M2145" s="11">
        <v>0.35</v>
      </c>
      <c r="O2145" s="16"/>
      <c r="P2145" s="14"/>
      <c r="Q2145" s="12"/>
      <c r="R2145" s="13"/>
    </row>
    <row r="2146" spans="1:18" ht="15.75" customHeight="1">
      <c r="A2146" s="1"/>
      <c r="B2146" s="6" t="s">
        <v>27</v>
      </c>
      <c r="C2146" s="6">
        <v>1128299</v>
      </c>
      <c r="D2146" s="7">
        <v>44466</v>
      </c>
      <c r="E2146" s="6" t="s">
        <v>28</v>
      </c>
      <c r="F2146" s="6" t="s">
        <v>82</v>
      </c>
      <c r="G2146" s="6" t="s">
        <v>83</v>
      </c>
      <c r="H2146" s="6" t="s">
        <v>21</v>
      </c>
      <c r="I2146" s="8">
        <v>0.60000000000000009</v>
      </c>
      <c r="J2146" s="9">
        <v>4250</v>
      </c>
      <c r="K2146" s="10">
        <f t="shared" si="16"/>
        <v>2550.0000000000005</v>
      </c>
      <c r="L2146" s="10">
        <f t="shared" si="17"/>
        <v>765.00000000000011</v>
      </c>
      <c r="M2146" s="11">
        <v>0.3</v>
      </c>
      <c r="O2146" s="16"/>
      <c r="P2146" s="14"/>
      <c r="Q2146" s="12"/>
      <c r="R2146" s="13"/>
    </row>
    <row r="2147" spans="1:18" ht="15.75" customHeight="1">
      <c r="A2147" s="1"/>
      <c r="B2147" s="6" t="s">
        <v>27</v>
      </c>
      <c r="C2147" s="6">
        <v>1128299</v>
      </c>
      <c r="D2147" s="7">
        <v>44466</v>
      </c>
      <c r="E2147" s="6" t="s">
        <v>28</v>
      </c>
      <c r="F2147" s="6" t="s">
        <v>82</v>
      </c>
      <c r="G2147" s="6" t="s">
        <v>83</v>
      </c>
      <c r="H2147" s="6" t="s">
        <v>22</v>
      </c>
      <c r="I2147" s="8">
        <v>0.65000000000000013</v>
      </c>
      <c r="J2147" s="9">
        <v>4750</v>
      </c>
      <c r="K2147" s="10">
        <f t="shared" si="16"/>
        <v>3087.5000000000005</v>
      </c>
      <c r="L2147" s="10">
        <f t="shared" si="17"/>
        <v>771.87500000000011</v>
      </c>
      <c r="M2147" s="11">
        <v>0.25</v>
      </c>
      <c r="O2147" s="16"/>
      <c r="P2147" s="14"/>
      <c r="Q2147" s="12"/>
      <c r="R2147" s="13"/>
    </row>
    <row r="2148" spans="1:18" ht="15.75" customHeight="1">
      <c r="A2148" s="1"/>
      <c r="B2148" s="6" t="s">
        <v>27</v>
      </c>
      <c r="C2148" s="6">
        <v>1128299</v>
      </c>
      <c r="D2148" s="7">
        <v>44495</v>
      </c>
      <c r="E2148" s="6" t="s">
        <v>28</v>
      </c>
      <c r="F2148" s="6" t="s">
        <v>82</v>
      </c>
      <c r="G2148" s="6" t="s">
        <v>83</v>
      </c>
      <c r="H2148" s="6" t="s">
        <v>17</v>
      </c>
      <c r="I2148" s="8">
        <v>0.50000000000000011</v>
      </c>
      <c r="J2148" s="9">
        <v>5500</v>
      </c>
      <c r="K2148" s="10">
        <f t="shared" si="16"/>
        <v>2750.0000000000005</v>
      </c>
      <c r="L2148" s="10">
        <f t="shared" si="17"/>
        <v>962.50000000000011</v>
      </c>
      <c r="M2148" s="11">
        <v>0.35</v>
      </c>
      <c r="O2148" s="16"/>
      <c r="P2148" s="14"/>
      <c r="Q2148" s="12"/>
      <c r="R2148" s="13"/>
    </row>
    <row r="2149" spans="1:18" ht="15.75" customHeight="1">
      <c r="A2149" s="1"/>
      <c r="B2149" s="6" t="s">
        <v>27</v>
      </c>
      <c r="C2149" s="6">
        <v>1128299</v>
      </c>
      <c r="D2149" s="7">
        <v>44495</v>
      </c>
      <c r="E2149" s="6" t="s">
        <v>28</v>
      </c>
      <c r="F2149" s="6" t="s">
        <v>82</v>
      </c>
      <c r="G2149" s="6" t="s">
        <v>83</v>
      </c>
      <c r="H2149" s="6" t="s">
        <v>18</v>
      </c>
      <c r="I2149" s="8">
        <v>0.55000000000000016</v>
      </c>
      <c r="J2149" s="9">
        <v>5500</v>
      </c>
      <c r="K2149" s="10">
        <f t="shared" si="16"/>
        <v>3025.0000000000009</v>
      </c>
      <c r="L2149" s="10">
        <f t="shared" si="17"/>
        <v>1210.0000000000005</v>
      </c>
      <c r="M2149" s="11">
        <v>0.4</v>
      </c>
      <c r="O2149" s="16"/>
      <c r="P2149" s="14"/>
      <c r="Q2149" s="12"/>
      <c r="R2149" s="13"/>
    </row>
    <row r="2150" spans="1:18" ht="15.75" customHeight="1">
      <c r="A2150" s="1"/>
      <c r="B2150" s="6" t="s">
        <v>27</v>
      </c>
      <c r="C2150" s="6">
        <v>1128299</v>
      </c>
      <c r="D2150" s="7">
        <v>44495</v>
      </c>
      <c r="E2150" s="6" t="s">
        <v>28</v>
      </c>
      <c r="F2150" s="6" t="s">
        <v>82</v>
      </c>
      <c r="G2150" s="6" t="s">
        <v>83</v>
      </c>
      <c r="H2150" s="6" t="s">
        <v>19</v>
      </c>
      <c r="I2150" s="8">
        <v>0.50000000000000011</v>
      </c>
      <c r="J2150" s="9">
        <v>3750</v>
      </c>
      <c r="K2150" s="10">
        <f t="shared" si="16"/>
        <v>1875.0000000000005</v>
      </c>
      <c r="L2150" s="10">
        <f t="shared" si="17"/>
        <v>656.25000000000011</v>
      </c>
      <c r="M2150" s="11">
        <v>0.35</v>
      </c>
      <c r="O2150" s="16"/>
      <c r="P2150" s="14"/>
      <c r="Q2150" s="12"/>
      <c r="R2150" s="13"/>
    </row>
    <row r="2151" spans="1:18" ht="15.75" customHeight="1">
      <c r="A2151" s="1"/>
      <c r="B2151" s="6" t="s">
        <v>27</v>
      </c>
      <c r="C2151" s="6">
        <v>1128299</v>
      </c>
      <c r="D2151" s="7">
        <v>44495</v>
      </c>
      <c r="E2151" s="6" t="s">
        <v>28</v>
      </c>
      <c r="F2151" s="6" t="s">
        <v>82</v>
      </c>
      <c r="G2151" s="6" t="s">
        <v>83</v>
      </c>
      <c r="H2151" s="6" t="s">
        <v>20</v>
      </c>
      <c r="I2151" s="8">
        <v>0.50000000000000011</v>
      </c>
      <c r="J2151" s="9">
        <v>3500</v>
      </c>
      <c r="K2151" s="10">
        <f t="shared" si="16"/>
        <v>1750.0000000000005</v>
      </c>
      <c r="L2151" s="10">
        <f t="shared" si="17"/>
        <v>612.50000000000011</v>
      </c>
      <c r="M2151" s="11">
        <v>0.35</v>
      </c>
      <c r="O2151" s="16"/>
      <c r="P2151" s="14"/>
      <c r="Q2151" s="12"/>
      <c r="R2151" s="13"/>
    </row>
    <row r="2152" spans="1:18" ht="15.75" customHeight="1">
      <c r="A2152" s="1"/>
      <c r="B2152" s="6" t="s">
        <v>27</v>
      </c>
      <c r="C2152" s="6">
        <v>1128299</v>
      </c>
      <c r="D2152" s="7">
        <v>44495</v>
      </c>
      <c r="E2152" s="6" t="s">
        <v>28</v>
      </c>
      <c r="F2152" s="6" t="s">
        <v>82</v>
      </c>
      <c r="G2152" s="6" t="s">
        <v>83</v>
      </c>
      <c r="H2152" s="6" t="s">
        <v>21</v>
      </c>
      <c r="I2152" s="8">
        <v>0.60000000000000009</v>
      </c>
      <c r="J2152" s="9">
        <v>3250</v>
      </c>
      <c r="K2152" s="10">
        <f t="shared" si="16"/>
        <v>1950.0000000000002</v>
      </c>
      <c r="L2152" s="10">
        <f t="shared" si="17"/>
        <v>585</v>
      </c>
      <c r="M2152" s="11">
        <v>0.3</v>
      </c>
      <c r="O2152" s="16"/>
      <c r="P2152" s="14"/>
      <c r="Q2152" s="12"/>
      <c r="R2152" s="13"/>
    </row>
    <row r="2153" spans="1:18" ht="15.75" customHeight="1">
      <c r="A2153" s="1"/>
      <c r="B2153" s="6" t="s">
        <v>27</v>
      </c>
      <c r="C2153" s="6">
        <v>1128299</v>
      </c>
      <c r="D2153" s="7">
        <v>44495</v>
      </c>
      <c r="E2153" s="6" t="s">
        <v>28</v>
      </c>
      <c r="F2153" s="6" t="s">
        <v>82</v>
      </c>
      <c r="G2153" s="6" t="s">
        <v>83</v>
      </c>
      <c r="H2153" s="6" t="s">
        <v>22</v>
      </c>
      <c r="I2153" s="8">
        <v>0.75000000000000011</v>
      </c>
      <c r="J2153" s="9">
        <v>3750</v>
      </c>
      <c r="K2153" s="10">
        <f t="shared" si="16"/>
        <v>2812.5000000000005</v>
      </c>
      <c r="L2153" s="10">
        <f t="shared" si="17"/>
        <v>703.12500000000011</v>
      </c>
      <c r="M2153" s="11">
        <v>0.25</v>
      </c>
      <c r="O2153" s="16"/>
      <c r="P2153" s="14"/>
      <c r="Q2153" s="12"/>
      <c r="R2153" s="13"/>
    </row>
    <row r="2154" spans="1:18" ht="15.75" customHeight="1">
      <c r="A2154" s="1"/>
      <c r="B2154" s="6" t="s">
        <v>27</v>
      </c>
      <c r="C2154" s="6">
        <v>1128299</v>
      </c>
      <c r="D2154" s="7">
        <v>44526</v>
      </c>
      <c r="E2154" s="6" t="s">
        <v>28</v>
      </c>
      <c r="F2154" s="6" t="s">
        <v>82</v>
      </c>
      <c r="G2154" s="6" t="s">
        <v>83</v>
      </c>
      <c r="H2154" s="6" t="s">
        <v>17</v>
      </c>
      <c r="I2154" s="8">
        <v>0.60000000000000009</v>
      </c>
      <c r="J2154" s="9">
        <v>5500</v>
      </c>
      <c r="K2154" s="10">
        <f t="shared" si="16"/>
        <v>3300.0000000000005</v>
      </c>
      <c r="L2154" s="10">
        <f t="shared" si="17"/>
        <v>1155</v>
      </c>
      <c r="M2154" s="11">
        <v>0.35</v>
      </c>
      <c r="O2154" s="16"/>
      <c r="P2154" s="14"/>
      <c r="Q2154" s="12"/>
      <c r="R2154" s="13"/>
    </row>
    <row r="2155" spans="1:18" ht="15.75" customHeight="1">
      <c r="A2155" s="1"/>
      <c r="B2155" s="6" t="s">
        <v>27</v>
      </c>
      <c r="C2155" s="6">
        <v>1128299</v>
      </c>
      <c r="D2155" s="7">
        <v>44526</v>
      </c>
      <c r="E2155" s="6" t="s">
        <v>28</v>
      </c>
      <c r="F2155" s="6" t="s">
        <v>82</v>
      </c>
      <c r="G2155" s="6" t="s">
        <v>83</v>
      </c>
      <c r="H2155" s="6" t="s">
        <v>18</v>
      </c>
      <c r="I2155" s="8">
        <v>0.65000000000000013</v>
      </c>
      <c r="J2155" s="9">
        <v>6000</v>
      </c>
      <c r="K2155" s="10">
        <f t="shared" si="16"/>
        <v>3900.0000000000009</v>
      </c>
      <c r="L2155" s="10">
        <f t="shared" si="17"/>
        <v>1560.0000000000005</v>
      </c>
      <c r="M2155" s="11">
        <v>0.4</v>
      </c>
      <c r="O2155" s="16"/>
      <c r="P2155" s="14"/>
      <c r="Q2155" s="12"/>
      <c r="R2155" s="13"/>
    </row>
    <row r="2156" spans="1:18" ht="15.75" customHeight="1">
      <c r="A2156" s="1"/>
      <c r="B2156" s="6" t="s">
        <v>27</v>
      </c>
      <c r="C2156" s="6">
        <v>1128299</v>
      </c>
      <c r="D2156" s="7">
        <v>44526</v>
      </c>
      <c r="E2156" s="6" t="s">
        <v>28</v>
      </c>
      <c r="F2156" s="6" t="s">
        <v>82</v>
      </c>
      <c r="G2156" s="6" t="s">
        <v>83</v>
      </c>
      <c r="H2156" s="6" t="s">
        <v>19</v>
      </c>
      <c r="I2156" s="8">
        <v>0.60000000000000009</v>
      </c>
      <c r="J2156" s="9">
        <v>4500</v>
      </c>
      <c r="K2156" s="10">
        <f t="shared" si="16"/>
        <v>2700.0000000000005</v>
      </c>
      <c r="L2156" s="10">
        <f t="shared" si="17"/>
        <v>945.00000000000011</v>
      </c>
      <c r="M2156" s="11">
        <v>0.35</v>
      </c>
      <c r="O2156" s="16"/>
      <c r="P2156" s="14"/>
      <c r="Q2156" s="12"/>
      <c r="R2156" s="13"/>
    </row>
    <row r="2157" spans="1:18" ht="15.75" customHeight="1">
      <c r="A2157" s="1"/>
      <c r="B2157" s="6" t="s">
        <v>27</v>
      </c>
      <c r="C2157" s="6">
        <v>1128299</v>
      </c>
      <c r="D2157" s="7">
        <v>44526</v>
      </c>
      <c r="E2157" s="6" t="s">
        <v>28</v>
      </c>
      <c r="F2157" s="6" t="s">
        <v>82</v>
      </c>
      <c r="G2157" s="6" t="s">
        <v>83</v>
      </c>
      <c r="H2157" s="6" t="s">
        <v>20</v>
      </c>
      <c r="I2157" s="8">
        <v>0.60000000000000009</v>
      </c>
      <c r="J2157" s="9">
        <v>4250</v>
      </c>
      <c r="K2157" s="10">
        <f t="shared" si="16"/>
        <v>2550.0000000000005</v>
      </c>
      <c r="L2157" s="10">
        <f t="shared" si="17"/>
        <v>892.50000000000011</v>
      </c>
      <c r="M2157" s="11">
        <v>0.35</v>
      </c>
      <c r="O2157" s="16"/>
      <c r="P2157" s="14"/>
      <c r="Q2157" s="12"/>
      <c r="R2157" s="13"/>
    </row>
    <row r="2158" spans="1:18" ht="15.75" customHeight="1">
      <c r="A2158" s="1"/>
      <c r="B2158" s="6" t="s">
        <v>27</v>
      </c>
      <c r="C2158" s="6">
        <v>1128299</v>
      </c>
      <c r="D2158" s="7">
        <v>44526</v>
      </c>
      <c r="E2158" s="6" t="s">
        <v>28</v>
      </c>
      <c r="F2158" s="6" t="s">
        <v>82</v>
      </c>
      <c r="G2158" s="6" t="s">
        <v>83</v>
      </c>
      <c r="H2158" s="6" t="s">
        <v>21</v>
      </c>
      <c r="I2158" s="8">
        <v>0.70000000000000007</v>
      </c>
      <c r="J2158" s="9">
        <v>3750</v>
      </c>
      <c r="K2158" s="10">
        <f t="shared" si="16"/>
        <v>2625.0000000000005</v>
      </c>
      <c r="L2158" s="10">
        <f t="shared" si="17"/>
        <v>787.50000000000011</v>
      </c>
      <c r="M2158" s="11">
        <v>0.3</v>
      </c>
      <c r="O2158" s="16"/>
      <c r="P2158" s="14"/>
      <c r="Q2158" s="12"/>
      <c r="R2158" s="13"/>
    </row>
    <row r="2159" spans="1:18" ht="15.75" customHeight="1">
      <c r="A2159" s="1"/>
      <c r="B2159" s="6" t="s">
        <v>27</v>
      </c>
      <c r="C2159" s="6">
        <v>1128299</v>
      </c>
      <c r="D2159" s="7">
        <v>44526</v>
      </c>
      <c r="E2159" s="6" t="s">
        <v>28</v>
      </c>
      <c r="F2159" s="6" t="s">
        <v>82</v>
      </c>
      <c r="G2159" s="6" t="s">
        <v>83</v>
      </c>
      <c r="H2159" s="6" t="s">
        <v>22</v>
      </c>
      <c r="I2159" s="8">
        <v>0.75000000000000011</v>
      </c>
      <c r="J2159" s="9">
        <v>5000</v>
      </c>
      <c r="K2159" s="10">
        <f t="shared" si="16"/>
        <v>3750.0000000000005</v>
      </c>
      <c r="L2159" s="10">
        <f t="shared" si="17"/>
        <v>937.50000000000011</v>
      </c>
      <c r="M2159" s="11">
        <v>0.25</v>
      </c>
      <c r="O2159" s="16"/>
      <c r="P2159" s="14"/>
      <c r="Q2159" s="12"/>
      <c r="R2159" s="13"/>
    </row>
    <row r="2160" spans="1:18" ht="15.75" customHeight="1">
      <c r="A2160" s="1"/>
      <c r="B2160" s="6" t="s">
        <v>27</v>
      </c>
      <c r="C2160" s="6">
        <v>1128299</v>
      </c>
      <c r="D2160" s="7">
        <v>44555</v>
      </c>
      <c r="E2160" s="6" t="s">
        <v>28</v>
      </c>
      <c r="F2160" s="6" t="s">
        <v>82</v>
      </c>
      <c r="G2160" s="6" t="s">
        <v>83</v>
      </c>
      <c r="H2160" s="6" t="s">
        <v>17</v>
      </c>
      <c r="I2160" s="8">
        <v>0.60000000000000009</v>
      </c>
      <c r="J2160" s="9">
        <v>7000</v>
      </c>
      <c r="K2160" s="10">
        <f t="shared" si="16"/>
        <v>4200.0000000000009</v>
      </c>
      <c r="L2160" s="10">
        <f t="shared" si="17"/>
        <v>1470.0000000000002</v>
      </c>
      <c r="M2160" s="11">
        <v>0.35</v>
      </c>
      <c r="O2160" s="16"/>
      <c r="P2160" s="14"/>
      <c r="Q2160" s="12"/>
      <c r="R2160" s="13"/>
    </row>
    <row r="2161" spans="1:18" ht="15.75" customHeight="1">
      <c r="A2161" s="1"/>
      <c r="B2161" s="6" t="s">
        <v>27</v>
      </c>
      <c r="C2161" s="6">
        <v>1128299</v>
      </c>
      <c r="D2161" s="7">
        <v>44555</v>
      </c>
      <c r="E2161" s="6" t="s">
        <v>28</v>
      </c>
      <c r="F2161" s="6" t="s">
        <v>82</v>
      </c>
      <c r="G2161" s="6" t="s">
        <v>83</v>
      </c>
      <c r="H2161" s="6" t="s">
        <v>18</v>
      </c>
      <c r="I2161" s="8">
        <v>0.65000000000000013</v>
      </c>
      <c r="J2161" s="9">
        <v>7000</v>
      </c>
      <c r="K2161" s="10">
        <f t="shared" si="16"/>
        <v>4550.0000000000009</v>
      </c>
      <c r="L2161" s="10">
        <f t="shared" si="17"/>
        <v>1820.0000000000005</v>
      </c>
      <c r="M2161" s="11">
        <v>0.4</v>
      </c>
      <c r="O2161" s="16"/>
      <c r="P2161" s="14"/>
      <c r="Q2161" s="12"/>
      <c r="R2161" s="13"/>
    </row>
    <row r="2162" spans="1:18" ht="15.75" customHeight="1">
      <c r="A2162" s="1"/>
      <c r="B2162" s="6" t="s">
        <v>27</v>
      </c>
      <c r="C2162" s="6">
        <v>1128299</v>
      </c>
      <c r="D2162" s="7">
        <v>44555</v>
      </c>
      <c r="E2162" s="6" t="s">
        <v>28</v>
      </c>
      <c r="F2162" s="6" t="s">
        <v>82</v>
      </c>
      <c r="G2162" s="6" t="s">
        <v>83</v>
      </c>
      <c r="H2162" s="6" t="s">
        <v>19</v>
      </c>
      <c r="I2162" s="8">
        <v>0.60000000000000009</v>
      </c>
      <c r="J2162" s="9">
        <v>5000</v>
      </c>
      <c r="K2162" s="10">
        <f t="shared" si="16"/>
        <v>3000.0000000000005</v>
      </c>
      <c r="L2162" s="10">
        <f t="shared" si="17"/>
        <v>1050</v>
      </c>
      <c r="M2162" s="11">
        <v>0.35</v>
      </c>
      <c r="O2162" s="16"/>
      <c r="P2162" s="14"/>
      <c r="Q2162" s="12"/>
      <c r="R2162" s="13"/>
    </row>
    <row r="2163" spans="1:18" ht="15.75" customHeight="1">
      <c r="A2163" s="1"/>
      <c r="B2163" s="6" t="s">
        <v>27</v>
      </c>
      <c r="C2163" s="6">
        <v>1128299</v>
      </c>
      <c r="D2163" s="7">
        <v>44555</v>
      </c>
      <c r="E2163" s="6" t="s">
        <v>28</v>
      </c>
      <c r="F2163" s="6" t="s">
        <v>82</v>
      </c>
      <c r="G2163" s="6" t="s">
        <v>83</v>
      </c>
      <c r="H2163" s="6" t="s">
        <v>20</v>
      </c>
      <c r="I2163" s="8">
        <v>0.60000000000000009</v>
      </c>
      <c r="J2163" s="9">
        <v>5000</v>
      </c>
      <c r="K2163" s="10">
        <f t="shared" si="16"/>
        <v>3000.0000000000005</v>
      </c>
      <c r="L2163" s="10">
        <f t="shared" si="17"/>
        <v>1050</v>
      </c>
      <c r="M2163" s="11">
        <v>0.35</v>
      </c>
      <c r="O2163" s="16"/>
      <c r="P2163" s="14"/>
      <c r="Q2163" s="12"/>
      <c r="R2163" s="13"/>
    </row>
    <row r="2164" spans="1:18" ht="15.75" customHeight="1">
      <c r="A2164" s="1"/>
      <c r="B2164" s="6" t="s">
        <v>27</v>
      </c>
      <c r="C2164" s="6">
        <v>1128299</v>
      </c>
      <c r="D2164" s="7">
        <v>44555</v>
      </c>
      <c r="E2164" s="6" t="s">
        <v>28</v>
      </c>
      <c r="F2164" s="6" t="s">
        <v>82</v>
      </c>
      <c r="G2164" s="6" t="s">
        <v>83</v>
      </c>
      <c r="H2164" s="6" t="s">
        <v>21</v>
      </c>
      <c r="I2164" s="8">
        <v>0.70000000000000007</v>
      </c>
      <c r="J2164" s="9">
        <v>4250</v>
      </c>
      <c r="K2164" s="10">
        <f t="shared" si="16"/>
        <v>2975.0000000000005</v>
      </c>
      <c r="L2164" s="10">
        <f t="shared" si="17"/>
        <v>892.50000000000011</v>
      </c>
      <c r="M2164" s="11">
        <v>0.3</v>
      </c>
      <c r="O2164" s="16"/>
      <c r="P2164" s="14"/>
      <c r="Q2164" s="12"/>
      <c r="R2164" s="13"/>
    </row>
    <row r="2165" spans="1:18" ht="15.75" customHeight="1">
      <c r="A2165" s="1"/>
      <c r="B2165" s="6" t="s">
        <v>27</v>
      </c>
      <c r="C2165" s="6">
        <v>1128299</v>
      </c>
      <c r="D2165" s="7">
        <v>44555</v>
      </c>
      <c r="E2165" s="6" t="s">
        <v>28</v>
      </c>
      <c r="F2165" s="6" t="s">
        <v>82</v>
      </c>
      <c r="G2165" s="6" t="s">
        <v>83</v>
      </c>
      <c r="H2165" s="6" t="s">
        <v>22</v>
      </c>
      <c r="I2165" s="8">
        <v>0.75000000000000011</v>
      </c>
      <c r="J2165" s="9">
        <v>5250</v>
      </c>
      <c r="K2165" s="10">
        <f t="shared" si="16"/>
        <v>3937.5000000000005</v>
      </c>
      <c r="L2165" s="10">
        <f t="shared" si="17"/>
        <v>984.37500000000011</v>
      </c>
      <c r="M2165" s="11">
        <v>0.25</v>
      </c>
      <c r="O2165" s="16"/>
      <c r="P2165" s="14"/>
      <c r="Q2165" s="12"/>
      <c r="R2165" s="13"/>
    </row>
    <row r="2166" spans="1:18" ht="15.75" customHeight="1">
      <c r="A2166" s="1" t="s">
        <v>39</v>
      </c>
      <c r="B2166" s="6" t="s">
        <v>27</v>
      </c>
      <c r="C2166" s="6">
        <v>1128299</v>
      </c>
      <c r="D2166" s="7">
        <v>44209</v>
      </c>
      <c r="E2166" s="6" t="s">
        <v>28</v>
      </c>
      <c r="F2166" s="6" t="s">
        <v>84</v>
      </c>
      <c r="G2166" s="6" t="s">
        <v>85</v>
      </c>
      <c r="H2166" s="6" t="s">
        <v>17</v>
      </c>
      <c r="I2166" s="8">
        <v>0.29999999999999993</v>
      </c>
      <c r="J2166" s="9">
        <v>4500</v>
      </c>
      <c r="K2166" s="10">
        <f t="shared" si="16"/>
        <v>1349.9999999999998</v>
      </c>
      <c r="L2166" s="10">
        <f t="shared" si="17"/>
        <v>539.99999999999989</v>
      </c>
      <c r="M2166" s="11">
        <v>0.4</v>
      </c>
      <c r="O2166" s="16"/>
      <c r="P2166" s="14"/>
      <c r="Q2166" s="12"/>
      <c r="R2166" s="13"/>
    </row>
    <row r="2167" spans="1:18" ht="15.75" customHeight="1">
      <c r="A2167" s="1"/>
      <c r="B2167" s="6" t="s">
        <v>27</v>
      </c>
      <c r="C2167" s="6">
        <v>1128299</v>
      </c>
      <c r="D2167" s="7">
        <v>44209</v>
      </c>
      <c r="E2167" s="6" t="s">
        <v>28</v>
      </c>
      <c r="F2167" s="6" t="s">
        <v>84</v>
      </c>
      <c r="G2167" s="6" t="s">
        <v>85</v>
      </c>
      <c r="H2167" s="6" t="s">
        <v>18</v>
      </c>
      <c r="I2167" s="8">
        <v>0.4</v>
      </c>
      <c r="J2167" s="9">
        <v>4500</v>
      </c>
      <c r="K2167" s="10">
        <f t="shared" si="16"/>
        <v>1800</v>
      </c>
      <c r="L2167" s="10">
        <f t="shared" si="17"/>
        <v>720</v>
      </c>
      <c r="M2167" s="11">
        <v>0.4</v>
      </c>
      <c r="O2167" s="16"/>
      <c r="P2167" s="14"/>
      <c r="Q2167" s="12"/>
      <c r="R2167" s="13"/>
    </row>
    <row r="2168" spans="1:18" ht="15.75" customHeight="1">
      <c r="A2168" s="1"/>
      <c r="B2168" s="6" t="s">
        <v>27</v>
      </c>
      <c r="C2168" s="6">
        <v>1128299</v>
      </c>
      <c r="D2168" s="7">
        <v>44209</v>
      </c>
      <c r="E2168" s="6" t="s">
        <v>28</v>
      </c>
      <c r="F2168" s="6" t="s">
        <v>84</v>
      </c>
      <c r="G2168" s="6" t="s">
        <v>85</v>
      </c>
      <c r="H2168" s="6" t="s">
        <v>19</v>
      </c>
      <c r="I2168" s="8">
        <v>0.4</v>
      </c>
      <c r="J2168" s="9">
        <v>4500</v>
      </c>
      <c r="K2168" s="10">
        <f t="shared" si="16"/>
        <v>1800</v>
      </c>
      <c r="L2168" s="10">
        <f t="shared" si="17"/>
        <v>630</v>
      </c>
      <c r="M2168" s="11">
        <v>0.35</v>
      </c>
      <c r="O2168" s="16"/>
      <c r="P2168" s="14"/>
      <c r="Q2168" s="12"/>
      <c r="R2168" s="13"/>
    </row>
    <row r="2169" spans="1:18" ht="15.75" customHeight="1">
      <c r="A2169" s="1"/>
      <c r="B2169" s="6" t="s">
        <v>27</v>
      </c>
      <c r="C2169" s="6">
        <v>1128299</v>
      </c>
      <c r="D2169" s="7">
        <v>44209</v>
      </c>
      <c r="E2169" s="6" t="s">
        <v>28</v>
      </c>
      <c r="F2169" s="6" t="s">
        <v>84</v>
      </c>
      <c r="G2169" s="6" t="s">
        <v>85</v>
      </c>
      <c r="H2169" s="6" t="s">
        <v>20</v>
      </c>
      <c r="I2169" s="8">
        <v>0.4</v>
      </c>
      <c r="J2169" s="9">
        <v>3000</v>
      </c>
      <c r="K2169" s="10">
        <f t="shared" si="16"/>
        <v>1200</v>
      </c>
      <c r="L2169" s="10">
        <f t="shared" si="17"/>
        <v>480</v>
      </c>
      <c r="M2169" s="11">
        <v>0.4</v>
      </c>
      <c r="O2169" s="16"/>
      <c r="P2169" s="14"/>
      <c r="Q2169" s="12"/>
      <c r="R2169" s="13"/>
    </row>
    <row r="2170" spans="1:18" ht="15.75" customHeight="1">
      <c r="A2170" s="1"/>
      <c r="B2170" s="6" t="s">
        <v>27</v>
      </c>
      <c r="C2170" s="6">
        <v>1128299</v>
      </c>
      <c r="D2170" s="7">
        <v>44209</v>
      </c>
      <c r="E2170" s="6" t="s">
        <v>28</v>
      </c>
      <c r="F2170" s="6" t="s">
        <v>84</v>
      </c>
      <c r="G2170" s="6" t="s">
        <v>85</v>
      </c>
      <c r="H2170" s="6" t="s">
        <v>21</v>
      </c>
      <c r="I2170" s="8">
        <v>0.45000000000000012</v>
      </c>
      <c r="J2170" s="9">
        <v>2500</v>
      </c>
      <c r="K2170" s="10">
        <f t="shared" si="16"/>
        <v>1125.0000000000002</v>
      </c>
      <c r="L2170" s="10">
        <f t="shared" si="17"/>
        <v>393.75000000000006</v>
      </c>
      <c r="M2170" s="11">
        <v>0.35</v>
      </c>
      <c r="O2170" s="16"/>
      <c r="P2170" s="14"/>
      <c r="Q2170" s="12"/>
      <c r="R2170" s="13"/>
    </row>
    <row r="2171" spans="1:18" ht="15.75" customHeight="1">
      <c r="A2171" s="1"/>
      <c r="B2171" s="6" t="s">
        <v>27</v>
      </c>
      <c r="C2171" s="6">
        <v>1128299</v>
      </c>
      <c r="D2171" s="7">
        <v>44209</v>
      </c>
      <c r="E2171" s="6" t="s">
        <v>28</v>
      </c>
      <c r="F2171" s="6" t="s">
        <v>84</v>
      </c>
      <c r="G2171" s="6" t="s">
        <v>85</v>
      </c>
      <c r="H2171" s="6" t="s">
        <v>22</v>
      </c>
      <c r="I2171" s="8">
        <v>0.4</v>
      </c>
      <c r="J2171" s="9">
        <v>4500</v>
      </c>
      <c r="K2171" s="10">
        <f t="shared" si="16"/>
        <v>1800</v>
      </c>
      <c r="L2171" s="10">
        <f t="shared" si="17"/>
        <v>450</v>
      </c>
      <c r="M2171" s="11">
        <v>0.25</v>
      </c>
      <c r="O2171" s="16"/>
      <c r="P2171" s="14"/>
      <c r="Q2171" s="12"/>
      <c r="R2171" s="13"/>
    </row>
    <row r="2172" spans="1:18" ht="15.75" customHeight="1">
      <c r="A2172" s="1"/>
      <c r="B2172" s="6" t="s">
        <v>27</v>
      </c>
      <c r="C2172" s="6">
        <v>1128299</v>
      </c>
      <c r="D2172" s="7">
        <v>44240</v>
      </c>
      <c r="E2172" s="6" t="s">
        <v>28</v>
      </c>
      <c r="F2172" s="6" t="s">
        <v>84</v>
      </c>
      <c r="G2172" s="6" t="s">
        <v>85</v>
      </c>
      <c r="H2172" s="6" t="s">
        <v>17</v>
      </c>
      <c r="I2172" s="8">
        <v>0.29999999999999993</v>
      </c>
      <c r="J2172" s="9">
        <v>5000</v>
      </c>
      <c r="K2172" s="10">
        <f t="shared" si="16"/>
        <v>1499.9999999999998</v>
      </c>
      <c r="L2172" s="10">
        <f t="shared" si="17"/>
        <v>599.99999999999989</v>
      </c>
      <c r="M2172" s="11">
        <v>0.4</v>
      </c>
      <c r="O2172" s="16"/>
      <c r="P2172" s="14"/>
      <c r="Q2172" s="12"/>
      <c r="R2172" s="13"/>
    </row>
    <row r="2173" spans="1:18" ht="15.75" customHeight="1">
      <c r="A2173" s="1"/>
      <c r="B2173" s="6" t="s">
        <v>27</v>
      </c>
      <c r="C2173" s="6">
        <v>1128299</v>
      </c>
      <c r="D2173" s="7">
        <v>44240</v>
      </c>
      <c r="E2173" s="6" t="s">
        <v>28</v>
      </c>
      <c r="F2173" s="6" t="s">
        <v>84</v>
      </c>
      <c r="G2173" s="6" t="s">
        <v>85</v>
      </c>
      <c r="H2173" s="6" t="s">
        <v>18</v>
      </c>
      <c r="I2173" s="8">
        <v>0.4</v>
      </c>
      <c r="J2173" s="9">
        <v>4000</v>
      </c>
      <c r="K2173" s="10">
        <f t="shared" si="16"/>
        <v>1600</v>
      </c>
      <c r="L2173" s="10">
        <f t="shared" si="17"/>
        <v>640</v>
      </c>
      <c r="M2173" s="11">
        <v>0.4</v>
      </c>
      <c r="O2173" s="16"/>
      <c r="P2173" s="14"/>
      <c r="Q2173" s="12"/>
      <c r="R2173" s="13"/>
    </row>
    <row r="2174" spans="1:18" ht="15.75" customHeight="1">
      <c r="A2174" s="1"/>
      <c r="B2174" s="6" t="s">
        <v>27</v>
      </c>
      <c r="C2174" s="6">
        <v>1128299</v>
      </c>
      <c r="D2174" s="7">
        <v>44240</v>
      </c>
      <c r="E2174" s="6" t="s">
        <v>28</v>
      </c>
      <c r="F2174" s="6" t="s">
        <v>84</v>
      </c>
      <c r="G2174" s="6" t="s">
        <v>85</v>
      </c>
      <c r="H2174" s="6" t="s">
        <v>19</v>
      </c>
      <c r="I2174" s="8">
        <v>0.4</v>
      </c>
      <c r="J2174" s="9">
        <v>4000</v>
      </c>
      <c r="K2174" s="10">
        <f t="shared" si="16"/>
        <v>1600</v>
      </c>
      <c r="L2174" s="10">
        <f t="shared" si="17"/>
        <v>560</v>
      </c>
      <c r="M2174" s="11">
        <v>0.35</v>
      </c>
      <c r="O2174" s="16"/>
      <c r="P2174" s="14"/>
      <c r="Q2174" s="12"/>
      <c r="R2174" s="13"/>
    </row>
    <row r="2175" spans="1:18" ht="15.75" customHeight="1">
      <c r="A2175" s="1"/>
      <c r="B2175" s="6" t="s">
        <v>27</v>
      </c>
      <c r="C2175" s="6">
        <v>1128299</v>
      </c>
      <c r="D2175" s="7">
        <v>44240</v>
      </c>
      <c r="E2175" s="6" t="s">
        <v>28</v>
      </c>
      <c r="F2175" s="6" t="s">
        <v>84</v>
      </c>
      <c r="G2175" s="6" t="s">
        <v>85</v>
      </c>
      <c r="H2175" s="6" t="s">
        <v>20</v>
      </c>
      <c r="I2175" s="8">
        <v>0.4</v>
      </c>
      <c r="J2175" s="9">
        <v>2500</v>
      </c>
      <c r="K2175" s="10">
        <f t="shared" si="16"/>
        <v>1000</v>
      </c>
      <c r="L2175" s="10">
        <f t="shared" si="17"/>
        <v>400</v>
      </c>
      <c r="M2175" s="11">
        <v>0.4</v>
      </c>
      <c r="O2175" s="16"/>
      <c r="P2175" s="14"/>
      <c r="Q2175" s="12"/>
      <c r="R2175" s="13"/>
    </row>
    <row r="2176" spans="1:18" ht="15.75" customHeight="1">
      <c r="A2176" s="1"/>
      <c r="B2176" s="6" t="s">
        <v>27</v>
      </c>
      <c r="C2176" s="6">
        <v>1128299</v>
      </c>
      <c r="D2176" s="7">
        <v>44240</v>
      </c>
      <c r="E2176" s="6" t="s">
        <v>28</v>
      </c>
      <c r="F2176" s="6" t="s">
        <v>84</v>
      </c>
      <c r="G2176" s="6" t="s">
        <v>85</v>
      </c>
      <c r="H2176" s="6" t="s">
        <v>21</v>
      </c>
      <c r="I2176" s="8">
        <v>0.45000000000000012</v>
      </c>
      <c r="J2176" s="9">
        <v>1750</v>
      </c>
      <c r="K2176" s="10">
        <f t="shared" si="16"/>
        <v>787.50000000000023</v>
      </c>
      <c r="L2176" s="10">
        <f t="shared" si="17"/>
        <v>275.62500000000006</v>
      </c>
      <c r="M2176" s="11">
        <v>0.35</v>
      </c>
      <c r="O2176" s="16"/>
      <c r="P2176" s="14"/>
      <c r="Q2176" s="12"/>
      <c r="R2176" s="13"/>
    </row>
    <row r="2177" spans="1:18" ht="15.75" customHeight="1">
      <c r="A2177" s="1"/>
      <c r="B2177" s="6" t="s">
        <v>27</v>
      </c>
      <c r="C2177" s="6">
        <v>1128299</v>
      </c>
      <c r="D2177" s="7">
        <v>44240</v>
      </c>
      <c r="E2177" s="6" t="s">
        <v>28</v>
      </c>
      <c r="F2177" s="6" t="s">
        <v>84</v>
      </c>
      <c r="G2177" s="6" t="s">
        <v>85</v>
      </c>
      <c r="H2177" s="6" t="s">
        <v>22</v>
      </c>
      <c r="I2177" s="8">
        <v>0.4</v>
      </c>
      <c r="J2177" s="9">
        <v>3750</v>
      </c>
      <c r="K2177" s="10">
        <f t="shared" si="16"/>
        <v>1500</v>
      </c>
      <c r="L2177" s="10">
        <f t="shared" si="17"/>
        <v>375</v>
      </c>
      <c r="M2177" s="11">
        <v>0.25</v>
      </c>
      <c r="O2177" s="16"/>
      <c r="P2177" s="14"/>
      <c r="Q2177" s="12"/>
      <c r="R2177" s="13"/>
    </row>
    <row r="2178" spans="1:18" ht="15.75" customHeight="1">
      <c r="A2178" s="1"/>
      <c r="B2178" s="6" t="s">
        <v>27</v>
      </c>
      <c r="C2178" s="6">
        <v>1128299</v>
      </c>
      <c r="D2178" s="7">
        <v>44267</v>
      </c>
      <c r="E2178" s="6" t="s">
        <v>28</v>
      </c>
      <c r="F2178" s="6" t="s">
        <v>84</v>
      </c>
      <c r="G2178" s="6" t="s">
        <v>85</v>
      </c>
      <c r="H2178" s="6" t="s">
        <v>17</v>
      </c>
      <c r="I2178" s="8">
        <v>0.4</v>
      </c>
      <c r="J2178" s="9">
        <v>5250</v>
      </c>
      <c r="K2178" s="10">
        <f t="shared" si="16"/>
        <v>2100</v>
      </c>
      <c r="L2178" s="10">
        <f t="shared" si="17"/>
        <v>840</v>
      </c>
      <c r="M2178" s="11">
        <v>0.4</v>
      </c>
      <c r="O2178" s="16"/>
      <c r="P2178" s="14"/>
      <c r="Q2178" s="12"/>
      <c r="R2178" s="13"/>
    </row>
    <row r="2179" spans="1:18" ht="15.75" customHeight="1">
      <c r="A2179" s="1"/>
      <c r="B2179" s="6" t="s">
        <v>27</v>
      </c>
      <c r="C2179" s="6">
        <v>1128299</v>
      </c>
      <c r="D2179" s="7">
        <v>44267</v>
      </c>
      <c r="E2179" s="6" t="s">
        <v>28</v>
      </c>
      <c r="F2179" s="6" t="s">
        <v>84</v>
      </c>
      <c r="G2179" s="6" t="s">
        <v>85</v>
      </c>
      <c r="H2179" s="6" t="s">
        <v>18</v>
      </c>
      <c r="I2179" s="8">
        <v>0.5</v>
      </c>
      <c r="J2179" s="9">
        <v>3750</v>
      </c>
      <c r="K2179" s="10">
        <f t="shared" si="16"/>
        <v>1875</v>
      </c>
      <c r="L2179" s="10">
        <f t="shared" si="17"/>
        <v>750</v>
      </c>
      <c r="M2179" s="11">
        <v>0.4</v>
      </c>
      <c r="O2179" s="16"/>
      <c r="P2179" s="14"/>
      <c r="Q2179" s="12"/>
      <c r="R2179" s="13"/>
    </row>
    <row r="2180" spans="1:18" ht="15.75" customHeight="1">
      <c r="A2180" s="1"/>
      <c r="B2180" s="6" t="s">
        <v>27</v>
      </c>
      <c r="C2180" s="6">
        <v>1128299</v>
      </c>
      <c r="D2180" s="7">
        <v>44267</v>
      </c>
      <c r="E2180" s="6" t="s">
        <v>28</v>
      </c>
      <c r="F2180" s="6" t="s">
        <v>84</v>
      </c>
      <c r="G2180" s="6" t="s">
        <v>85</v>
      </c>
      <c r="H2180" s="6" t="s">
        <v>19</v>
      </c>
      <c r="I2180" s="8">
        <v>0.5</v>
      </c>
      <c r="J2180" s="9">
        <v>3750</v>
      </c>
      <c r="K2180" s="10">
        <f t="shared" si="16"/>
        <v>1875</v>
      </c>
      <c r="L2180" s="10">
        <f t="shared" si="17"/>
        <v>656.25</v>
      </c>
      <c r="M2180" s="11">
        <v>0.35</v>
      </c>
      <c r="O2180" s="16"/>
      <c r="P2180" s="14"/>
      <c r="Q2180" s="12"/>
      <c r="R2180" s="13"/>
    </row>
    <row r="2181" spans="1:18" ht="15.75" customHeight="1">
      <c r="A2181" s="1"/>
      <c r="B2181" s="6" t="s">
        <v>27</v>
      </c>
      <c r="C2181" s="6">
        <v>1128299</v>
      </c>
      <c r="D2181" s="7">
        <v>44267</v>
      </c>
      <c r="E2181" s="6" t="s">
        <v>28</v>
      </c>
      <c r="F2181" s="6" t="s">
        <v>84</v>
      </c>
      <c r="G2181" s="6" t="s">
        <v>85</v>
      </c>
      <c r="H2181" s="6" t="s">
        <v>20</v>
      </c>
      <c r="I2181" s="8">
        <v>0.5</v>
      </c>
      <c r="J2181" s="9">
        <v>2500</v>
      </c>
      <c r="K2181" s="10">
        <f t="shared" si="16"/>
        <v>1250</v>
      </c>
      <c r="L2181" s="10">
        <f t="shared" si="17"/>
        <v>500</v>
      </c>
      <c r="M2181" s="11">
        <v>0.4</v>
      </c>
      <c r="O2181" s="16"/>
      <c r="P2181" s="14"/>
      <c r="Q2181" s="12"/>
      <c r="R2181" s="13"/>
    </row>
    <row r="2182" spans="1:18" ht="15.75" customHeight="1">
      <c r="A2182" s="1"/>
      <c r="B2182" s="6" t="s">
        <v>27</v>
      </c>
      <c r="C2182" s="6">
        <v>1128299</v>
      </c>
      <c r="D2182" s="7">
        <v>44267</v>
      </c>
      <c r="E2182" s="6" t="s">
        <v>28</v>
      </c>
      <c r="F2182" s="6" t="s">
        <v>84</v>
      </c>
      <c r="G2182" s="6" t="s">
        <v>85</v>
      </c>
      <c r="H2182" s="6" t="s">
        <v>21</v>
      </c>
      <c r="I2182" s="8">
        <v>0.55000000000000004</v>
      </c>
      <c r="J2182" s="9">
        <v>1500</v>
      </c>
      <c r="K2182" s="10">
        <f t="shared" si="16"/>
        <v>825.00000000000011</v>
      </c>
      <c r="L2182" s="10">
        <f t="shared" si="17"/>
        <v>288.75</v>
      </c>
      <c r="M2182" s="11">
        <v>0.35</v>
      </c>
      <c r="O2182" s="16"/>
      <c r="P2182" s="14"/>
      <c r="Q2182" s="12"/>
      <c r="R2182" s="13"/>
    </row>
    <row r="2183" spans="1:18" ht="15.75" customHeight="1">
      <c r="A2183" s="1"/>
      <c r="B2183" s="6" t="s">
        <v>27</v>
      </c>
      <c r="C2183" s="6">
        <v>1128299</v>
      </c>
      <c r="D2183" s="7">
        <v>44267</v>
      </c>
      <c r="E2183" s="6" t="s">
        <v>28</v>
      </c>
      <c r="F2183" s="6" t="s">
        <v>84</v>
      </c>
      <c r="G2183" s="6" t="s">
        <v>85</v>
      </c>
      <c r="H2183" s="6" t="s">
        <v>22</v>
      </c>
      <c r="I2183" s="8">
        <v>0.5</v>
      </c>
      <c r="J2183" s="9">
        <v>3500</v>
      </c>
      <c r="K2183" s="10">
        <f t="shared" si="16"/>
        <v>1750</v>
      </c>
      <c r="L2183" s="10">
        <f t="shared" si="17"/>
        <v>437.5</v>
      </c>
      <c r="M2183" s="11">
        <v>0.25</v>
      </c>
      <c r="O2183" s="16"/>
      <c r="P2183" s="14"/>
      <c r="Q2183" s="12"/>
      <c r="R2183" s="13"/>
    </row>
    <row r="2184" spans="1:18" ht="15.75" customHeight="1">
      <c r="A2184" s="1"/>
      <c r="B2184" s="6" t="s">
        <v>27</v>
      </c>
      <c r="C2184" s="6">
        <v>1128299</v>
      </c>
      <c r="D2184" s="7">
        <v>44299</v>
      </c>
      <c r="E2184" s="6" t="s">
        <v>28</v>
      </c>
      <c r="F2184" s="6" t="s">
        <v>84</v>
      </c>
      <c r="G2184" s="6" t="s">
        <v>85</v>
      </c>
      <c r="H2184" s="6" t="s">
        <v>17</v>
      </c>
      <c r="I2184" s="8">
        <v>0.5</v>
      </c>
      <c r="J2184" s="9">
        <v>5250</v>
      </c>
      <c r="K2184" s="10">
        <f t="shared" si="16"/>
        <v>2625</v>
      </c>
      <c r="L2184" s="10">
        <f t="shared" si="17"/>
        <v>1050</v>
      </c>
      <c r="M2184" s="11">
        <v>0.4</v>
      </c>
      <c r="O2184" s="16"/>
      <c r="P2184" s="14"/>
      <c r="Q2184" s="12"/>
      <c r="R2184" s="13"/>
    </row>
    <row r="2185" spans="1:18" ht="15.75" customHeight="1">
      <c r="A2185" s="1"/>
      <c r="B2185" s="6" t="s">
        <v>27</v>
      </c>
      <c r="C2185" s="6">
        <v>1128299</v>
      </c>
      <c r="D2185" s="7">
        <v>44299</v>
      </c>
      <c r="E2185" s="6" t="s">
        <v>28</v>
      </c>
      <c r="F2185" s="6" t="s">
        <v>84</v>
      </c>
      <c r="G2185" s="6" t="s">
        <v>85</v>
      </c>
      <c r="H2185" s="6" t="s">
        <v>18</v>
      </c>
      <c r="I2185" s="8">
        <v>0.55000000000000004</v>
      </c>
      <c r="J2185" s="9">
        <v>3250</v>
      </c>
      <c r="K2185" s="10">
        <f t="shared" si="16"/>
        <v>1787.5000000000002</v>
      </c>
      <c r="L2185" s="10">
        <f t="shared" si="17"/>
        <v>715.00000000000011</v>
      </c>
      <c r="M2185" s="11">
        <v>0.4</v>
      </c>
      <c r="O2185" s="16"/>
      <c r="P2185" s="14"/>
      <c r="Q2185" s="12"/>
      <c r="R2185" s="13"/>
    </row>
    <row r="2186" spans="1:18" ht="15.75" customHeight="1">
      <c r="A2186" s="1"/>
      <c r="B2186" s="6" t="s">
        <v>27</v>
      </c>
      <c r="C2186" s="6">
        <v>1128299</v>
      </c>
      <c r="D2186" s="7">
        <v>44299</v>
      </c>
      <c r="E2186" s="6" t="s">
        <v>28</v>
      </c>
      <c r="F2186" s="6" t="s">
        <v>84</v>
      </c>
      <c r="G2186" s="6" t="s">
        <v>85</v>
      </c>
      <c r="H2186" s="6" t="s">
        <v>19</v>
      </c>
      <c r="I2186" s="8">
        <v>0.55000000000000004</v>
      </c>
      <c r="J2186" s="9">
        <v>3750</v>
      </c>
      <c r="K2186" s="10">
        <f t="shared" si="16"/>
        <v>2062.5</v>
      </c>
      <c r="L2186" s="10">
        <f t="shared" si="17"/>
        <v>721.875</v>
      </c>
      <c r="M2186" s="11">
        <v>0.35</v>
      </c>
      <c r="O2186" s="16"/>
      <c r="P2186" s="14"/>
      <c r="Q2186" s="12"/>
      <c r="R2186" s="13"/>
    </row>
    <row r="2187" spans="1:18" ht="15.75" customHeight="1">
      <c r="A2187" s="1"/>
      <c r="B2187" s="6" t="s">
        <v>27</v>
      </c>
      <c r="C2187" s="6">
        <v>1128299</v>
      </c>
      <c r="D2187" s="7">
        <v>44299</v>
      </c>
      <c r="E2187" s="6" t="s">
        <v>28</v>
      </c>
      <c r="F2187" s="6" t="s">
        <v>84</v>
      </c>
      <c r="G2187" s="6" t="s">
        <v>85</v>
      </c>
      <c r="H2187" s="6" t="s">
        <v>20</v>
      </c>
      <c r="I2187" s="8">
        <v>0.5</v>
      </c>
      <c r="J2187" s="9">
        <v>2750</v>
      </c>
      <c r="K2187" s="10">
        <f t="shared" si="16"/>
        <v>1375</v>
      </c>
      <c r="L2187" s="10">
        <f t="shared" si="17"/>
        <v>550</v>
      </c>
      <c r="M2187" s="11">
        <v>0.4</v>
      </c>
      <c r="O2187" s="16"/>
      <c r="P2187" s="14"/>
      <c r="Q2187" s="12"/>
      <c r="R2187" s="13"/>
    </row>
    <row r="2188" spans="1:18" ht="15.75" customHeight="1">
      <c r="A2188" s="1"/>
      <c r="B2188" s="6" t="s">
        <v>27</v>
      </c>
      <c r="C2188" s="6">
        <v>1128299</v>
      </c>
      <c r="D2188" s="7">
        <v>44299</v>
      </c>
      <c r="E2188" s="6" t="s">
        <v>28</v>
      </c>
      <c r="F2188" s="6" t="s">
        <v>84</v>
      </c>
      <c r="G2188" s="6" t="s">
        <v>85</v>
      </c>
      <c r="H2188" s="6" t="s">
        <v>21</v>
      </c>
      <c r="I2188" s="8">
        <v>0.55000000000000004</v>
      </c>
      <c r="J2188" s="9">
        <v>1750</v>
      </c>
      <c r="K2188" s="10">
        <f t="shared" si="16"/>
        <v>962.50000000000011</v>
      </c>
      <c r="L2188" s="10">
        <f t="shared" si="17"/>
        <v>336.875</v>
      </c>
      <c r="M2188" s="11">
        <v>0.35</v>
      </c>
      <c r="O2188" s="16"/>
      <c r="P2188" s="14"/>
      <c r="Q2188" s="12"/>
      <c r="R2188" s="13"/>
    </row>
    <row r="2189" spans="1:18" ht="15.75" customHeight="1">
      <c r="A2189" s="1"/>
      <c r="B2189" s="6" t="s">
        <v>27</v>
      </c>
      <c r="C2189" s="6">
        <v>1128299</v>
      </c>
      <c r="D2189" s="7">
        <v>44299</v>
      </c>
      <c r="E2189" s="6" t="s">
        <v>28</v>
      </c>
      <c r="F2189" s="6" t="s">
        <v>84</v>
      </c>
      <c r="G2189" s="6" t="s">
        <v>85</v>
      </c>
      <c r="H2189" s="6" t="s">
        <v>22</v>
      </c>
      <c r="I2189" s="8">
        <v>0.70000000000000007</v>
      </c>
      <c r="J2189" s="9">
        <v>3500</v>
      </c>
      <c r="K2189" s="10">
        <f t="shared" si="16"/>
        <v>2450.0000000000005</v>
      </c>
      <c r="L2189" s="10">
        <f t="shared" si="17"/>
        <v>612.50000000000011</v>
      </c>
      <c r="M2189" s="11">
        <v>0.25</v>
      </c>
      <c r="O2189" s="16"/>
      <c r="P2189" s="14"/>
      <c r="Q2189" s="12"/>
      <c r="R2189" s="13"/>
    </row>
    <row r="2190" spans="1:18" ht="15.75" customHeight="1">
      <c r="A2190" s="1"/>
      <c r="B2190" s="6" t="s">
        <v>27</v>
      </c>
      <c r="C2190" s="6">
        <v>1128299</v>
      </c>
      <c r="D2190" s="7">
        <v>44330</v>
      </c>
      <c r="E2190" s="6" t="s">
        <v>28</v>
      </c>
      <c r="F2190" s="6" t="s">
        <v>84</v>
      </c>
      <c r="G2190" s="6" t="s">
        <v>85</v>
      </c>
      <c r="H2190" s="6" t="s">
        <v>17</v>
      </c>
      <c r="I2190" s="8">
        <v>0.5</v>
      </c>
      <c r="J2190" s="9">
        <v>5500</v>
      </c>
      <c r="K2190" s="10">
        <f t="shared" si="16"/>
        <v>2750</v>
      </c>
      <c r="L2190" s="10">
        <f t="shared" si="17"/>
        <v>1100</v>
      </c>
      <c r="M2190" s="11">
        <v>0.4</v>
      </c>
      <c r="O2190" s="16"/>
      <c r="P2190" s="14"/>
      <c r="Q2190" s="12"/>
      <c r="R2190" s="13"/>
    </row>
    <row r="2191" spans="1:18" ht="15.75" customHeight="1">
      <c r="A2191" s="1"/>
      <c r="B2191" s="6" t="s">
        <v>27</v>
      </c>
      <c r="C2191" s="6">
        <v>1128299</v>
      </c>
      <c r="D2191" s="7">
        <v>44330</v>
      </c>
      <c r="E2191" s="6" t="s">
        <v>28</v>
      </c>
      <c r="F2191" s="6" t="s">
        <v>84</v>
      </c>
      <c r="G2191" s="6" t="s">
        <v>85</v>
      </c>
      <c r="H2191" s="6" t="s">
        <v>18</v>
      </c>
      <c r="I2191" s="8">
        <v>0.55000000000000004</v>
      </c>
      <c r="J2191" s="9">
        <v>4000</v>
      </c>
      <c r="K2191" s="10">
        <f t="shared" si="16"/>
        <v>2200</v>
      </c>
      <c r="L2191" s="10">
        <f t="shared" si="17"/>
        <v>880</v>
      </c>
      <c r="M2191" s="11">
        <v>0.4</v>
      </c>
      <c r="O2191" s="16"/>
      <c r="P2191" s="14"/>
      <c r="Q2191" s="12"/>
      <c r="R2191" s="13"/>
    </row>
    <row r="2192" spans="1:18" ht="15.75" customHeight="1">
      <c r="A2192" s="1"/>
      <c r="B2192" s="6" t="s">
        <v>27</v>
      </c>
      <c r="C2192" s="6">
        <v>1128299</v>
      </c>
      <c r="D2192" s="7">
        <v>44330</v>
      </c>
      <c r="E2192" s="6" t="s">
        <v>28</v>
      </c>
      <c r="F2192" s="6" t="s">
        <v>84</v>
      </c>
      <c r="G2192" s="6" t="s">
        <v>85</v>
      </c>
      <c r="H2192" s="6" t="s">
        <v>19</v>
      </c>
      <c r="I2192" s="8">
        <v>0.55000000000000004</v>
      </c>
      <c r="J2192" s="9">
        <v>4250</v>
      </c>
      <c r="K2192" s="10">
        <f t="shared" si="16"/>
        <v>2337.5</v>
      </c>
      <c r="L2192" s="10">
        <f t="shared" si="17"/>
        <v>818.125</v>
      </c>
      <c r="M2192" s="11">
        <v>0.35</v>
      </c>
      <c r="O2192" s="16"/>
      <c r="P2192" s="14"/>
      <c r="Q2192" s="12"/>
      <c r="R2192" s="13"/>
    </row>
    <row r="2193" spans="1:18" ht="15.75" customHeight="1">
      <c r="A2193" s="1"/>
      <c r="B2193" s="6" t="s">
        <v>27</v>
      </c>
      <c r="C2193" s="6">
        <v>1128299</v>
      </c>
      <c r="D2193" s="7">
        <v>44330</v>
      </c>
      <c r="E2193" s="6" t="s">
        <v>28</v>
      </c>
      <c r="F2193" s="6" t="s">
        <v>84</v>
      </c>
      <c r="G2193" s="6" t="s">
        <v>85</v>
      </c>
      <c r="H2193" s="6" t="s">
        <v>20</v>
      </c>
      <c r="I2193" s="8">
        <v>0.5</v>
      </c>
      <c r="J2193" s="9">
        <v>3250</v>
      </c>
      <c r="K2193" s="10">
        <f t="shared" si="16"/>
        <v>1625</v>
      </c>
      <c r="L2193" s="10">
        <f t="shared" si="17"/>
        <v>650</v>
      </c>
      <c r="M2193" s="11">
        <v>0.4</v>
      </c>
      <c r="O2193" s="16"/>
      <c r="P2193" s="14"/>
      <c r="Q2193" s="12"/>
      <c r="R2193" s="13"/>
    </row>
    <row r="2194" spans="1:18" ht="15.75" customHeight="1">
      <c r="A2194" s="1"/>
      <c r="B2194" s="6" t="s">
        <v>27</v>
      </c>
      <c r="C2194" s="6">
        <v>1128299</v>
      </c>
      <c r="D2194" s="7">
        <v>44330</v>
      </c>
      <c r="E2194" s="6" t="s">
        <v>28</v>
      </c>
      <c r="F2194" s="6" t="s">
        <v>84</v>
      </c>
      <c r="G2194" s="6" t="s">
        <v>85</v>
      </c>
      <c r="H2194" s="6" t="s">
        <v>21</v>
      </c>
      <c r="I2194" s="8">
        <v>0.55000000000000004</v>
      </c>
      <c r="J2194" s="9">
        <v>2250</v>
      </c>
      <c r="K2194" s="10">
        <f t="shared" si="16"/>
        <v>1237.5</v>
      </c>
      <c r="L2194" s="10">
        <f t="shared" si="17"/>
        <v>433.125</v>
      </c>
      <c r="M2194" s="11">
        <v>0.35</v>
      </c>
      <c r="O2194" s="16"/>
      <c r="P2194" s="14"/>
      <c r="Q2194" s="12"/>
      <c r="R2194" s="13"/>
    </row>
    <row r="2195" spans="1:18" ht="15.75" customHeight="1">
      <c r="A2195" s="1"/>
      <c r="B2195" s="6" t="s">
        <v>27</v>
      </c>
      <c r="C2195" s="6">
        <v>1128299</v>
      </c>
      <c r="D2195" s="7">
        <v>44330</v>
      </c>
      <c r="E2195" s="6" t="s">
        <v>28</v>
      </c>
      <c r="F2195" s="6" t="s">
        <v>84</v>
      </c>
      <c r="G2195" s="6" t="s">
        <v>85</v>
      </c>
      <c r="H2195" s="6" t="s">
        <v>22</v>
      </c>
      <c r="I2195" s="8">
        <v>0.70000000000000007</v>
      </c>
      <c r="J2195" s="9">
        <v>4000</v>
      </c>
      <c r="K2195" s="10">
        <f t="shared" si="16"/>
        <v>2800.0000000000005</v>
      </c>
      <c r="L2195" s="10">
        <f t="shared" si="17"/>
        <v>700.00000000000011</v>
      </c>
      <c r="M2195" s="11">
        <v>0.25</v>
      </c>
      <c r="O2195" s="16"/>
      <c r="P2195" s="14"/>
      <c r="Q2195" s="12"/>
      <c r="R2195" s="13"/>
    </row>
    <row r="2196" spans="1:18" ht="15.75" customHeight="1">
      <c r="A2196" s="1"/>
      <c r="B2196" s="6" t="s">
        <v>27</v>
      </c>
      <c r="C2196" s="6">
        <v>1128299</v>
      </c>
      <c r="D2196" s="7">
        <v>44360</v>
      </c>
      <c r="E2196" s="6" t="s">
        <v>28</v>
      </c>
      <c r="F2196" s="6" t="s">
        <v>84</v>
      </c>
      <c r="G2196" s="6" t="s">
        <v>85</v>
      </c>
      <c r="H2196" s="6" t="s">
        <v>17</v>
      </c>
      <c r="I2196" s="8">
        <v>0.5</v>
      </c>
      <c r="J2196" s="9">
        <v>6750</v>
      </c>
      <c r="K2196" s="10">
        <f t="shared" si="16"/>
        <v>3375</v>
      </c>
      <c r="L2196" s="10">
        <f t="shared" si="17"/>
        <v>1350</v>
      </c>
      <c r="M2196" s="11">
        <v>0.4</v>
      </c>
      <c r="O2196" s="16"/>
      <c r="P2196" s="14"/>
      <c r="Q2196" s="12"/>
      <c r="R2196" s="13"/>
    </row>
    <row r="2197" spans="1:18" ht="15.75" customHeight="1">
      <c r="A2197" s="1"/>
      <c r="B2197" s="6" t="s">
        <v>27</v>
      </c>
      <c r="C2197" s="6">
        <v>1128299</v>
      </c>
      <c r="D2197" s="7">
        <v>44360</v>
      </c>
      <c r="E2197" s="6" t="s">
        <v>28</v>
      </c>
      <c r="F2197" s="6" t="s">
        <v>84</v>
      </c>
      <c r="G2197" s="6" t="s">
        <v>85</v>
      </c>
      <c r="H2197" s="6" t="s">
        <v>18</v>
      </c>
      <c r="I2197" s="8">
        <v>0.55000000000000004</v>
      </c>
      <c r="J2197" s="9">
        <v>5250</v>
      </c>
      <c r="K2197" s="10">
        <f t="shared" si="16"/>
        <v>2887.5000000000005</v>
      </c>
      <c r="L2197" s="10">
        <f t="shared" si="17"/>
        <v>1155.0000000000002</v>
      </c>
      <c r="M2197" s="11">
        <v>0.4</v>
      </c>
      <c r="O2197" s="16"/>
      <c r="P2197" s="14"/>
      <c r="Q2197" s="12"/>
      <c r="R2197" s="13"/>
    </row>
    <row r="2198" spans="1:18" ht="15.75" customHeight="1">
      <c r="A2198" s="1"/>
      <c r="B2198" s="6" t="s">
        <v>27</v>
      </c>
      <c r="C2198" s="6">
        <v>1128299</v>
      </c>
      <c r="D2198" s="7">
        <v>44360</v>
      </c>
      <c r="E2198" s="6" t="s">
        <v>28</v>
      </c>
      <c r="F2198" s="6" t="s">
        <v>84</v>
      </c>
      <c r="G2198" s="6" t="s">
        <v>85</v>
      </c>
      <c r="H2198" s="6" t="s">
        <v>19</v>
      </c>
      <c r="I2198" s="8">
        <v>0.55000000000000004</v>
      </c>
      <c r="J2198" s="9">
        <v>5250</v>
      </c>
      <c r="K2198" s="10">
        <f t="shared" si="16"/>
        <v>2887.5000000000005</v>
      </c>
      <c r="L2198" s="10">
        <f t="shared" si="17"/>
        <v>1010.6250000000001</v>
      </c>
      <c r="M2198" s="11">
        <v>0.35</v>
      </c>
      <c r="O2198" s="16"/>
      <c r="P2198" s="14"/>
      <c r="Q2198" s="12"/>
      <c r="R2198" s="13"/>
    </row>
    <row r="2199" spans="1:18" ht="15.75" customHeight="1">
      <c r="A2199" s="1"/>
      <c r="B2199" s="6" t="s">
        <v>27</v>
      </c>
      <c r="C2199" s="6">
        <v>1128299</v>
      </c>
      <c r="D2199" s="7">
        <v>44360</v>
      </c>
      <c r="E2199" s="6" t="s">
        <v>28</v>
      </c>
      <c r="F2199" s="6" t="s">
        <v>84</v>
      </c>
      <c r="G2199" s="6" t="s">
        <v>85</v>
      </c>
      <c r="H2199" s="6" t="s">
        <v>20</v>
      </c>
      <c r="I2199" s="8">
        <v>0.5</v>
      </c>
      <c r="J2199" s="9">
        <v>4000</v>
      </c>
      <c r="K2199" s="10">
        <f t="shared" si="16"/>
        <v>2000</v>
      </c>
      <c r="L2199" s="10">
        <f t="shared" si="17"/>
        <v>800</v>
      </c>
      <c r="M2199" s="11">
        <v>0.4</v>
      </c>
      <c r="O2199" s="16"/>
      <c r="P2199" s="14"/>
      <c r="Q2199" s="12"/>
      <c r="R2199" s="13"/>
    </row>
    <row r="2200" spans="1:18" ht="15.75" customHeight="1">
      <c r="A2200" s="1"/>
      <c r="B2200" s="6" t="s">
        <v>27</v>
      </c>
      <c r="C2200" s="6">
        <v>1128299</v>
      </c>
      <c r="D2200" s="7">
        <v>44360</v>
      </c>
      <c r="E2200" s="6" t="s">
        <v>28</v>
      </c>
      <c r="F2200" s="6" t="s">
        <v>84</v>
      </c>
      <c r="G2200" s="6" t="s">
        <v>85</v>
      </c>
      <c r="H2200" s="6" t="s">
        <v>21</v>
      </c>
      <c r="I2200" s="8">
        <v>0.55000000000000004</v>
      </c>
      <c r="J2200" s="9">
        <v>2750</v>
      </c>
      <c r="K2200" s="10">
        <f t="shared" si="16"/>
        <v>1512.5000000000002</v>
      </c>
      <c r="L2200" s="10">
        <f t="shared" si="17"/>
        <v>529.375</v>
      </c>
      <c r="M2200" s="11">
        <v>0.35</v>
      </c>
      <c r="O2200" s="16"/>
      <c r="P2200" s="14"/>
      <c r="Q2200" s="12"/>
      <c r="R2200" s="13"/>
    </row>
    <row r="2201" spans="1:18" ht="15.75" customHeight="1">
      <c r="A2201" s="1"/>
      <c r="B2201" s="6" t="s">
        <v>27</v>
      </c>
      <c r="C2201" s="6">
        <v>1128299</v>
      </c>
      <c r="D2201" s="7">
        <v>44360</v>
      </c>
      <c r="E2201" s="6" t="s">
        <v>28</v>
      </c>
      <c r="F2201" s="6" t="s">
        <v>84</v>
      </c>
      <c r="G2201" s="6" t="s">
        <v>85</v>
      </c>
      <c r="H2201" s="6" t="s">
        <v>22</v>
      </c>
      <c r="I2201" s="8">
        <v>0.70000000000000007</v>
      </c>
      <c r="J2201" s="9">
        <v>5750</v>
      </c>
      <c r="K2201" s="10">
        <f t="shared" si="16"/>
        <v>4025.0000000000005</v>
      </c>
      <c r="L2201" s="10">
        <f t="shared" si="17"/>
        <v>1006.2500000000001</v>
      </c>
      <c r="M2201" s="11">
        <v>0.25</v>
      </c>
      <c r="O2201" s="16"/>
      <c r="P2201" s="14"/>
      <c r="Q2201" s="12"/>
      <c r="R2201" s="13"/>
    </row>
    <row r="2202" spans="1:18" ht="15.75" customHeight="1">
      <c r="A2202" s="1"/>
      <c r="B2202" s="6" t="s">
        <v>27</v>
      </c>
      <c r="C2202" s="6">
        <v>1128299</v>
      </c>
      <c r="D2202" s="7">
        <v>44389</v>
      </c>
      <c r="E2202" s="6" t="s">
        <v>28</v>
      </c>
      <c r="F2202" s="6" t="s">
        <v>84</v>
      </c>
      <c r="G2202" s="6" t="s">
        <v>85</v>
      </c>
      <c r="H2202" s="6" t="s">
        <v>17</v>
      </c>
      <c r="I2202" s="8">
        <v>0.5</v>
      </c>
      <c r="J2202" s="9">
        <v>7250</v>
      </c>
      <c r="K2202" s="10">
        <f t="shared" si="16"/>
        <v>3625</v>
      </c>
      <c r="L2202" s="10">
        <f t="shared" si="17"/>
        <v>1450</v>
      </c>
      <c r="M2202" s="11">
        <v>0.4</v>
      </c>
      <c r="O2202" s="16"/>
      <c r="P2202" s="14"/>
      <c r="Q2202" s="12"/>
      <c r="R2202" s="13"/>
    </row>
    <row r="2203" spans="1:18" ht="15.75" customHeight="1">
      <c r="A2203" s="1"/>
      <c r="B2203" s="6" t="s">
        <v>27</v>
      </c>
      <c r="C2203" s="6">
        <v>1128299</v>
      </c>
      <c r="D2203" s="7">
        <v>44389</v>
      </c>
      <c r="E2203" s="6" t="s">
        <v>28</v>
      </c>
      <c r="F2203" s="6" t="s">
        <v>84</v>
      </c>
      <c r="G2203" s="6" t="s">
        <v>85</v>
      </c>
      <c r="H2203" s="6" t="s">
        <v>18</v>
      </c>
      <c r="I2203" s="8">
        <v>0.55000000000000004</v>
      </c>
      <c r="J2203" s="9">
        <v>5750</v>
      </c>
      <c r="K2203" s="10">
        <f t="shared" si="16"/>
        <v>3162.5000000000005</v>
      </c>
      <c r="L2203" s="10">
        <f t="shared" si="17"/>
        <v>1265.0000000000002</v>
      </c>
      <c r="M2203" s="11">
        <v>0.4</v>
      </c>
      <c r="O2203" s="16"/>
      <c r="P2203" s="14"/>
      <c r="Q2203" s="12"/>
      <c r="R2203" s="13"/>
    </row>
    <row r="2204" spans="1:18" ht="15.75" customHeight="1">
      <c r="A2204" s="1"/>
      <c r="B2204" s="6" t="s">
        <v>27</v>
      </c>
      <c r="C2204" s="6">
        <v>1128299</v>
      </c>
      <c r="D2204" s="7">
        <v>44389</v>
      </c>
      <c r="E2204" s="6" t="s">
        <v>28</v>
      </c>
      <c r="F2204" s="6" t="s">
        <v>84</v>
      </c>
      <c r="G2204" s="6" t="s">
        <v>85</v>
      </c>
      <c r="H2204" s="6" t="s">
        <v>19</v>
      </c>
      <c r="I2204" s="8">
        <v>0.55000000000000004</v>
      </c>
      <c r="J2204" s="9">
        <v>5250</v>
      </c>
      <c r="K2204" s="10">
        <f t="shared" si="16"/>
        <v>2887.5000000000005</v>
      </c>
      <c r="L2204" s="10">
        <f t="shared" si="17"/>
        <v>1010.6250000000001</v>
      </c>
      <c r="M2204" s="11">
        <v>0.35</v>
      </c>
      <c r="O2204" s="16"/>
      <c r="P2204" s="14"/>
      <c r="Q2204" s="12"/>
      <c r="R2204" s="13"/>
    </row>
    <row r="2205" spans="1:18" ht="15.75" customHeight="1">
      <c r="A2205" s="1"/>
      <c r="B2205" s="6" t="s">
        <v>27</v>
      </c>
      <c r="C2205" s="6">
        <v>1128299</v>
      </c>
      <c r="D2205" s="7">
        <v>44389</v>
      </c>
      <c r="E2205" s="6" t="s">
        <v>28</v>
      </c>
      <c r="F2205" s="6" t="s">
        <v>84</v>
      </c>
      <c r="G2205" s="6" t="s">
        <v>85</v>
      </c>
      <c r="H2205" s="6" t="s">
        <v>20</v>
      </c>
      <c r="I2205" s="8">
        <v>0.5</v>
      </c>
      <c r="J2205" s="9">
        <v>4250</v>
      </c>
      <c r="K2205" s="10">
        <f t="shared" si="16"/>
        <v>2125</v>
      </c>
      <c r="L2205" s="10">
        <f t="shared" si="17"/>
        <v>850</v>
      </c>
      <c r="M2205" s="11">
        <v>0.4</v>
      </c>
      <c r="O2205" s="16"/>
      <c r="P2205" s="14"/>
      <c r="Q2205" s="12"/>
      <c r="R2205" s="13"/>
    </row>
    <row r="2206" spans="1:18" ht="15.75" customHeight="1">
      <c r="A2206" s="1"/>
      <c r="B2206" s="6" t="s">
        <v>27</v>
      </c>
      <c r="C2206" s="6">
        <v>1128299</v>
      </c>
      <c r="D2206" s="7">
        <v>44389</v>
      </c>
      <c r="E2206" s="6" t="s">
        <v>28</v>
      </c>
      <c r="F2206" s="6" t="s">
        <v>84</v>
      </c>
      <c r="G2206" s="6" t="s">
        <v>85</v>
      </c>
      <c r="H2206" s="6" t="s">
        <v>21</v>
      </c>
      <c r="I2206" s="8">
        <v>0.55000000000000004</v>
      </c>
      <c r="J2206" s="9">
        <v>4750</v>
      </c>
      <c r="K2206" s="10">
        <f t="shared" si="16"/>
        <v>2612.5</v>
      </c>
      <c r="L2206" s="10">
        <f t="shared" si="17"/>
        <v>914.37499999999989</v>
      </c>
      <c r="M2206" s="11">
        <v>0.35</v>
      </c>
      <c r="O2206" s="16"/>
      <c r="P2206" s="14"/>
      <c r="Q2206" s="12"/>
      <c r="R2206" s="13"/>
    </row>
    <row r="2207" spans="1:18" ht="15.75" customHeight="1">
      <c r="A2207" s="1"/>
      <c r="B2207" s="6" t="s">
        <v>27</v>
      </c>
      <c r="C2207" s="6">
        <v>1128299</v>
      </c>
      <c r="D2207" s="7">
        <v>44389</v>
      </c>
      <c r="E2207" s="6" t="s">
        <v>28</v>
      </c>
      <c r="F2207" s="6" t="s">
        <v>84</v>
      </c>
      <c r="G2207" s="6" t="s">
        <v>85</v>
      </c>
      <c r="H2207" s="6" t="s">
        <v>22</v>
      </c>
      <c r="I2207" s="8">
        <v>0.70000000000000007</v>
      </c>
      <c r="J2207" s="9">
        <v>4750</v>
      </c>
      <c r="K2207" s="10">
        <f t="shared" si="16"/>
        <v>3325.0000000000005</v>
      </c>
      <c r="L2207" s="10">
        <f t="shared" si="17"/>
        <v>831.25000000000011</v>
      </c>
      <c r="M2207" s="11">
        <v>0.25</v>
      </c>
      <c r="O2207" s="16"/>
      <c r="P2207" s="14"/>
      <c r="Q2207" s="12"/>
      <c r="R2207" s="13"/>
    </row>
    <row r="2208" spans="1:18" ht="15.75" customHeight="1">
      <c r="A2208" s="1"/>
      <c r="B2208" s="6" t="s">
        <v>27</v>
      </c>
      <c r="C2208" s="6">
        <v>1128299</v>
      </c>
      <c r="D2208" s="7">
        <v>44421</v>
      </c>
      <c r="E2208" s="6" t="s">
        <v>28</v>
      </c>
      <c r="F2208" s="6" t="s">
        <v>84</v>
      </c>
      <c r="G2208" s="6" t="s">
        <v>85</v>
      </c>
      <c r="H2208" s="6" t="s">
        <v>17</v>
      </c>
      <c r="I2208" s="8">
        <v>0.55000000000000004</v>
      </c>
      <c r="J2208" s="9">
        <v>6750</v>
      </c>
      <c r="K2208" s="10">
        <f t="shared" si="16"/>
        <v>3712.5000000000005</v>
      </c>
      <c r="L2208" s="10">
        <f t="shared" si="17"/>
        <v>1485.0000000000002</v>
      </c>
      <c r="M2208" s="11">
        <v>0.4</v>
      </c>
      <c r="O2208" s="16"/>
      <c r="P2208" s="14"/>
      <c r="Q2208" s="12"/>
      <c r="R2208" s="13"/>
    </row>
    <row r="2209" spans="1:18" ht="15.75" customHeight="1">
      <c r="A2209" s="1"/>
      <c r="B2209" s="6" t="s">
        <v>27</v>
      </c>
      <c r="C2209" s="6">
        <v>1128299</v>
      </c>
      <c r="D2209" s="7">
        <v>44421</v>
      </c>
      <c r="E2209" s="6" t="s">
        <v>28</v>
      </c>
      <c r="F2209" s="6" t="s">
        <v>84</v>
      </c>
      <c r="G2209" s="6" t="s">
        <v>85</v>
      </c>
      <c r="H2209" s="6" t="s">
        <v>18</v>
      </c>
      <c r="I2209" s="8">
        <v>0.60000000000000009</v>
      </c>
      <c r="J2209" s="9">
        <v>6250</v>
      </c>
      <c r="K2209" s="10">
        <f t="shared" si="16"/>
        <v>3750.0000000000005</v>
      </c>
      <c r="L2209" s="10">
        <f t="shared" si="17"/>
        <v>1500.0000000000002</v>
      </c>
      <c r="M2209" s="11">
        <v>0.4</v>
      </c>
      <c r="O2209" s="16"/>
      <c r="P2209" s="14"/>
      <c r="Q2209" s="12"/>
      <c r="R2209" s="13"/>
    </row>
    <row r="2210" spans="1:18" ht="15.75" customHeight="1">
      <c r="A2210" s="1"/>
      <c r="B2210" s="6" t="s">
        <v>27</v>
      </c>
      <c r="C2210" s="6">
        <v>1128299</v>
      </c>
      <c r="D2210" s="7">
        <v>44421</v>
      </c>
      <c r="E2210" s="6" t="s">
        <v>28</v>
      </c>
      <c r="F2210" s="6" t="s">
        <v>84</v>
      </c>
      <c r="G2210" s="6" t="s">
        <v>85</v>
      </c>
      <c r="H2210" s="6" t="s">
        <v>19</v>
      </c>
      <c r="I2210" s="8">
        <v>0.55000000000000004</v>
      </c>
      <c r="J2210" s="9">
        <v>5000</v>
      </c>
      <c r="K2210" s="10">
        <f t="shared" si="16"/>
        <v>2750</v>
      </c>
      <c r="L2210" s="10">
        <f t="shared" si="17"/>
        <v>962.49999999999989</v>
      </c>
      <c r="M2210" s="11">
        <v>0.35</v>
      </c>
      <c r="O2210" s="16"/>
      <c r="P2210" s="14"/>
      <c r="Q2210" s="12"/>
      <c r="R2210" s="13"/>
    </row>
    <row r="2211" spans="1:18" ht="15.75" customHeight="1">
      <c r="A2211" s="1"/>
      <c r="B2211" s="6" t="s">
        <v>27</v>
      </c>
      <c r="C2211" s="6">
        <v>1128299</v>
      </c>
      <c r="D2211" s="7">
        <v>44421</v>
      </c>
      <c r="E2211" s="6" t="s">
        <v>28</v>
      </c>
      <c r="F2211" s="6" t="s">
        <v>84</v>
      </c>
      <c r="G2211" s="6" t="s">
        <v>85</v>
      </c>
      <c r="H2211" s="6" t="s">
        <v>20</v>
      </c>
      <c r="I2211" s="8">
        <v>0.55000000000000004</v>
      </c>
      <c r="J2211" s="9">
        <v>4500</v>
      </c>
      <c r="K2211" s="10">
        <f t="shared" si="16"/>
        <v>2475</v>
      </c>
      <c r="L2211" s="10">
        <f t="shared" si="17"/>
        <v>990</v>
      </c>
      <c r="M2211" s="11">
        <v>0.4</v>
      </c>
      <c r="O2211" s="16"/>
      <c r="P2211" s="14"/>
      <c r="Q2211" s="12"/>
      <c r="R2211" s="13"/>
    </row>
    <row r="2212" spans="1:18" ht="15.75" customHeight="1">
      <c r="A2212" s="1"/>
      <c r="B2212" s="6" t="s">
        <v>27</v>
      </c>
      <c r="C2212" s="6">
        <v>1128299</v>
      </c>
      <c r="D2212" s="7">
        <v>44421</v>
      </c>
      <c r="E2212" s="6" t="s">
        <v>28</v>
      </c>
      <c r="F2212" s="6" t="s">
        <v>84</v>
      </c>
      <c r="G2212" s="6" t="s">
        <v>85</v>
      </c>
      <c r="H2212" s="6" t="s">
        <v>21</v>
      </c>
      <c r="I2212" s="8">
        <v>0.65</v>
      </c>
      <c r="J2212" s="9">
        <v>4500</v>
      </c>
      <c r="K2212" s="10">
        <f t="shared" si="16"/>
        <v>2925</v>
      </c>
      <c r="L2212" s="10">
        <f t="shared" si="17"/>
        <v>1023.7499999999999</v>
      </c>
      <c r="M2212" s="11">
        <v>0.35</v>
      </c>
      <c r="O2212" s="16"/>
      <c r="P2212" s="14"/>
      <c r="Q2212" s="12"/>
      <c r="R2212" s="13"/>
    </row>
    <row r="2213" spans="1:18" ht="15.75" customHeight="1">
      <c r="A2213" s="1"/>
      <c r="B2213" s="6" t="s">
        <v>27</v>
      </c>
      <c r="C2213" s="6">
        <v>1128299</v>
      </c>
      <c r="D2213" s="7">
        <v>44421</v>
      </c>
      <c r="E2213" s="6" t="s">
        <v>28</v>
      </c>
      <c r="F2213" s="6" t="s">
        <v>84</v>
      </c>
      <c r="G2213" s="6" t="s">
        <v>85</v>
      </c>
      <c r="H2213" s="6" t="s">
        <v>22</v>
      </c>
      <c r="I2213" s="8">
        <v>0.70000000000000007</v>
      </c>
      <c r="J2213" s="9">
        <v>4250</v>
      </c>
      <c r="K2213" s="10">
        <f t="shared" si="16"/>
        <v>2975.0000000000005</v>
      </c>
      <c r="L2213" s="10">
        <f t="shared" si="17"/>
        <v>743.75000000000011</v>
      </c>
      <c r="M2213" s="11">
        <v>0.25</v>
      </c>
      <c r="O2213" s="16"/>
      <c r="P2213" s="14"/>
      <c r="Q2213" s="12"/>
      <c r="R2213" s="13"/>
    </row>
    <row r="2214" spans="1:18" ht="15.75" customHeight="1">
      <c r="A2214" s="1"/>
      <c r="B2214" s="6" t="s">
        <v>27</v>
      </c>
      <c r="C2214" s="6">
        <v>1128299</v>
      </c>
      <c r="D2214" s="7">
        <v>44453</v>
      </c>
      <c r="E2214" s="6" t="s">
        <v>28</v>
      </c>
      <c r="F2214" s="6" t="s">
        <v>84</v>
      </c>
      <c r="G2214" s="6" t="s">
        <v>85</v>
      </c>
      <c r="H2214" s="6" t="s">
        <v>17</v>
      </c>
      <c r="I2214" s="8">
        <v>0.45000000000000012</v>
      </c>
      <c r="J2214" s="9">
        <v>6000</v>
      </c>
      <c r="K2214" s="10">
        <f t="shared" si="16"/>
        <v>2700.0000000000009</v>
      </c>
      <c r="L2214" s="10">
        <f t="shared" si="17"/>
        <v>1080.0000000000005</v>
      </c>
      <c r="M2214" s="11">
        <v>0.4</v>
      </c>
      <c r="O2214" s="16"/>
      <c r="P2214" s="14"/>
      <c r="Q2214" s="12"/>
      <c r="R2214" s="13"/>
    </row>
    <row r="2215" spans="1:18" ht="15.75" customHeight="1">
      <c r="A2215" s="1"/>
      <c r="B2215" s="6" t="s">
        <v>27</v>
      </c>
      <c r="C2215" s="6">
        <v>1128299</v>
      </c>
      <c r="D2215" s="7">
        <v>44453</v>
      </c>
      <c r="E2215" s="6" t="s">
        <v>28</v>
      </c>
      <c r="F2215" s="6" t="s">
        <v>84</v>
      </c>
      <c r="G2215" s="6" t="s">
        <v>85</v>
      </c>
      <c r="H2215" s="6" t="s">
        <v>18</v>
      </c>
      <c r="I2215" s="8">
        <v>0.50000000000000011</v>
      </c>
      <c r="J2215" s="9">
        <v>6000</v>
      </c>
      <c r="K2215" s="10">
        <f t="shared" si="16"/>
        <v>3000.0000000000005</v>
      </c>
      <c r="L2215" s="10">
        <f t="shared" si="17"/>
        <v>1200.0000000000002</v>
      </c>
      <c r="M2215" s="11">
        <v>0.4</v>
      </c>
      <c r="O2215" s="16"/>
      <c r="P2215" s="14"/>
      <c r="Q2215" s="12"/>
      <c r="R2215" s="13"/>
    </row>
    <row r="2216" spans="1:18" ht="15.75" customHeight="1">
      <c r="A2216" s="1"/>
      <c r="B2216" s="6" t="s">
        <v>27</v>
      </c>
      <c r="C2216" s="6">
        <v>1128299</v>
      </c>
      <c r="D2216" s="7">
        <v>44453</v>
      </c>
      <c r="E2216" s="6" t="s">
        <v>28</v>
      </c>
      <c r="F2216" s="6" t="s">
        <v>84</v>
      </c>
      <c r="G2216" s="6" t="s">
        <v>85</v>
      </c>
      <c r="H2216" s="6" t="s">
        <v>19</v>
      </c>
      <c r="I2216" s="8">
        <v>0.45000000000000012</v>
      </c>
      <c r="J2216" s="9">
        <v>4500</v>
      </c>
      <c r="K2216" s="10">
        <f t="shared" si="16"/>
        <v>2025.0000000000005</v>
      </c>
      <c r="L2216" s="10">
        <f t="shared" si="17"/>
        <v>708.75000000000011</v>
      </c>
      <c r="M2216" s="11">
        <v>0.35</v>
      </c>
      <c r="O2216" s="16"/>
      <c r="P2216" s="14"/>
      <c r="Q2216" s="12"/>
      <c r="R2216" s="13"/>
    </row>
    <row r="2217" spans="1:18" ht="15.75" customHeight="1">
      <c r="A2217" s="1"/>
      <c r="B2217" s="6" t="s">
        <v>27</v>
      </c>
      <c r="C2217" s="6">
        <v>1128299</v>
      </c>
      <c r="D2217" s="7">
        <v>44453</v>
      </c>
      <c r="E2217" s="6" t="s">
        <v>28</v>
      </c>
      <c r="F2217" s="6" t="s">
        <v>84</v>
      </c>
      <c r="G2217" s="6" t="s">
        <v>85</v>
      </c>
      <c r="H2217" s="6" t="s">
        <v>20</v>
      </c>
      <c r="I2217" s="8">
        <v>0.45000000000000012</v>
      </c>
      <c r="J2217" s="9">
        <v>4000</v>
      </c>
      <c r="K2217" s="10">
        <f t="shared" si="16"/>
        <v>1800.0000000000005</v>
      </c>
      <c r="L2217" s="10">
        <f t="shared" si="17"/>
        <v>720.00000000000023</v>
      </c>
      <c r="M2217" s="11">
        <v>0.4</v>
      </c>
      <c r="O2217" s="16"/>
      <c r="P2217" s="14"/>
      <c r="Q2217" s="12"/>
      <c r="R2217" s="13"/>
    </row>
    <row r="2218" spans="1:18" ht="15.75" customHeight="1">
      <c r="A2218" s="1"/>
      <c r="B2218" s="6" t="s">
        <v>27</v>
      </c>
      <c r="C2218" s="6">
        <v>1128299</v>
      </c>
      <c r="D2218" s="7">
        <v>44453</v>
      </c>
      <c r="E2218" s="6" t="s">
        <v>28</v>
      </c>
      <c r="F2218" s="6" t="s">
        <v>84</v>
      </c>
      <c r="G2218" s="6" t="s">
        <v>85</v>
      </c>
      <c r="H2218" s="6" t="s">
        <v>21</v>
      </c>
      <c r="I2218" s="8">
        <v>0.55000000000000004</v>
      </c>
      <c r="J2218" s="9">
        <v>4000</v>
      </c>
      <c r="K2218" s="10">
        <f t="shared" si="16"/>
        <v>2200</v>
      </c>
      <c r="L2218" s="10">
        <f t="shared" si="17"/>
        <v>770</v>
      </c>
      <c r="M2218" s="11">
        <v>0.35</v>
      </c>
      <c r="O2218" s="16"/>
      <c r="P2218" s="14"/>
      <c r="Q2218" s="12"/>
      <c r="R2218" s="13"/>
    </row>
    <row r="2219" spans="1:18" ht="15.75" customHeight="1">
      <c r="A2219" s="1"/>
      <c r="B2219" s="6" t="s">
        <v>27</v>
      </c>
      <c r="C2219" s="6">
        <v>1128299</v>
      </c>
      <c r="D2219" s="7">
        <v>44453</v>
      </c>
      <c r="E2219" s="6" t="s">
        <v>28</v>
      </c>
      <c r="F2219" s="6" t="s">
        <v>84</v>
      </c>
      <c r="G2219" s="6" t="s">
        <v>85</v>
      </c>
      <c r="H2219" s="6" t="s">
        <v>22</v>
      </c>
      <c r="I2219" s="8">
        <v>0.60000000000000009</v>
      </c>
      <c r="J2219" s="9">
        <v>4500</v>
      </c>
      <c r="K2219" s="10">
        <f t="shared" si="16"/>
        <v>2700.0000000000005</v>
      </c>
      <c r="L2219" s="10">
        <f t="shared" si="17"/>
        <v>675.00000000000011</v>
      </c>
      <c r="M2219" s="11">
        <v>0.25</v>
      </c>
      <c r="O2219" s="16"/>
      <c r="P2219" s="14"/>
      <c r="Q2219" s="12"/>
      <c r="R2219" s="13"/>
    </row>
    <row r="2220" spans="1:18" ht="15.75" customHeight="1">
      <c r="A2220" s="1"/>
      <c r="B2220" s="6" t="s">
        <v>27</v>
      </c>
      <c r="C2220" s="6">
        <v>1128299</v>
      </c>
      <c r="D2220" s="7">
        <v>44482</v>
      </c>
      <c r="E2220" s="6" t="s">
        <v>28</v>
      </c>
      <c r="F2220" s="6" t="s">
        <v>84</v>
      </c>
      <c r="G2220" s="6" t="s">
        <v>85</v>
      </c>
      <c r="H2220" s="6" t="s">
        <v>17</v>
      </c>
      <c r="I2220" s="8">
        <v>0.45000000000000012</v>
      </c>
      <c r="J2220" s="9">
        <v>5250</v>
      </c>
      <c r="K2220" s="10">
        <f t="shared" si="16"/>
        <v>2362.5000000000005</v>
      </c>
      <c r="L2220" s="10">
        <f t="shared" si="17"/>
        <v>945.00000000000023</v>
      </c>
      <c r="M2220" s="11">
        <v>0.4</v>
      </c>
      <c r="O2220" s="16"/>
      <c r="P2220" s="14"/>
      <c r="Q2220" s="12"/>
      <c r="R2220" s="13"/>
    </row>
    <row r="2221" spans="1:18" ht="15.75" customHeight="1">
      <c r="A2221" s="1"/>
      <c r="B2221" s="6" t="s">
        <v>27</v>
      </c>
      <c r="C2221" s="6">
        <v>1128299</v>
      </c>
      <c r="D2221" s="7">
        <v>44482</v>
      </c>
      <c r="E2221" s="6" t="s">
        <v>28</v>
      </c>
      <c r="F2221" s="6" t="s">
        <v>84</v>
      </c>
      <c r="G2221" s="6" t="s">
        <v>85</v>
      </c>
      <c r="H2221" s="6" t="s">
        <v>18</v>
      </c>
      <c r="I2221" s="8">
        <v>0.50000000000000011</v>
      </c>
      <c r="J2221" s="9">
        <v>5250</v>
      </c>
      <c r="K2221" s="10">
        <f t="shared" si="16"/>
        <v>2625.0000000000005</v>
      </c>
      <c r="L2221" s="10">
        <f t="shared" si="17"/>
        <v>1050.0000000000002</v>
      </c>
      <c r="M2221" s="11">
        <v>0.4</v>
      </c>
      <c r="O2221" s="16"/>
      <c r="P2221" s="14"/>
      <c r="Q2221" s="12"/>
      <c r="R2221" s="13"/>
    </row>
    <row r="2222" spans="1:18" ht="15.75" customHeight="1">
      <c r="A2222" s="1"/>
      <c r="B2222" s="6" t="s">
        <v>27</v>
      </c>
      <c r="C2222" s="6">
        <v>1128299</v>
      </c>
      <c r="D2222" s="7">
        <v>44482</v>
      </c>
      <c r="E2222" s="6" t="s">
        <v>28</v>
      </c>
      <c r="F2222" s="6" t="s">
        <v>84</v>
      </c>
      <c r="G2222" s="6" t="s">
        <v>85</v>
      </c>
      <c r="H2222" s="6" t="s">
        <v>19</v>
      </c>
      <c r="I2222" s="8">
        <v>0.45000000000000012</v>
      </c>
      <c r="J2222" s="9">
        <v>3500</v>
      </c>
      <c r="K2222" s="10">
        <f t="shared" si="16"/>
        <v>1575.0000000000005</v>
      </c>
      <c r="L2222" s="10">
        <f t="shared" si="17"/>
        <v>551.25000000000011</v>
      </c>
      <c r="M2222" s="11">
        <v>0.35</v>
      </c>
      <c r="O2222" s="16"/>
      <c r="P2222" s="14"/>
      <c r="Q2222" s="12"/>
      <c r="R2222" s="13"/>
    </row>
    <row r="2223" spans="1:18" ht="15.75" customHeight="1">
      <c r="A2223" s="1"/>
      <c r="B2223" s="6" t="s">
        <v>27</v>
      </c>
      <c r="C2223" s="6">
        <v>1128299</v>
      </c>
      <c r="D2223" s="7">
        <v>44482</v>
      </c>
      <c r="E2223" s="6" t="s">
        <v>28</v>
      </c>
      <c r="F2223" s="6" t="s">
        <v>84</v>
      </c>
      <c r="G2223" s="6" t="s">
        <v>85</v>
      </c>
      <c r="H2223" s="6" t="s">
        <v>20</v>
      </c>
      <c r="I2223" s="8">
        <v>0.45000000000000012</v>
      </c>
      <c r="J2223" s="9">
        <v>3250</v>
      </c>
      <c r="K2223" s="10">
        <f t="shared" si="16"/>
        <v>1462.5000000000005</v>
      </c>
      <c r="L2223" s="10">
        <f t="shared" si="17"/>
        <v>585.00000000000023</v>
      </c>
      <c r="M2223" s="11">
        <v>0.4</v>
      </c>
      <c r="O2223" s="16"/>
      <c r="P2223" s="14"/>
      <c r="Q2223" s="12"/>
      <c r="R2223" s="13"/>
    </row>
    <row r="2224" spans="1:18" ht="15.75" customHeight="1">
      <c r="A2224" s="1"/>
      <c r="B2224" s="6" t="s">
        <v>27</v>
      </c>
      <c r="C2224" s="6">
        <v>1128299</v>
      </c>
      <c r="D2224" s="7">
        <v>44482</v>
      </c>
      <c r="E2224" s="6" t="s">
        <v>28</v>
      </c>
      <c r="F2224" s="6" t="s">
        <v>84</v>
      </c>
      <c r="G2224" s="6" t="s">
        <v>85</v>
      </c>
      <c r="H2224" s="6" t="s">
        <v>21</v>
      </c>
      <c r="I2224" s="8">
        <v>0.55000000000000004</v>
      </c>
      <c r="J2224" s="9">
        <v>3000</v>
      </c>
      <c r="K2224" s="10">
        <f t="shared" si="16"/>
        <v>1650.0000000000002</v>
      </c>
      <c r="L2224" s="10">
        <f t="shared" si="17"/>
        <v>577.5</v>
      </c>
      <c r="M2224" s="11">
        <v>0.35</v>
      </c>
      <c r="O2224" s="16"/>
      <c r="P2224" s="14"/>
      <c r="Q2224" s="12"/>
      <c r="R2224" s="13"/>
    </row>
    <row r="2225" spans="1:18" ht="15.75" customHeight="1">
      <c r="A2225" s="1"/>
      <c r="B2225" s="6" t="s">
        <v>27</v>
      </c>
      <c r="C2225" s="6">
        <v>1128299</v>
      </c>
      <c r="D2225" s="7">
        <v>44482</v>
      </c>
      <c r="E2225" s="6" t="s">
        <v>28</v>
      </c>
      <c r="F2225" s="6" t="s">
        <v>84</v>
      </c>
      <c r="G2225" s="6" t="s">
        <v>85</v>
      </c>
      <c r="H2225" s="6" t="s">
        <v>22</v>
      </c>
      <c r="I2225" s="8">
        <v>0.70000000000000007</v>
      </c>
      <c r="J2225" s="9">
        <v>3500</v>
      </c>
      <c r="K2225" s="10">
        <f t="shared" si="16"/>
        <v>2450.0000000000005</v>
      </c>
      <c r="L2225" s="10">
        <f t="shared" si="17"/>
        <v>612.50000000000011</v>
      </c>
      <c r="M2225" s="11">
        <v>0.25</v>
      </c>
      <c r="O2225" s="16"/>
      <c r="P2225" s="14"/>
      <c r="Q2225" s="12"/>
      <c r="R2225" s="13"/>
    </row>
    <row r="2226" spans="1:18" ht="15.75" customHeight="1">
      <c r="A2226" s="1"/>
      <c r="B2226" s="6" t="s">
        <v>27</v>
      </c>
      <c r="C2226" s="6">
        <v>1128299</v>
      </c>
      <c r="D2226" s="7">
        <v>44513</v>
      </c>
      <c r="E2226" s="6" t="s">
        <v>28</v>
      </c>
      <c r="F2226" s="6" t="s">
        <v>84</v>
      </c>
      <c r="G2226" s="6" t="s">
        <v>85</v>
      </c>
      <c r="H2226" s="6" t="s">
        <v>17</v>
      </c>
      <c r="I2226" s="8">
        <v>0.55000000000000004</v>
      </c>
      <c r="J2226" s="9">
        <v>5250</v>
      </c>
      <c r="K2226" s="10">
        <f t="shared" si="16"/>
        <v>2887.5000000000005</v>
      </c>
      <c r="L2226" s="10">
        <f t="shared" si="17"/>
        <v>1155.0000000000002</v>
      </c>
      <c r="M2226" s="11">
        <v>0.4</v>
      </c>
      <c r="O2226" s="16"/>
      <c r="P2226" s="14"/>
      <c r="Q2226" s="12"/>
      <c r="R2226" s="13"/>
    </row>
    <row r="2227" spans="1:18" ht="15.75" customHeight="1">
      <c r="A2227" s="1"/>
      <c r="B2227" s="6" t="s">
        <v>27</v>
      </c>
      <c r="C2227" s="6">
        <v>1128299</v>
      </c>
      <c r="D2227" s="7">
        <v>44513</v>
      </c>
      <c r="E2227" s="6" t="s">
        <v>28</v>
      </c>
      <c r="F2227" s="6" t="s">
        <v>84</v>
      </c>
      <c r="G2227" s="6" t="s">
        <v>85</v>
      </c>
      <c r="H2227" s="6" t="s">
        <v>18</v>
      </c>
      <c r="I2227" s="8">
        <v>0.60000000000000009</v>
      </c>
      <c r="J2227" s="9">
        <v>5750</v>
      </c>
      <c r="K2227" s="10">
        <f t="shared" si="16"/>
        <v>3450.0000000000005</v>
      </c>
      <c r="L2227" s="10">
        <f t="shared" si="17"/>
        <v>1380.0000000000002</v>
      </c>
      <c r="M2227" s="11">
        <v>0.4</v>
      </c>
      <c r="O2227" s="16"/>
      <c r="P2227" s="14"/>
      <c r="Q2227" s="12"/>
      <c r="R2227" s="13"/>
    </row>
    <row r="2228" spans="1:18" ht="15.75" customHeight="1">
      <c r="A2228" s="1"/>
      <c r="B2228" s="6" t="s">
        <v>27</v>
      </c>
      <c r="C2228" s="6">
        <v>1128299</v>
      </c>
      <c r="D2228" s="7">
        <v>44513</v>
      </c>
      <c r="E2228" s="6" t="s">
        <v>28</v>
      </c>
      <c r="F2228" s="6" t="s">
        <v>84</v>
      </c>
      <c r="G2228" s="6" t="s">
        <v>85</v>
      </c>
      <c r="H2228" s="6" t="s">
        <v>19</v>
      </c>
      <c r="I2228" s="8">
        <v>0.55000000000000004</v>
      </c>
      <c r="J2228" s="9">
        <v>4250</v>
      </c>
      <c r="K2228" s="10">
        <f t="shared" si="16"/>
        <v>2337.5</v>
      </c>
      <c r="L2228" s="10">
        <f t="shared" si="17"/>
        <v>818.125</v>
      </c>
      <c r="M2228" s="11">
        <v>0.35</v>
      </c>
      <c r="O2228" s="16"/>
      <c r="P2228" s="14"/>
      <c r="Q2228" s="12"/>
      <c r="R2228" s="13"/>
    </row>
    <row r="2229" spans="1:18" ht="15.75" customHeight="1">
      <c r="A2229" s="1"/>
      <c r="B2229" s="6" t="s">
        <v>27</v>
      </c>
      <c r="C2229" s="6">
        <v>1128299</v>
      </c>
      <c r="D2229" s="7">
        <v>44513</v>
      </c>
      <c r="E2229" s="6" t="s">
        <v>28</v>
      </c>
      <c r="F2229" s="6" t="s">
        <v>84</v>
      </c>
      <c r="G2229" s="6" t="s">
        <v>85</v>
      </c>
      <c r="H2229" s="6" t="s">
        <v>20</v>
      </c>
      <c r="I2229" s="8">
        <v>0.55000000000000004</v>
      </c>
      <c r="J2229" s="9">
        <v>4000</v>
      </c>
      <c r="K2229" s="10">
        <f t="shared" si="16"/>
        <v>2200</v>
      </c>
      <c r="L2229" s="10">
        <f t="shared" si="17"/>
        <v>880</v>
      </c>
      <c r="M2229" s="11">
        <v>0.4</v>
      </c>
      <c r="O2229" s="16"/>
      <c r="P2229" s="14"/>
      <c r="Q2229" s="12"/>
      <c r="R2229" s="13"/>
    </row>
    <row r="2230" spans="1:18" ht="15.75" customHeight="1">
      <c r="A2230" s="1"/>
      <c r="B2230" s="6" t="s">
        <v>27</v>
      </c>
      <c r="C2230" s="6">
        <v>1128299</v>
      </c>
      <c r="D2230" s="7">
        <v>44513</v>
      </c>
      <c r="E2230" s="6" t="s">
        <v>28</v>
      </c>
      <c r="F2230" s="6" t="s">
        <v>84</v>
      </c>
      <c r="G2230" s="6" t="s">
        <v>85</v>
      </c>
      <c r="H2230" s="6" t="s">
        <v>21</v>
      </c>
      <c r="I2230" s="8">
        <v>0.65</v>
      </c>
      <c r="J2230" s="9">
        <v>3500</v>
      </c>
      <c r="K2230" s="10">
        <f t="shared" si="16"/>
        <v>2275</v>
      </c>
      <c r="L2230" s="10">
        <f t="shared" si="17"/>
        <v>796.25</v>
      </c>
      <c r="M2230" s="11">
        <v>0.35</v>
      </c>
      <c r="O2230" s="16"/>
      <c r="P2230" s="14"/>
      <c r="Q2230" s="12"/>
      <c r="R2230" s="13"/>
    </row>
    <row r="2231" spans="1:18" ht="15.75" customHeight="1">
      <c r="A2231" s="1"/>
      <c r="B2231" s="6" t="s">
        <v>27</v>
      </c>
      <c r="C2231" s="6">
        <v>1128299</v>
      </c>
      <c r="D2231" s="7">
        <v>44513</v>
      </c>
      <c r="E2231" s="6" t="s">
        <v>28</v>
      </c>
      <c r="F2231" s="6" t="s">
        <v>84</v>
      </c>
      <c r="G2231" s="6" t="s">
        <v>85</v>
      </c>
      <c r="H2231" s="6" t="s">
        <v>22</v>
      </c>
      <c r="I2231" s="8">
        <v>0.70000000000000007</v>
      </c>
      <c r="J2231" s="9">
        <v>4750</v>
      </c>
      <c r="K2231" s="10">
        <f t="shared" si="16"/>
        <v>3325.0000000000005</v>
      </c>
      <c r="L2231" s="10">
        <f t="shared" si="17"/>
        <v>831.25000000000011</v>
      </c>
      <c r="M2231" s="11">
        <v>0.25</v>
      </c>
      <c r="O2231" s="16"/>
      <c r="P2231" s="14"/>
      <c r="Q2231" s="12"/>
      <c r="R2231" s="13"/>
    </row>
    <row r="2232" spans="1:18" ht="15.75" customHeight="1">
      <c r="A2232" s="1"/>
      <c r="B2232" s="6" t="s">
        <v>27</v>
      </c>
      <c r="C2232" s="6">
        <v>1128299</v>
      </c>
      <c r="D2232" s="7">
        <v>44542</v>
      </c>
      <c r="E2232" s="6" t="s">
        <v>28</v>
      </c>
      <c r="F2232" s="6" t="s">
        <v>84</v>
      </c>
      <c r="G2232" s="6" t="s">
        <v>85</v>
      </c>
      <c r="H2232" s="6" t="s">
        <v>17</v>
      </c>
      <c r="I2232" s="8">
        <v>0.55000000000000004</v>
      </c>
      <c r="J2232" s="9">
        <v>6750</v>
      </c>
      <c r="K2232" s="10">
        <f t="shared" si="16"/>
        <v>3712.5000000000005</v>
      </c>
      <c r="L2232" s="10">
        <f t="shared" si="17"/>
        <v>1485.0000000000002</v>
      </c>
      <c r="M2232" s="11">
        <v>0.4</v>
      </c>
      <c r="O2232" s="16"/>
      <c r="P2232" s="14"/>
      <c r="Q2232" s="12"/>
      <c r="R2232" s="13"/>
    </row>
    <row r="2233" spans="1:18" ht="15.75" customHeight="1">
      <c r="A2233" s="1"/>
      <c r="B2233" s="6" t="s">
        <v>27</v>
      </c>
      <c r="C2233" s="6">
        <v>1128299</v>
      </c>
      <c r="D2233" s="7">
        <v>44542</v>
      </c>
      <c r="E2233" s="6" t="s">
        <v>28</v>
      </c>
      <c r="F2233" s="6" t="s">
        <v>84</v>
      </c>
      <c r="G2233" s="6" t="s">
        <v>85</v>
      </c>
      <c r="H2233" s="6" t="s">
        <v>18</v>
      </c>
      <c r="I2233" s="8">
        <v>0.60000000000000009</v>
      </c>
      <c r="J2233" s="9">
        <v>6750</v>
      </c>
      <c r="K2233" s="10">
        <f t="shared" si="16"/>
        <v>4050.0000000000005</v>
      </c>
      <c r="L2233" s="10">
        <f t="shared" si="17"/>
        <v>1620.0000000000002</v>
      </c>
      <c r="M2233" s="11">
        <v>0.4</v>
      </c>
      <c r="O2233" s="16"/>
      <c r="P2233" s="14"/>
      <c r="Q2233" s="12"/>
      <c r="R2233" s="13"/>
    </row>
    <row r="2234" spans="1:18" ht="15.75" customHeight="1">
      <c r="A2234" s="1"/>
      <c r="B2234" s="6" t="s">
        <v>27</v>
      </c>
      <c r="C2234" s="6">
        <v>1128299</v>
      </c>
      <c r="D2234" s="7">
        <v>44542</v>
      </c>
      <c r="E2234" s="6" t="s">
        <v>28</v>
      </c>
      <c r="F2234" s="6" t="s">
        <v>84</v>
      </c>
      <c r="G2234" s="6" t="s">
        <v>85</v>
      </c>
      <c r="H2234" s="6" t="s">
        <v>19</v>
      </c>
      <c r="I2234" s="8">
        <v>0.55000000000000004</v>
      </c>
      <c r="J2234" s="9">
        <v>4750</v>
      </c>
      <c r="K2234" s="10">
        <f t="shared" si="16"/>
        <v>2612.5</v>
      </c>
      <c r="L2234" s="10">
        <f t="shared" si="17"/>
        <v>914.37499999999989</v>
      </c>
      <c r="M2234" s="11">
        <v>0.35</v>
      </c>
      <c r="O2234" s="16"/>
      <c r="P2234" s="14"/>
      <c r="Q2234" s="12"/>
      <c r="R2234" s="13"/>
    </row>
    <row r="2235" spans="1:18" ht="15.75" customHeight="1">
      <c r="A2235" s="1"/>
      <c r="B2235" s="6" t="s">
        <v>27</v>
      </c>
      <c r="C2235" s="6">
        <v>1128299</v>
      </c>
      <c r="D2235" s="7">
        <v>44542</v>
      </c>
      <c r="E2235" s="6" t="s">
        <v>28</v>
      </c>
      <c r="F2235" s="6" t="s">
        <v>84</v>
      </c>
      <c r="G2235" s="6" t="s">
        <v>85</v>
      </c>
      <c r="H2235" s="6" t="s">
        <v>20</v>
      </c>
      <c r="I2235" s="8">
        <v>0.55000000000000004</v>
      </c>
      <c r="J2235" s="9">
        <v>4750</v>
      </c>
      <c r="K2235" s="10">
        <f t="shared" si="16"/>
        <v>2612.5</v>
      </c>
      <c r="L2235" s="10">
        <f t="shared" si="17"/>
        <v>1045</v>
      </c>
      <c r="M2235" s="11">
        <v>0.4</v>
      </c>
      <c r="O2235" s="16"/>
      <c r="P2235" s="14"/>
      <c r="Q2235" s="12"/>
      <c r="R2235" s="13"/>
    </row>
    <row r="2236" spans="1:18" ht="15.75" customHeight="1">
      <c r="A2236" s="1"/>
      <c r="B2236" s="6" t="s">
        <v>27</v>
      </c>
      <c r="C2236" s="6">
        <v>1128299</v>
      </c>
      <c r="D2236" s="7">
        <v>44542</v>
      </c>
      <c r="E2236" s="6" t="s">
        <v>28</v>
      </c>
      <c r="F2236" s="6" t="s">
        <v>84</v>
      </c>
      <c r="G2236" s="6" t="s">
        <v>85</v>
      </c>
      <c r="H2236" s="6" t="s">
        <v>21</v>
      </c>
      <c r="I2236" s="8">
        <v>0.65</v>
      </c>
      <c r="J2236" s="9">
        <v>4000</v>
      </c>
      <c r="K2236" s="10">
        <f t="shared" si="16"/>
        <v>2600</v>
      </c>
      <c r="L2236" s="10">
        <f t="shared" si="17"/>
        <v>909.99999999999989</v>
      </c>
      <c r="M2236" s="11">
        <v>0.35</v>
      </c>
      <c r="O2236" s="16"/>
      <c r="P2236" s="14"/>
      <c r="Q2236" s="12"/>
      <c r="R2236" s="13"/>
    </row>
    <row r="2237" spans="1:18" ht="15.75" customHeight="1">
      <c r="A2237" s="1"/>
      <c r="B2237" s="6" t="s">
        <v>27</v>
      </c>
      <c r="C2237" s="6">
        <v>1128299</v>
      </c>
      <c r="D2237" s="7">
        <v>44542</v>
      </c>
      <c r="E2237" s="6" t="s">
        <v>28</v>
      </c>
      <c r="F2237" s="6" t="s">
        <v>84</v>
      </c>
      <c r="G2237" s="6" t="s">
        <v>85</v>
      </c>
      <c r="H2237" s="6" t="s">
        <v>22</v>
      </c>
      <c r="I2237" s="8">
        <v>0.70000000000000007</v>
      </c>
      <c r="J2237" s="9">
        <v>5000</v>
      </c>
      <c r="K2237" s="10">
        <f t="shared" si="16"/>
        <v>3500.0000000000005</v>
      </c>
      <c r="L2237" s="10">
        <f t="shared" si="17"/>
        <v>875.00000000000011</v>
      </c>
      <c r="M2237" s="11">
        <v>0.25</v>
      </c>
      <c r="O2237" s="16"/>
      <c r="P2237" s="14"/>
      <c r="Q2237" s="12"/>
      <c r="R2237" s="13"/>
    </row>
    <row r="2238" spans="1:18" ht="15.75" customHeight="1">
      <c r="A2238" s="1" t="s">
        <v>39</v>
      </c>
      <c r="B2238" s="6" t="s">
        <v>14</v>
      </c>
      <c r="C2238" s="6">
        <v>1185732</v>
      </c>
      <c r="D2238" s="7">
        <v>44205</v>
      </c>
      <c r="E2238" s="6" t="s">
        <v>46</v>
      </c>
      <c r="F2238" s="6" t="s">
        <v>86</v>
      </c>
      <c r="G2238" s="6" t="s">
        <v>87</v>
      </c>
      <c r="H2238" s="6" t="s">
        <v>17</v>
      </c>
      <c r="I2238" s="8">
        <v>0.4</v>
      </c>
      <c r="J2238" s="9">
        <v>10250</v>
      </c>
      <c r="K2238" s="10">
        <f t="shared" si="16"/>
        <v>4100</v>
      </c>
      <c r="L2238" s="10">
        <f t="shared" si="17"/>
        <v>1845</v>
      </c>
      <c r="M2238" s="11">
        <v>0.45</v>
      </c>
      <c r="O2238" s="16"/>
      <c r="P2238" s="14"/>
      <c r="Q2238" s="12"/>
      <c r="R2238" s="13"/>
    </row>
    <row r="2239" spans="1:18" ht="15.75" customHeight="1">
      <c r="A2239" s="1"/>
      <c r="B2239" s="6" t="s">
        <v>14</v>
      </c>
      <c r="C2239" s="6">
        <v>1185732</v>
      </c>
      <c r="D2239" s="7">
        <v>44205</v>
      </c>
      <c r="E2239" s="6" t="s">
        <v>46</v>
      </c>
      <c r="F2239" s="6" t="s">
        <v>86</v>
      </c>
      <c r="G2239" s="6" t="s">
        <v>87</v>
      </c>
      <c r="H2239" s="6" t="s">
        <v>18</v>
      </c>
      <c r="I2239" s="8">
        <v>0.4</v>
      </c>
      <c r="J2239" s="9">
        <v>8250</v>
      </c>
      <c r="K2239" s="10">
        <f t="shared" si="16"/>
        <v>3300</v>
      </c>
      <c r="L2239" s="10">
        <f t="shared" si="17"/>
        <v>1155</v>
      </c>
      <c r="M2239" s="11">
        <v>0.35</v>
      </c>
      <c r="O2239" s="16"/>
      <c r="P2239" s="14"/>
      <c r="Q2239" s="12"/>
      <c r="R2239" s="13"/>
    </row>
    <row r="2240" spans="1:18" ht="15.75" customHeight="1">
      <c r="A2240" s="1"/>
      <c r="B2240" s="6" t="s">
        <v>14</v>
      </c>
      <c r="C2240" s="6">
        <v>1185732</v>
      </c>
      <c r="D2240" s="7">
        <v>44205</v>
      </c>
      <c r="E2240" s="6" t="s">
        <v>46</v>
      </c>
      <c r="F2240" s="6" t="s">
        <v>86</v>
      </c>
      <c r="G2240" s="6" t="s">
        <v>87</v>
      </c>
      <c r="H2240" s="6" t="s">
        <v>19</v>
      </c>
      <c r="I2240" s="8">
        <v>0.30000000000000004</v>
      </c>
      <c r="J2240" s="9">
        <v>8250</v>
      </c>
      <c r="K2240" s="10">
        <f t="shared" si="16"/>
        <v>2475.0000000000005</v>
      </c>
      <c r="L2240" s="10">
        <f t="shared" si="17"/>
        <v>618.75000000000011</v>
      </c>
      <c r="M2240" s="11">
        <v>0.25</v>
      </c>
      <c r="O2240" s="16"/>
      <c r="P2240" s="14"/>
      <c r="Q2240" s="12"/>
      <c r="R2240" s="13"/>
    </row>
    <row r="2241" spans="1:18" ht="15.75" customHeight="1">
      <c r="A2241" s="1"/>
      <c r="B2241" s="6" t="s">
        <v>14</v>
      </c>
      <c r="C2241" s="6">
        <v>1185732</v>
      </c>
      <c r="D2241" s="7">
        <v>44205</v>
      </c>
      <c r="E2241" s="6" t="s">
        <v>46</v>
      </c>
      <c r="F2241" s="6" t="s">
        <v>86</v>
      </c>
      <c r="G2241" s="6" t="s">
        <v>87</v>
      </c>
      <c r="H2241" s="6" t="s">
        <v>20</v>
      </c>
      <c r="I2241" s="8">
        <v>0.35</v>
      </c>
      <c r="J2241" s="9">
        <v>6750</v>
      </c>
      <c r="K2241" s="10">
        <f t="shared" si="16"/>
        <v>2362.5</v>
      </c>
      <c r="L2241" s="10">
        <f t="shared" si="17"/>
        <v>708.75</v>
      </c>
      <c r="M2241" s="11">
        <v>0.3</v>
      </c>
      <c r="O2241" s="16"/>
      <c r="P2241" s="14"/>
      <c r="Q2241" s="12"/>
      <c r="R2241" s="13"/>
    </row>
    <row r="2242" spans="1:18" ht="15.75" customHeight="1">
      <c r="A2242" s="1"/>
      <c r="B2242" s="6" t="s">
        <v>14</v>
      </c>
      <c r="C2242" s="6">
        <v>1185732</v>
      </c>
      <c r="D2242" s="7">
        <v>44205</v>
      </c>
      <c r="E2242" s="6" t="s">
        <v>46</v>
      </c>
      <c r="F2242" s="6" t="s">
        <v>86</v>
      </c>
      <c r="G2242" s="6" t="s">
        <v>87</v>
      </c>
      <c r="H2242" s="6" t="s">
        <v>21</v>
      </c>
      <c r="I2242" s="8">
        <v>0.5</v>
      </c>
      <c r="J2242" s="9">
        <v>7250</v>
      </c>
      <c r="K2242" s="10">
        <f t="shared" si="16"/>
        <v>3625</v>
      </c>
      <c r="L2242" s="10">
        <f t="shared" si="17"/>
        <v>1268.75</v>
      </c>
      <c r="M2242" s="11">
        <v>0.35</v>
      </c>
      <c r="O2242" s="16"/>
      <c r="P2242" s="14"/>
      <c r="Q2242" s="12"/>
      <c r="R2242" s="13"/>
    </row>
    <row r="2243" spans="1:18" ht="15.75" customHeight="1">
      <c r="A2243" s="1"/>
      <c r="B2243" s="6" t="s">
        <v>14</v>
      </c>
      <c r="C2243" s="6">
        <v>1185732</v>
      </c>
      <c r="D2243" s="7">
        <v>44205</v>
      </c>
      <c r="E2243" s="6" t="s">
        <v>46</v>
      </c>
      <c r="F2243" s="6" t="s">
        <v>86</v>
      </c>
      <c r="G2243" s="6" t="s">
        <v>87</v>
      </c>
      <c r="H2243" s="6" t="s">
        <v>22</v>
      </c>
      <c r="I2243" s="8">
        <v>0.4</v>
      </c>
      <c r="J2243" s="9">
        <v>8250</v>
      </c>
      <c r="K2243" s="10">
        <f t="shared" si="16"/>
        <v>3300</v>
      </c>
      <c r="L2243" s="10">
        <f t="shared" si="17"/>
        <v>1650</v>
      </c>
      <c r="M2243" s="11">
        <v>0.5</v>
      </c>
      <c r="O2243" s="16"/>
      <c r="P2243" s="14"/>
      <c r="Q2243" s="12"/>
      <c r="R2243" s="13"/>
    </row>
    <row r="2244" spans="1:18" ht="15.75" customHeight="1">
      <c r="A2244" s="1"/>
      <c r="B2244" s="6" t="s">
        <v>14</v>
      </c>
      <c r="C2244" s="6">
        <v>1185732</v>
      </c>
      <c r="D2244" s="7">
        <v>44234</v>
      </c>
      <c r="E2244" s="6" t="s">
        <v>46</v>
      </c>
      <c r="F2244" s="6" t="s">
        <v>86</v>
      </c>
      <c r="G2244" s="6" t="s">
        <v>87</v>
      </c>
      <c r="H2244" s="6" t="s">
        <v>17</v>
      </c>
      <c r="I2244" s="8">
        <v>0.4</v>
      </c>
      <c r="J2244" s="9">
        <v>10750</v>
      </c>
      <c r="K2244" s="10">
        <f t="shared" si="16"/>
        <v>4300</v>
      </c>
      <c r="L2244" s="10">
        <f t="shared" si="17"/>
        <v>1935</v>
      </c>
      <c r="M2244" s="11">
        <v>0.45</v>
      </c>
      <c r="O2244" s="16"/>
      <c r="P2244" s="14"/>
      <c r="Q2244" s="12"/>
      <c r="R2244" s="13"/>
    </row>
    <row r="2245" spans="1:18" ht="15.75" customHeight="1">
      <c r="A2245" s="1"/>
      <c r="B2245" s="6" t="s">
        <v>14</v>
      </c>
      <c r="C2245" s="6">
        <v>1185732</v>
      </c>
      <c r="D2245" s="7">
        <v>44234</v>
      </c>
      <c r="E2245" s="6" t="s">
        <v>46</v>
      </c>
      <c r="F2245" s="6" t="s">
        <v>86</v>
      </c>
      <c r="G2245" s="6" t="s">
        <v>87</v>
      </c>
      <c r="H2245" s="6" t="s">
        <v>18</v>
      </c>
      <c r="I2245" s="8">
        <v>0.4</v>
      </c>
      <c r="J2245" s="9">
        <v>7250</v>
      </c>
      <c r="K2245" s="10">
        <f t="shared" si="16"/>
        <v>2900</v>
      </c>
      <c r="L2245" s="10">
        <f t="shared" si="17"/>
        <v>1014.9999999999999</v>
      </c>
      <c r="M2245" s="11">
        <v>0.35</v>
      </c>
      <c r="O2245" s="16"/>
      <c r="P2245" s="14"/>
      <c r="Q2245" s="12"/>
      <c r="R2245" s="13"/>
    </row>
    <row r="2246" spans="1:18" ht="15.75" customHeight="1">
      <c r="A2246" s="1"/>
      <c r="B2246" s="6" t="s">
        <v>14</v>
      </c>
      <c r="C2246" s="6">
        <v>1185732</v>
      </c>
      <c r="D2246" s="7">
        <v>44234</v>
      </c>
      <c r="E2246" s="6" t="s">
        <v>46</v>
      </c>
      <c r="F2246" s="6" t="s">
        <v>86</v>
      </c>
      <c r="G2246" s="6" t="s">
        <v>87</v>
      </c>
      <c r="H2246" s="6" t="s">
        <v>19</v>
      </c>
      <c r="I2246" s="8">
        <v>0.30000000000000004</v>
      </c>
      <c r="J2246" s="9">
        <v>7750</v>
      </c>
      <c r="K2246" s="10">
        <f t="shared" si="16"/>
        <v>2325.0000000000005</v>
      </c>
      <c r="L2246" s="10">
        <f t="shared" si="17"/>
        <v>581.25000000000011</v>
      </c>
      <c r="M2246" s="11">
        <v>0.25</v>
      </c>
      <c r="O2246" s="16"/>
      <c r="P2246" s="14"/>
      <c r="Q2246" s="12"/>
      <c r="R2246" s="13"/>
    </row>
    <row r="2247" spans="1:18" ht="15.75" customHeight="1">
      <c r="A2247" s="1"/>
      <c r="B2247" s="6" t="s">
        <v>14</v>
      </c>
      <c r="C2247" s="6">
        <v>1185732</v>
      </c>
      <c r="D2247" s="7">
        <v>44234</v>
      </c>
      <c r="E2247" s="6" t="s">
        <v>46</v>
      </c>
      <c r="F2247" s="6" t="s">
        <v>86</v>
      </c>
      <c r="G2247" s="6" t="s">
        <v>87</v>
      </c>
      <c r="H2247" s="6" t="s">
        <v>20</v>
      </c>
      <c r="I2247" s="8">
        <v>0.35</v>
      </c>
      <c r="J2247" s="9">
        <v>6250</v>
      </c>
      <c r="K2247" s="10">
        <f t="shared" si="16"/>
        <v>2187.5</v>
      </c>
      <c r="L2247" s="10">
        <f t="shared" si="17"/>
        <v>656.25</v>
      </c>
      <c r="M2247" s="11">
        <v>0.3</v>
      </c>
      <c r="O2247" s="16"/>
      <c r="P2247" s="14"/>
      <c r="Q2247" s="12"/>
      <c r="R2247" s="13"/>
    </row>
    <row r="2248" spans="1:18" ht="15.75" customHeight="1">
      <c r="A2248" s="1"/>
      <c r="B2248" s="6" t="s">
        <v>14</v>
      </c>
      <c r="C2248" s="6">
        <v>1185732</v>
      </c>
      <c r="D2248" s="7">
        <v>44234</v>
      </c>
      <c r="E2248" s="6" t="s">
        <v>46</v>
      </c>
      <c r="F2248" s="6" t="s">
        <v>86</v>
      </c>
      <c r="G2248" s="6" t="s">
        <v>87</v>
      </c>
      <c r="H2248" s="6" t="s">
        <v>21</v>
      </c>
      <c r="I2248" s="8">
        <v>0.5</v>
      </c>
      <c r="J2248" s="9">
        <v>7000</v>
      </c>
      <c r="K2248" s="10">
        <f t="shared" si="16"/>
        <v>3500</v>
      </c>
      <c r="L2248" s="10">
        <f t="shared" si="17"/>
        <v>1225</v>
      </c>
      <c r="M2248" s="11">
        <v>0.35</v>
      </c>
      <c r="O2248" s="16"/>
      <c r="P2248" s="14"/>
      <c r="Q2248" s="12"/>
      <c r="R2248" s="13"/>
    </row>
    <row r="2249" spans="1:18" ht="15.75" customHeight="1">
      <c r="A2249" s="1"/>
      <c r="B2249" s="6" t="s">
        <v>14</v>
      </c>
      <c r="C2249" s="6">
        <v>1185732</v>
      </c>
      <c r="D2249" s="7">
        <v>44234</v>
      </c>
      <c r="E2249" s="6" t="s">
        <v>46</v>
      </c>
      <c r="F2249" s="6" t="s">
        <v>86</v>
      </c>
      <c r="G2249" s="6" t="s">
        <v>87</v>
      </c>
      <c r="H2249" s="6" t="s">
        <v>22</v>
      </c>
      <c r="I2249" s="8">
        <v>0.35</v>
      </c>
      <c r="J2249" s="9">
        <v>8000</v>
      </c>
      <c r="K2249" s="10">
        <f t="shared" si="16"/>
        <v>2800</v>
      </c>
      <c r="L2249" s="10">
        <f t="shared" si="17"/>
        <v>1400</v>
      </c>
      <c r="M2249" s="11">
        <v>0.5</v>
      </c>
      <c r="O2249" s="16"/>
      <c r="P2249" s="14"/>
      <c r="Q2249" s="12"/>
      <c r="R2249" s="13"/>
    </row>
    <row r="2250" spans="1:18" ht="15.75" customHeight="1">
      <c r="A2250" s="1"/>
      <c r="B2250" s="6" t="s">
        <v>14</v>
      </c>
      <c r="C2250" s="6">
        <v>1185732</v>
      </c>
      <c r="D2250" s="7">
        <v>44260</v>
      </c>
      <c r="E2250" s="6" t="s">
        <v>46</v>
      </c>
      <c r="F2250" s="6" t="s">
        <v>86</v>
      </c>
      <c r="G2250" s="6" t="s">
        <v>87</v>
      </c>
      <c r="H2250" s="6" t="s">
        <v>17</v>
      </c>
      <c r="I2250" s="8">
        <v>0.35</v>
      </c>
      <c r="J2250" s="9">
        <v>10200</v>
      </c>
      <c r="K2250" s="10">
        <f t="shared" si="16"/>
        <v>3570</v>
      </c>
      <c r="L2250" s="10">
        <f t="shared" si="17"/>
        <v>1606.5</v>
      </c>
      <c r="M2250" s="11">
        <v>0.45</v>
      </c>
      <c r="O2250" s="16"/>
      <c r="P2250" s="14"/>
      <c r="Q2250" s="12"/>
      <c r="R2250" s="13"/>
    </row>
    <row r="2251" spans="1:18" ht="15.75" customHeight="1">
      <c r="A2251" s="1"/>
      <c r="B2251" s="6" t="s">
        <v>14</v>
      </c>
      <c r="C2251" s="6">
        <v>1185732</v>
      </c>
      <c r="D2251" s="7">
        <v>44260</v>
      </c>
      <c r="E2251" s="6" t="s">
        <v>46</v>
      </c>
      <c r="F2251" s="6" t="s">
        <v>86</v>
      </c>
      <c r="G2251" s="6" t="s">
        <v>87</v>
      </c>
      <c r="H2251" s="6" t="s">
        <v>18</v>
      </c>
      <c r="I2251" s="8">
        <v>0.35</v>
      </c>
      <c r="J2251" s="9">
        <v>7000</v>
      </c>
      <c r="K2251" s="10">
        <f t="shared" si="16"/>
        <v>2450</v>
      </c>
      <c r="L2251" s="10">
        <f t="shared" si="17"/>
        <v>857.5</v>
      </c>
      <c r="M2251" s="11">
        <v>0.35</v>
      </c>
      <c r="O2251" s="16"/>
      <c r="P2251" s="14"/>
      <c r="Q2251" s="12"/>
      <c r="R2251" s="13"/>
    </row>
    <row r="2252" spans="1:18" ht="15.75" customHeight="1">
      <c r="A2252" s="1"/>
      <c r="B2252" s="6" t="s">
        <v>14</v>
      </c>
      <c r="C2252" s="6">
        <v>1185732</v>
      </c>
      <c r="D2252" s="7">
        <v>44260</v>
      </c>
      <c r="E2252" s="6" t="s">
        <v>46</v>
      </c>
      <c r="F2252" s="6" t="s">
        <v>86</v>
      </c>
      <c r="G2252" s="6" t="s">
        <v>87</v>
      </c>
      <c r="H2252" s="6" t="s">
        <v>19</v>
      </c>
      <c r="I2252" s="8">
        <v>0.25</v>
      </c>
      <c r="J2252" s="9">
        <v>7250</v>
      </c>
      <c r="K2252" s="10">
        <f t="shared" si="16"/>
        <v>1812.5</v>
      </c>
      <c r="L2252" s="10">
        <f t="shared" si="17"/>
        <v>453.125</v>
      </c>
      <c r="M2252" s="11">
        <v>0.25</v>
      </c>
      <c r="O2252" s="16"/>
      <c r="P2252" s="14"/>
      <c r="Q2252" s="12"/>
      <c r="R2252" s="13"/>
    </row>
    <row r="2253" spans="1:18" ht="15.75" customHeight="1">
      <c r="A2253" s="1"/>
      <c r="B2253" s="6" t="s">
        <v>14</v>
      </c>
      <c r="C2253" s="6">
        <v>1185732</v>
      </c>
      <c r="D2253" s="7">
        <v>44260</v>
      </c>
      <c r="E2253" s="6" t="s">
        <v>46</v>
      </c>
      <c r="F2253" s="6" t="s">
        <v>86</v>
      </c>
      <c r="G2253" s="6" t="s">
        <v>87</v>
      </c>
      <c r="H2253" s="6" t="s">
        <v>20</v>
      </c>
      <c r="I2253" s="8">
        <v>0.29999999999999993</v>
      </c>
      <c r="J2253" s="9">
        <v>5750</v>
      </c>
      <c r="K2253" s="10">
        <f t="shared" si="16"/>
        <v>1724.9999999999995</v>
      </c>
      <c r="L2253" s="10">
        <f t="shared" si="17"/>
        <v>517.49999999999989</v>
      </c>
      <c r="M2253" s="11">
        <v>0.3</v>
      </c>
      <c r="O2253" s="16"/>
      <c r="P2253" s="14"/>
      <c r="Q2253" s="12"/>
      <c r="R2253" s="13"/>
    </row>
    <row r="2254" spans="1:18" ht="15.75" customHeight="1">
      <c r="A2254" s="1"/>
      <c r="B2254" s="6" t="s">
        <v>14</v>
      </c>
      <c r="C2254" s="6">
        <v>1185732</v>
      </c>
      <c r="D2254" s="7">
        <v>44260</v>
      </c>
      <c r="E2254" s="6" t="s">
        <v>46</v>
      </c>
      <c r="F2254" s="6" t="s">
        <v>86</v>
      </c>
      <c r="G2254" s="6" t="s">
        <v>87</v>
      </c>
      <c r="H2254" s="6" t="s">
        <v>21</v>
      </c>
      <c r="I2254" s="8">
        <v>0.45000000000000007</v>
      </c>
      <c r="J2254" s="9">
        <v>6250</v>
      </c>
      <c r="K2254" s="10">
        <f t="shared" si="16"/>
        <v>2812.5000000000005</v>
      </c>
      <c r="L2254" s="10">
        <f t="shared" si="17"/>
        <v>984.37500000000011</v>
      </c>
      <c r="M2254" s="11">
        <v>0.35</v>
      </c>
      <c r="O2254" s="16"/>
      <c r="P2254" s="14"/>
      <c r="Q2254" s="12"/>
      <c r="R2254" s="13"/>
    </row>
    <row r="2255" spans="1:18" ht="15.75" customHeight="1">
      <c r="A2255" s="1"/>
      <c r="B2255" s="6" t="s">
        <v>14</v>
      </c>
      <c r="C2255" s="6">
        <v>1185732</v>
      </c>
      <c r="D2255" s="7">
        <v>44260</v>
      </c>
      <c r="E2255" s="6" t="s">
        <v>46</v>
      </c>
      <c r="F2255" s="6" t="s">
        <v>86</v>
      </c>
      <c r="G2255" s="6" t="s">
        <v>87</v>
      </c>
      <c r="H2255" s="6" t="s">
        <v>22</v>
      </c>
      <c r="I2255" s="8">
        <v>0.35</v>
      </c>
      <c r="J2255" s="9">
        <v>7250</v>
      </c>
      <c r="K2255" s="10">
        <f t="shared" si="16"/>
        <v>2537.5</v>
      </c>
      <c r="L2255" s="10">
        <f t="shared" si="17"/>
        <v>1268.75</v>
      </c>
      <c r="M2255" s="11">
        <v>0.5</v>
      </c>
      <c r="O2255" s="16"/>
      <c r="P2255" s="14"/>
      <c r="Q2255" s="12"/>
      <c r="R2255" s="13"/>
    </row>
    <row r="2256" spans="1:18" ht="15.75" customHeight="1">
      <c r="A2256" s="1"/>
      <c r="B2256" s="6" t="s">
        <v>14</v>
      </c>
      <c r="C2256" s="6">
        <v>1185732</v>
      </c>
      <c r="D2256" s="7">
        <v>44292</v>
      </c>
      <c r="E2256" s="6" t="s">
        <v>46</v>
      </c>
      <c r="F2256" s="6" t="s">
        <v>86</v>
      </c>
      <c r="G2256" s="6" t="s">
        <v>87</v>
      </c>
      <c r="H2256" s="6" t="s">
        <v>17</v>
      </c>
      <c r="I2256" s="8">
        <v>0.35</v>
      </c>
      <c r="J2256" s="9">
        <v>9750</v>
      </c>
      <c r="K2256" s="10">
        <f t="shared" si="16"/>
        <v>3412.5</v>
      </c>
      <c r="L2256" s="10">
        <f t="shared" si="17"/>
        <v>1535.625</v>
      </c>
      <c r="M2256" s="11">
        <v>0.45</v>
      </c>
      <c r="O2256" s="16"/>
      <c r="P2256" s="14"/>
      <c r="Q2256" s="12"/>
      <c r="R2256" s="13"/>
    </row>
    <row r="2257" spans="1:18" ht="15.75" customHeight="1">
      <c r="A2257" s="1"/>
      <c r="B2257" s="6" t="s">
        <v>14</v>
      </c>
      <c r="C2257" s="6">
        <v>1185732</v>
      </c>
      <c r="D2257" s="7">
        <v>44292</v>
      </c>
      <c r="E2257" s="6" t="s">
        <v>46</v>
      </c>
      <c r="F2257" s="6" t="s">
        <v>86</v>
      </c>
      <c r="G2257" s="6" t="s">
        <v>87</v>
      </c>
      <c r="H2257" s="6" t="s">
        <v>18</v>
      </c>
      <c r="I2257" s="8">
        <v>0.35</v>
      </c>
      <c r="J2257" s="9">
        <v>6750</v>
      </c>
      <c r="K2257" s="10">
        <f t="shared" si="16"/>
        <v>2362.5</v>
      </c>
      <c r="L2257" s="10">
        <f t="shared" si="17"/>
        <v>826.875</v>
      </c>
      <c r="M2257" s="11">
        <v>0.35</v>
      </c>
      <c r="O2257" s="16"/>
      <c r="P2257" s="14"/>
      <c r="Q2257" s="12"/>
      <c r="R2257" s="13"/>
    </row>
    <row r="2258" spans="1:18" ht="15.75" customHeight="1">
      <c r="A2258" s="1"/>
      <c r="B2258" s="6" t="s">
        <v>14</v>
      </c>
      <c r="C2258" s="6">
        <v>1185732</v>
      </c>
      <c r="D2258" s="7">
        <v>44292</v>
      </c>
      <c r="E2258" s="6" t="s">
        <v>46</v>
      </c>
      <c r="F2258" s="6" t="s">
        <v>86</v>
      </c>
      <c r="G2258" s="6" t="s">
        <v>87</v>
      </c>
      <c r="H2258" s="6" t="s">
        <v>19</v>
      </c>
      <c r="I2258" s="8">
        <v>0.25</v>
      </c>
      <c r="J2258" s="9">
        <v>6750</v>
      </c>
      <c r="K2258" s="10">
        <f t="shared" si="16"/>
        <v>1687.5</v>
      </c>
      <c r="L2258" s="10">
        <f t="shared" si="17"/>
        <v>421.875</v>
      </c>
      <c r="M2258" s="11">
        <v>0.25</v>
      </c>
      <c r="O2258" s="16"/>
      <c r="P2258" s="14"/>
      <c r="Q2258" s="12"/>
      <c r="R2258" s="13"/>
    </row>
    <row r="2259" spans="1:18" ht="15.75" customHeight="1">
      <c r="A2259" s="1"/>
      <c r="B2259" s="6" t="s">
        <v>14</v>
      </c>
      <c r="C2259" s="6">
        <v>1185732</v>
      </c>
      <c r="D2259" s="7">
        <v>44292</v>
      </c>
      <c r="E2259" s="6" t="s">
        <v>46</v>
      </c>
      <c r="F2259" s="6" t="s">
        <v>86</v>
      </c>
      <c r="G2259" s="6" t="s">
        <v>87</v>
      </c>
      <c r="H2259" s="6" t="s">
        <v>20</v>
      </c>
      <c r="I2259" s="8">
        <v>0.29999999999999993</v>
      </c>
      <c r="J2259" s="9">
        <v>6000</v>
      </c>
      <c r="K2259" s="10">
        <f t="shared" si="16"/>
        <v>1799.9999999999995</v>
      </c>
      <c r="L2259" s="10">
        <f t="shared" si="17"/>
        <v>539.99999999999989</v>
      </c>
      <c r="M2259" s="11">
        <v>0.3</v>
      </c>
      <c r="O2259" s="16"/>
      <c r="P2259" s="14"/>
      <c r="Q2259" s="12"/>
      <c r="R2259" s="13"/>
    </row>
    <row r="2260" spans="1:18" ht="15.75" customHeight="1">
      <c r="A2260" s="1"/>
      <c r="B2260" s="6" t="s">
        <v>14</v>
      </c>
      <c r="C2260" s="6">
        <v>1185732</v>
      </c>
      <c r="D2260" s="7">
        <v>44292</v>
      </c>
      <c r="E2260" s="6" t="s">
        <v>46</v>
      </c>
      <c r="F2260" s="6" t="s">
        <v>86</v>
      </c>
      <c r="G2260" s="6" t="s">
        <v>87</v>
      </c>
      <c r="H2260" s="6" t="s">
        <v>21</v>
      </c>
      <c r="I2260" s="8">
        <v>0.5</v>
      </c>
      <c r="J2260" s="9">
        <v>6250</v>
      </c>
      <c r="K2260" s="10">
        <f t="shared" si="16"/>
        <v>3125</v>
      </c>
      <c r="L2260" s="10">
        <f t="shared" si="17"/>
        <v>1093.75</v>
      </c>
      <c r="M2260" s="11">
        <v>0.35</v>
      </c>
      <c r="O2260" s="16"/>
      <c r="P2260" s="14"/>
      <c r="Q2260" s="12"/>
      <c r="R2260" s="13"/>
    </row>
    <row r="2261" spans="1:18" ht="15.75" customHeight="1">
      <c r="A2261" s="1"/>
      <c r="B2261" s="6" t="s">
        <v>14</v>
      </c>
      <c r="C2261" s="6">
        <v>1185732</v>
      </c>
      <c r="D2261" s="7">
        <v>44292</v>
      </c>
      <c r="E2261" s="6" t="s">
        <v>46</v>
      </c>
      <c r="F2261" s="6" t="s">
        <v>86</v>
      </c>
      <c r="G2261" s="6" t="s">
        <v>87</v>
      </c>
      <c r="H2261" s="6" t="s">
        <v>22</v>
      </c>
      <c r="I2261" s="8">
        <v>0.4</v>
      </c>
      <c r="J2261" s="9">
        <v>7750</v>
      </c>
      <c r="K2261" s="10">
        <f t="shared" si="16"/>
        <v>3100</v>
      </c>
      <c r="L2261" s="10">
        <f t="shared" si="17"/>
        <v>1550</v>
      </c>
      <c r="M2261" s="11">
        <v>0.5</v>
      </c>
      <c r="O2261" s="16"/>
      <c r="P2261" s="14"/>
      <c r="Q2261" s="12"/>
      <c r="R2261" s="13"/>
    </row>
    <row r="2262" spans="1:18" ht="15.75" customHeight="1">
      <c r="A2262" s="1"/>
      <c r="B2262" s="6" t="s">
        <v>14</v>
      </c>
      <c r="C2262" s="6">
        <v>1185732</v>
      </c>
      <c r="D2262" s="7">
        <v>44321</v>
      </c>
      <c r="E2262" s="6" t="s">
        <v>46</v>
      </c>
      <c r="F2262" s="6" t="s">
        <v>86</v>
      </c>
      <c r="G2262" s="6" t="s">
        <v>87</v>
      </c>
      <c r="H2262" s="6" t="s">
        <v>17</v>
      </c>
      <c r="I2262" s="8">
        <v>0.5</v>
      </c>
      <c r="J2262" s="9">
        <v>10450</v>
      </c>
      <c r="K2262" s="10">
        <f t="shared" si="16"/>
        <v>5225</v>
      </c>
      <c r="L2262" s="10">
        <f t="shared" si="17"/>
        <v>2351.25</v>
      </c>
      <c r="M2262" s="11">
        <v>0.45</v>
      </c>
      <c r="O2262" s="16"/>
      <c r="P2262" s="14"/>
      <c r="Q2262" s="12"/>
      <c r="R2262" s="13"/>
    </row>
    <row r="2263" spans="1:18" ht="15.75" customHeight="1">
      <c r="A2263" s="1"/>
      <c r="B2263" s="6" t="s">
        <v>14</v>
      </c>
      <c r="C2263" s="6">
        <v>1185732</v>
      </c>
      <c r="D2263" s="7">
        <v>44321</v>
      </c>
      <c r="E2263" s="6" t="s">
        <v>46</v>
      </c>
      <c r="F2263" s="6" t="s">
        <v>86</v>
      </c>
      <c r="G2263" s="6" t="s">
        <v>87</v>
      </c>
      <c r="H2263" s="6" t="s">
        <v>18</v>
      </c>
      <c r="I2263" s="8">
        <v>0.5</v>
      </c>
      <c r="J2263" s="9">
        <v>7500</v>
      </c>
      <c r="K2263" s="10">
        <f t="shared" si="16"/>
        <v>3750</v>
      </c>
      <c r="L2263" s="10">
        <f t="shared" si="17"/>
        <v>1312.5</v>
      </c>
      <c r="M2263" s="11">
        <v>0.35</v>
      </c>
      <c r="O2263" s="16"/>
      <c r="P2263" s="14"/>
      <c r="Q2263" s="12"/>
      <c r="R2263" s="13"/>
    </row>
    <row r="2264" spans="1:18" ht="15.75" customHeight="1">
      <c r="A2264" s="1"/>
      <c r="B2264" s="6" t="s">
        <v>14</v>
      </c>
      <c r="C2264" s="6">
        <v>1185732</v>
      </c>
      <c r="D2264" s="7">
        <v>44321</v>
      </c>
      <c r="E2264" s="6" t="s">
        <v>46</v>
      </c>
      <c r="F2264" s="6" t="s">
        <v>86</v>
      </c>
      <c r="G2264" s="6" t="s">
        <v>87</v>
      </c>
      <c r="H2264" s="6" t="s">
        <v>19</v>
      </c>
      <c r="I2264" s="8">
        <v>0.45</v>
      </c>
      <c r="J2264" s="9">
        <v>7250</v>
      </c>
      <c r="K2264" s="10">
        <f t="shared" si="16"/>
        <v>3262.5</v>
      </c>
      <c r="L2264" s="10">
        <f t="shared" si="17"/>
        <v>815.625</v>
      </c>
      <c r="M2264" s="11">
        <v>0.25</v>
      </c>
      <c r="O2264" s="16"/>
      <c r="P2264" s="14"/>
      <c r="Q2264" s="12"/>
      <c r="R2264" s="13"/>
    </row>
    <row r="2265" spans="1:18" ht="15.75" customHeight="1">
      <c r="A2265" s="1"/>
      <c r="B2265" s="6" t="s">
        <v>14</v>
      </c>
      <c r="C2265" s="6">
        <v>1185732</v>
      </c>
      <c r="D2265" s="7">
        <v>44321</v>
      </c>
      <c r="E2265" s="6" t="s">
        <v>46</v>
      </c>
      <c r="F2265" s="6" t="s">
        <v>86</v>
      </c>
      <c r="G2265" s="6" t="s">
        <v>87</v>
      </c>
      <c r="H2265" s="6" t="s">
        <v>20</v>
      </c>
      <c r="I2265" s="8">
        <v>0.45</v>
      </c>
      <c r="J2265" s="9">
        <v>6750</v>
      </c>
      <c r="K2265" s="10">
        <f t="shared" si="16"/>
        <v>3037.5</v>
      </c>
      <c r="L2265" s="10">
        <f t="shared" si="17"/>
        <v>911.25</v>
      </c>
      <c r="M2265" s="11">
        <v>0.3</v>
      </c>
      <c r="O2265" s="16"/>
      <c r="P2265" s="14"/>
      <c r="Q2265" s="12"/>
      <c r="R2265" s="13"/>
    </row>
    <row r="2266" spans="1:18" ht="15.75" customHeight="1">
      <c r="A2266" s="1"/>
      <c r="B2266" s="6" t="s">
        <v>14</v>
      </c>
      <c r="C2266" s="6">
        <v>1185732</v>
      </c>
      <c r="D2266" s="7">
        <v>44321</v>
      </c>
      <c r="E2266" s="6" t="s">
        <v>46</v>
      </c>
      <c r="F2266" s="6" t="s">
        <v>86</v>
      </c>
      <c r="G2266" s="6" t="s">
        <v>87</v>
      </c>
      <c r="H2266" s="6" t="s">
        <v>21</v>
      </c>
      <c r="I2266" s="8">
        <v>0.54999999999999993</v>
      </c>
      <c r="J2266" s="9">
        <v>7000</v>
      </c>
      <c r="K2266" s="10">
        <f t="shared" si="16"/>
        <v>3849.9999999999995</v>
      </c>
      <c r="L2266" s="10">
        <f t="shared" si="17"/>
        <v>1347.4999999999998</v>
      </c>
      <c r="M2266" s="11">
        <v>0.35</v>
      </c>
      <c r="O2266" s="16"/>
      <c r="P2266" s="14"/>
      <c r="Q2266" s="12"/>
      <c r="R2266" s="13"/>
    </row>
    <row r="2267" spans="1:18" ht="15.75" customHeight="1">
      <c r="A2267" s="1"/>
      <c r="B2267" s="6" t="s">
        <v>14</v>
      </c>
      <c r="C2267" s="6">
        <v>1185732</v>
      </c>
      <c r="D2267" s="7">
        <v>44321</v>
      </c>
      <c r="E2267" s="6" t="s">
        <v>46</v>
      </c>
      <c r="F2267" s="6" t="s">
        <v>86</v>
      </c>
      <c r="G2267" s="6" t="s">
        <v>87</v>
      </c>
      <c r="H2267" s="6" t="s">
        <v>22</v>
      </c>
      <c r="I2267" s="8">
        <v>0.6</v>
      </c>
      <c r="J2267" s="9">
        <v>8000</v>
      </c>
      <c r="K2267" s="10">
        <f t="shared" si="16"/>
        <v>4800</v>
      </c>
      <c r="L2267" s="10">
        <f t="shared" si="17"/>
        <v>2400</v>
      </c>
      <c r="M2267" s="11">
        <v>0.5</v>
      </c>
      <c r="O2267" s="16"/>
      <c r="P2267" s="14"/>
      <c r="Q2267" s="12"/>
      <c r="R2267" s="13"/>
    </row>
    <row r="2268" spans="1:18" ht="15.75" customHeight="1">
      <c r="A2268" s="1"/>
      <c r="B2268" s="6" t="s">
        <v>14</v>
      </c>
      <c r="C2268" s="6">
        <v>1185732</v>
      </c>
      <c r="D2268" s="7">
        <v>44354</v>
      </c>
      <c r="E2268" s="6" t="s">
        <v>46</v>
      </c>
      <c r="F2268" s="6" t="s">
        <v>86</v>
      </c>
      <c r="G2268" s="6" t="s">
        <v>87</v>
      </c>
      <c r="H2268" s="6" t="s">
        <v>17</v>
      </c>
      <c r="I2268" s="8">
        <v>0.54999999999999993</v>
      </c>
      <c r="J2268" s="9">
        <v>10500</v>
      </c>
      <c r="K2268" s="10">
        <f t="shared" si="16"/>
        <v>5774.9999999999991</v>
      </c>
      <c r="L2268" s="10">
        <f t="shared" si="17"/>
        <v>2598.7499999999995</v>
      </c>
      <c r="M2268" s="11">
        <v>0.45</v>
      </c>
      <c r="O2268" s="16"/>
      <c r="P2268" s="14"/>
      <c r="Q2268" s="12"/>
      <c r="R2268" s="13"/>
    </row>
    <row r="2269" spans="1:18" ht="15.75" customHeight="1">
      <c r="A2269" s="1"/>
      <c r="B2269" s="6" t="s">
        <v>14</v>
      </c>
      <c r="C2269" s="6">
        <v>1185732</v>
      </c>
      <c r="D2269" s="7">
        <v>44354</v>
      </c>
      <c r="E2269" s="6" t="s">
        <v>46</v>
      </c>
      <c r="F2269" s="6" t="s">
        <v>86</v>
      </c>
      <c r="G2269" s="6" t="s">
        <v>87</v>
      </c>
      <c r="H2269" s="6" t="s">
        <v>18</v>
      </c>
      <c r="I2269" s="8">
        <v>0.5</v>
      </c>
      <c r="J2269" s="9">
        <v>8000</v>
      </c>
      <c r="K2269" s="10">
        <f t="shared" si="16"/>
        <v>4000</v>
      </c>
      <c r="L2269" s="10">
        <f t="shared" si="17"/>
        <v>1400</v>
      </c>
      <c r="M2269" s="11">
        <v>0.35</v>
      </c>
      <c r="O2269" s="16"/>
      <c r="P2269" s="14"/>
      <c r="Q2269" s="12"/>
      <c r="R2269" s="13"/>
    </row>
    <row r="2270" spans="1:18" ht="15.75" customHeight="1">
      <c r="A2270" s="1"/>
      <c r="B2270" s="6" t="s">
        <v>14</v>
      </c>
      <c r="C2270" s="6">
        <v>1185732</v>
      </c>
      <c r="D2270" s="7">
        <v>44354</v>
      </c>
      <c r="E2270" s="6" t="s">
        <v>46</v>
      </c>
      <c r="F2270" s="6" t="s">
        <v>86</v>
      </c>
      <c r="G2270" s="6" t="s">
        <v>87</v>
      </c>
      <c r="H2270" s="6" t="s">
        <v>19</v>
      </c>
      <c r="I2270" s="8">
        <v>0.5</v>
      </c>
      <c r="J2270" s="9">
        <v>7750</v>
      </c>
      <c r="K2270" s="10">
        <f t="shared" si="16"/>
        <v>3875</v>
      </c>
      <c r="L2270" s="10">
        <f t="shared" si="17"/>
        <v>968.75</v>
      </c>
      <c r="M2270" s="11">
        <v>0.25</v>
      </c>
      <c r="O2270" s="16"/>
      <c r="P2270" s="14"/>
      <c r="Q2270" s="12"/>
      <c r="R2270" s="13"/>
    </row>
    <row r="2271" spans="1:18" ht="15.75" customHeight="1">
      <c r="A2271" s="1"/>
      <c r="B2271" s="6" t="s">
        <v>14</v>
      </c>
      <c r="C2271" s="6">
        <v>1185732</v>
      </c>
      <c r="D2271" s="7">
        <v>44354</v>
      </c>
      <c r="E2271" s="6" t="s">
        <v>46</v>
      </c>
      <c r="F2271" s="6" t="s">
        <v>86</v>
      </c>
      <c r="G2271" s="6" t="s">
        <v>87</v>
      </c>
      <c r="H2271" s="6" t="s">
        <v>20</v>
      </c>
      <c r="I2271" s="8">
        <v>0.5</v>
      </c>
      <c r="J2271" s="9">
        <v>7500</v>
      </c>
      <c r="K2271" s="10">
        <f t="shared" si="16"/>
        <v>3750</v>
      </c>
      <c r="L2271" s="10">
        <f t="shared" si="17"/>
        <v>1125</v>
      </c>
      <c r="M2271" s="11">
        <v>0.3</v>
      </c>
      <c r="O2271" s="16"/>
      <c r="P2271" s="14"/>
      <c r="Q2271" s="12"/>
      <c r="R2271" s="13"/>
    </row>
    <row r="2272" spans="1:18" ht="15.75" customHeight="1">
      <c r="A2272" s="1"/>
      <c r="B2272" s="6" t="s">
        <v>14</v>
      </c>
      <c r="C2272" s="6">
        <v>1185732</v>
      </c>
      <c r="D2272" s="7">
        <v>44354</v>
      </c>
      <c r="E2272" s="6" t="s">
        <v>46</v>
      </c>
      <c r="F2272" s="6" t="s">
        <v>86</v>
      </c>
      <c r="G2272" s="6" t="s">
        <v>87</v>
      </c>
      <c r="H2272" s="6" t="s">
        <v>21</v>
      </c>
      <c r="I2272" s="8">
        <v>0.65</v>
      </c>
      <c r="J2272" s="9">
        <v>7500</v>
      </c>
      <c r="K2272" s="10">
        <f t="shared" si="16"/>
        <v>4875</v>
      </c>
      <c r="L2272" s="10">
        <f t="shared" si="17"/>
        <v>1706.25</v>
      </c>
      <c r="M2272" s="11">
        <v>0.35</v>
      </c>
      <c r="O2272" s="16"/>
      <c r="P2272" s="14"/>
      <c r="Q2272" s="12"/>
      <c r="R2272" s="13"/>
    </row>
    <row r="2273" spans="1:18" ht="15.75" customHeight="1">
      <c r="A2273" s="1"/>
      <c r="B2273" s="6" t="s">
        <v>14</v>
      </c>
      <c r="C2273" s="6">
        <v>1185732</v>
      </c>
      <c r="D2273" s="7">
        <v>44354</v>
      </c>
      <c r="E2273" s="6" t="s">
        <v>46</v>
      </c>
      <c r="F2273" s="6" t="s">
        <v>86</v>
      </c>
      <c r="G2273" s="6" t="s">
        <v>87</v>
      </c>
      <c r="H2273" s="6" t="s">
        <v>22</v>
      </c>
      <c r="I2273" s="8">
        <v>0.70000000000000007</v>
      </c>
      <c r="J2273" s="9">
        <v>9250</v>
      </c>
      <c r="K2273" s="10">
        <f t="shared" si="16"/>
        <v>6475.0000000000009</v>
      </c>
      <c r="L2273" s="10">
        <f t="shared" si="17"/>
        <v>3237.5000000000005</v>
      </c>
      <c r="M2273" s="11">
        <v>0.5</v>
      </c>
      <c r="O2273" s="16"/>
      <c r="P2273" s="14"/>
      <c r="Q2273" s="12"/>
      <c r="R2273" s="13"/>
    </row>
    <row r="2274" spans="1:18" ht="15.75" customHeight="1">
      <c r="A2274" s="1"/>
      <c r="B2274" s="6" t="s">
        <v>14</v>
      </c>
      <c r="C2274" s="6">
        <v>1185732</v>
      </c>
      <c r="D2274" s="7">
        <v>44382</v>
      </c>
      <c r="E2274" s="6" t="s">
        <v>46</v>
      </c>
      <c r="F2274" s="6" t="s">
        <v>86</v>
      </c>
      <c r="G2274" s="6" t="s">
        <v>87</v>
      </c>
      <c r="H2274" s="6" t="s">
        <v>17</v>
      </c>
      <c r="I2274" s="8">
        <v>0.65</v>
      </c>
      <c r="J2274" s="9">
        <v>11500</v>
      </c>
      <c r="K2274" s="10">
        <f t="shared" si="16"/>
        <v>7475</v>
      </c>
      <c r="L2274" s="10">
        <f t="shared" si="17"/>
        <v>3363.75</v>
      </c>
      <c r="M2274" s="11">
        <v>0.45</v>
      </c>
      <c r="O2274" s="16"/>
      <c r="P2274" s="14"/>
      <c r="Q2274" s="12"/>
      <c r="R2274" s="13"/>
    </row>
    <row r="2275" spans="1:18" ht="15.75" customHeight="1">
      <c r="A2275" s="1"/>
      <c r="B2275" s="6" t="s">
        <v>14</v>
      </c>
      <c r="C2275" s="6">
        <v>1185732</v>
      </c>
      <c r="D2275" s="7">
        <v>44382</v>
      </c>
      <c r="E2275" s="6" t="s">
        <v>46</v>
      </c>
      <c r="F2275" s="6" t="s">
        <v>86</v>
      </c>
      <c r="G2275" s="6" t="s">
        <v>87</v>
      </c>
      <c r="H2275" s="6" t="s">
        <v>18</v>
      </c>
      <c r="I2275" s="8">
        <v>0.60000000000000009</v>
      </c>
      <c r="J2275" s="9">
        <v>9000</v>
      </c>
      <c r="K2275" s="10">
        <f t="shared" si="16"/>
        <v>5400.0000000000009</v>
      </c>
      <c r="L2275" s="10">
        <f t="shared" si="17"/>
        <v>1890.0000000000002</v>
      </c>
      <c r="M2275" s="11">
        <v>0.35</v>
      </c>
      <c r="O2275" s="16"/>
      <c r="P2275" s="14"/>
      <c r="Q2275" s="12"/>
      <c r="R2275" s="13"/>
    </row>
    <row r="2276" spans="1:18" ht="15.75" customHeight="1">
      <c r="A2276" s="1"/>
      <c r="B2276" s="6" t="s">
        <v>14</v>
      </c>
      <c r="C2276" s="6">
        <v>1185732</v>
      </c>
      <c r="D2276" s="7">
        <v>44382</v>
      </c>
      <c r="E2276" s="6" t="s">
        <v>46</v>
      </c>
      <c r="F2276" s="6" t="s">
        <v>86</v>
      </c>
      <c r="G2276" s="6" t="s">
        <v>87</v>
      </c>
      <c r="H2276" s="6" t="s">
        <v>19</v>
      </c>
      <c r="I2276" s="8">
        <v>0.55000000000000004</v>
      </c>
      <c r="J2276" s="9">
        <v>8250</v>
      </c>
      <c r="K2276" s="10">
        <f t="shared" si="16"/>
        <v>4537.5</v>
      </c>
      <c r="L2276" s="10">
        <f t="shared" si="17"/>
        <v>1134.375</v>
      </c>
      <c r="M2276" s="11">
        <v>0.25</v>
      </c>
      <c r="O2276" s="16"/>
      <c r="P2276" s="14"/>
      <c r="Q2276" s="12"/>
      <c r="R2276" s="13"/>
    </row>
    <row r="2277" spans="1:18" ht="15.75" customHeight="1">
      <c r="A2277" s="1"/>
      <c r="B2277" s="6" t="s">
        <v>14</v>
      </c>
      <c r="C2277" s="6">
        <v>1185732</v>
      </c>
      <c r="D2277" s="7">
        <v>44382</v>
      </c>
      <c r="E2277" s="6" t="s">
        <v>46</v>
      </c>
      <c r="F2277" s="6" t="s">
        <v>86</v>
      </c>
      <c r="G2277" s="6" t="s">
        <v>87</v>
      </c>
      <c r="H2277" s="6" t="s">
        <v>20</v>
      </c>
      <c r="I2277" s="8">
        <v>0.55000000000000004</v>
      </c>
      <c r="J2277" s="9">
        <v>7750</v>
      </c>
      <c r="K2277" s="10">
        <f t="shared" si="16"/>
        <v>4262.5</v>
      </c>
      <c r="L2277" s="10">
        <f t="shared" si="17"/>
        <v>1278.75</v>
      </c>
      <c r="M2277" s="11">
        <v>0.3</v>
      </c>
      <c r="O2277" s="16"/>
      <c r="P2277" s="14"/>
      <c r="Q2277" s="12"/>
      <c r="R2277" s="13"/>
    </row>
    <row r="2278" spans="1:18" ht="15.75" customHeight="1">
      <c r="A2278" s="1"/>
      <c r="B2278" s="6" t="s">
        <v>14</v>
      </c>
      <c r="C2278" s="6">
        <v>1185732</v>
      </c>
      <c r="D2278" s="7">
        <v>44382</v>
      </c>
      <c r="E2278" s="6" t="s">
        <v>46</v>
      </c>
      <c r="F2278" s="6" t="s">
        <v>86</v>
      </c>
      <c r="G2278" s="6" t="s">
        <v>87</v>
      </c>
      <c r="H2278" s="6" t="s">
        <v>21</v>
      </c>
      <c r="I2278" s="8">
        <v>0.65</v>
      </c>
      <c r="J2278" s="9">
        <v>8000</v>
      </c>
      <c r="K2278" s="10">
        <f t="shared" si="16"/>
        <v>5200</v>
      </c>
      <c r="L2278" s="10">
        <f t="shared" si="17"/>
        <v>1819.9999999999998</v>
      </c>
      <c r="M2278" s="11">
        <v>0.35</v>
      </c>
      <c r="O2278" s="16"/>
      <c r="P2278" s="14"/>
      <c r="Q2278" s="12"/>
      <c r="R2278" s="13"/>
    </row>
    <row r="2279" spans="1:18" ht="15.75" customHeight="1">
      <c r="A2279" s="1"/>
      <c r="B2279" s="6" t="s">
        <v>14</v>
      </c>
      <c r="C2279" s="6">
        <v>1185732</v>
      </c>
      <c r="D2279" s="7">
        <v>44382</v>
      </c>
      <c r="E2279" s="6" t="s">
        <v>46</v>
      </c>
      <c r="F2279" s="6" t="s">
        <v>86</v>
      </c>
      <c r="G2279" s="6" t="s">
        <v>87</v>
      </c>
      <c r="H2279" s="6" t="s">
        <v>22</v>
      </c>
      <c r="I2279" s="8">
        <v>0.70000000000000007</v>
      </c>
      <c r="J2279" s="9">
        <v>9750</v>
      </c>
      <c r="K2279" s="10">
        <f t="shared" si="16"/>
        <v>6825.0000000000009</v>
      </c>
      <c r="L2279" s="10">
        <f t="shared" si="17"/>
        <v>3412.5000000000005</v>
      </c>
      <c r="M2279" s="11">
        <v>0.5</v>
      </c>
      <c r="O2279" s="16"/>
      <c r="P2279" s="14"/>
      <c r="Q2279" s="12"/>
      <c r="R2279" s="13"/>
    </row>
    <row r="2280" spans="1:18" ht="15.75" customHeight="1">
      <c r="A2280" s="1"/>
      <c r="B2280" s="6" t="s">
        <v>14</v>
      </c>
      <c r="C2280" s="6">
        <v>1185732</v>
      </c>
      <c r="D2280" s="7">
        <v>44414</v>
      </c>
      <c r="E2280" s="6" t="s">
        <v>46</v>
      </c>
      <c r="F2280" s="6" t="s">
        <v>86</v>
      </c>
      <c r="G2280" s="6" t="s">
        <v>87</v>
      </c>
      <c r="H2280" s="6" t="s">
        <v>17</v>
      </c>
      <c r="I2280" s="8">
        <v>0.65</v>
      </c>
      <c r="J2280" s="9">
        <v>11250</v>
      </c>
      <c r="K2280" s="10">
        <f t="shared" si="16"/>
        <v>7312.5</v>
      </c>
      <c r="L2280" s="10">
        <f t="shared" si="17"/>
        <v>3290.625</v>
      </c>
      <c r="M2280" s="11">
        <v>0.45</v>
      </c>
      <c r="O2280" s="16"/>
      <c r="P2280" s="14"/>
      <c r="Q2280" s="12"/>
      <c r="R2280" s="13"/>
    </row>
    <row r="2281" spans="1:18" ht="15.75" customHeight="1">
      <c r="A2281" s="1"/>
      <c r="B2281" s="6" t="s">
        <v>14</v>
      </c>
      <c r="C2281" s="6">
        <v>1185732</v>
      </c>
      <c r="D2281" s="7">
        <v>44414</v>
      </c>
      <c r="E2281" s="6" t="s">
        <v>46</v>
      </c>
      <c r="F2281" s="6" t="s">
        <v>86</v>
      </c>
      <c r="G2281" s="6" t="s">
        <v>87</v>
      </c>
      <c r="H2281" s="6" t="s">
        <v>18</v>
      </c>
      <c r="I2281" s="8">
        <v>0.60000000000000009</v>
      </c>
      <c r="J2281" s="9">
        <v>9000</v>
      </c>
      <c r="K2281" s="10">
        <f t="shared" si="16"/>
        <v>5400.0000000000009</v>
      </c>
      <c r="L2281" s="10">
        <f t="shared" si="17"/>
        <v>1890.0000000000002</v>
      </c>
      <c r="M2281" s="11">
        <v>0.35</v>
      </c>
      <c r="O2281" s="16"/>
      <c r="P2281" s="14"/>
      <c r="Q2281" s="12"/>
      <c r="R2281" s="13"/>
    </row>
    <row r="2282" spans="1:18" ht="15.75" customHeight="1">
      <c r="A2282" s="1"/>
      <c r="B2282" s="6" t="s">
        <v>14</v>
      </c>
      <c r="C2282" s="6">
        <v>1185732</v>
      </c>
      <c r="D2282" s="7">
        <v>44414</v>
      </c>
      <c r="E2282" s="6" t="s">
        <v>46</v>
      </c>
      <c r="F2282" s="6" t="s">
        <v>86</v>
      </c>
      <c r="G2282" s="6" t="s">
        <v>87</v>
      </c>
      <c r="H2282" s="6" t="s">
        <v>19</v>
      </c>
      <c r="I2282" s="8">
        <v>0.55000000000000004</v>
      </c>
      <c r="J2282" s="9">
        <v>8250</v>
      </c>
      <c r="K2282" s="10">
        <f t="shared" si="16"/>
        <v>4537.5</v>
      </c>
      <c r="L2282" s="10">
        <f t="shared" si="17"/>
        <v>1134.375</v>
      </c>
      <c r="M2282" s="11">
        <v>0.25</v>
      </c>
      <c r="O2282" s="16"/>
      <c r="P2282" s="14"/>
      <c r="Q2282" s="12"/>
      <c r="R2282" s="13"/>
    </row>
    <row r="2283" spans="1:18" ht="15.75" customHeight="1">
      <c r="A2283" s="1"/>
      <c r="B2283" s="6" t="s">
        <v>14</v>
      </c>
      <c r="C2283" s="6">
        <v>1185732</v>
      </c>
      <c r="D2283" s="7">
        <v>44414</v>
      </c>
      <c r="E2283" s="6" t="s">
        <v>46</v>
      </c>
      <c r="F2283" s="6" t="s">
        <v>86</v>
      </c>
      <c r="G2283" s="6" t="s">
        <v>87</v>
      </c>
      <c r="H2283" s="6" t="s">
        <v>20</v>
      </c>
      <c r="I2283" s="8">
        <v>0.45</v>
      </c>
      <c r="J2283" s="9">
        <v>7750</v>
      </c>
      <c r="K2283" s="10">
        <f t="shared" si="16"/>
        <v>3487.5</v>
      </c>
      <c r="L2283" s="10">
        <f t="shared" si="17"/>
        <v>1046.25</v>
      </c>
      <c r="M2283" s="11">
        <v>0.3</v>
      </c>
      <c r="O2283" s="16"/>
      <c r="P2283" s="14"/>
      <c r="Q2283" s="12"/>
      <c r="R2283" s="13"/>
    </row>
    <row r="2284" spans="1:18" ht="15.75" customHeight="1">
      <c r="A2284" s="1"/>
      <c r="B2284" s="6" t="s">
        <v>14</v>
      </c>
      <c r="C2284" s="6">
        <v>1185732</v>
      </c>
      <c r="D2284" s="7">
        <v>44414</v>
      </c>
      <c r="E2284" s="6" t="s">
        <v>46</v>
      </c>
      <c r="F2284" s="6" t="s">
        <v>86</v>
      </c>
      <c r="G2284" s="6" t="s">
        <v>87</v>
      </c>
      <c r="H2284" s="6" t="s">
        <v>21</v>
      </c>
      <c r="I2284" s="8">
        <v>0.55000000000000004</v>
      </c>
      <c r="J2284" s="9">
        <v>7500</v>
      </c>
      <c r="K2284" s="10">
        <f t="shared" si="16"/>
        <v>4125</v>
      </c>
      <c r="L2284" s="10">
        <f t="shared" si="17"/>
        <v>1443.75</v>
      </c>
      <c r="M2284" s="11">
        <v>0.35</v>
      </c>
      <c r="O2284" s="16"/>
      <c r="P2284" s="14"/>
      <c r="Q2284" s="12"/>
      <c r="R2284" s="13"/>
    </row>
    <row r="2285" spans="1:18" ht="15.75" customHeight="1">
      <c r="A2285" s="1"/>
      <c r="B2285" s="6" t="s">
        <v>14</v>
      </c>
      <c r="C2285" s="6">
        <v>1185732</v>
      </c>
      <c r="D2285" s="7">
        <v>44414</v>
      </c>
      <c r="E2285" s="6" t="s">
        <v>46</v>
      </c>
      <c r="F2285" s="6" t="s">
        <v>86</v>
      </c>
      <c r="G2285" s="6" t="s">
        <v>87</v>
      </c>
      <c r="H2285" s="6" t="s">
        <v>22</v>
      </c>
      <c r="I2285" s="8">
        <v>0.60000000000000009</v>
      </c>
      <c r="J2285" s="9">
        <v>9250</v>
      </c>
      <c r="K2285" s="10">
        <f t="shared" si="16"/>
        <v>5550.0000000000009</v>
      </c>
      <c r="L2285" s="10">
        <f t="shared" si="17"/>
        <v>2775.0000000000005</v>
      </c>
      <c r="M2285" s="11">
        <v>0.5</v>
      </c>
      <c r="O2285" s="16"/>
      <c r="P2285" s="14"/>
      <c r="Q2285" s="12"/>
      <c r="R2285" s="13"/>
    </row>
    <row r="2286" spans="1:18" ht="15.75" customHeight="1">
      <c r="A2286" s="1"/>
      <c r="B2286" s="6" t="s">
        <v>14</v>
      </c>
      <c r="C2286" s="6">
        <v>1185732</v>
      </c>
      <c r="D2286" s="7">
        <v>44444</v>
      </c>
      <c r="E2286" s="6" t="s">
        <v>46</v>
      </c>
      <c r="F2286" s="6" t="s">
        <v>86</v>
      </c>
      <c r="G2286" s="6" t="s">
        <v>87</v>
      </c>
      <c r="H2286" s="6" t="s">
        <v>17</v>
      </c>
      <c r="I2286" s="8">
        <v>0.55000000000000004</v>
      </c>
      <c r="J2286" s="9">
        <v>10250</v>
      </c>
      <c r="K2286" s="10">
        <f t="shared" si="16"/>
        <v>5637.5000000000009</v>
      </c>
      <c r="L2286" s="10">
        <f t="shared" si="17"/>
        <v>2536.8750000000005</v>
      </c>
      <c r="M2286" s="11">
        <v>0.45</v>
      </c>
      <c r="O2286" s="16"/>
      <c r="P2286" s="14"/>
      <c r="Q2286" s="12"/>
      <c r="R2286" s="13"/>
    </row>
    <row r="2287" spans="1:18" ht="15.75" customHeight="1">
      <c r="A2287" s="1"/>
      <c r="B2287" s="6" t="s">
        <v>14</v>
      </c>
      <c r="C2287" s="6">
        <v>1185732</v>
      </c>
      <c r="D2287" s="7">
        <v>44444</v>
      </c>
      <c r="E2287" s="6" t="s">
        <v>46</v>
      </c>
      <c r="F2287" s="6" t="s">
        <v>86</v>
      </c>
      <c r="G2287" s="6" t="s">
        <v>87</v>
      </c>
      <c r="H2287" s="6" t="s">
        <v>18</v>
      </c>
      <c r="I2287" s="8">
        <v>0.50000000000000011</v>
      </c>
      <c r="J2287" s="9">
        <v>8250</v>
      </c>
      <c r="K2287" s="10">
        <f t="shared" si="16"/>
        <v>4125.0000000000009</v>
      </c>
      <c r="L2287" s="10">
        <f t="shared" si="17"/>
        <v>1443.7500000000002</v>
      </c>
      <c r="M2287" s="11">
        <v>0.35</v>
      </c>
      <c r="O2287" s="16"/>
      <c r="P2287" s="14"/>
      <c r="Q2287" s="12"/>
      <c r="R2287" s="13"/>
    </row>
    <row r="2288" spans="1:18" ht="15.75" customHeight="1">
      <c r="A2288" s="1"/>
      <c r="B2288" s="6" t="s">
        <v>14</v>
      </c>
      <c r="C2288" s="6">
        <v>1185732</v>
      </c>
      <c r="D2288" s="7">
        <v>44444</v>
      </c>
      <c r="E2288" s="6" t="s">
        <v>46</v>
      </c>
      <c r="F2288" s="6" t="s">
        <v>86</v>
      </c>
      <c r="G2288" s="6" t="s">
        <v>87</v>
      </c>
      <c r="H2288" s="6" t="s">
        <v>19</v>
      </c>
      <c r="I2288" s="8">
        <v>0.4</v>
      </c>
      <c r="J2288" s="9">
        <v>7250</v>
      </c>
      <c r="K2288" s="10">
        <f t="shared" si="16"/>
        <v>2900</v>
      </c>
      <c r="L2288" s="10">
        <f t="shared" si="17"/>
        <v>725</v>
      </c>
      <c r="M2288" s="11">
        <v>0.25</v>
      </c>
      <c r="O2288" s="16"/>
      <c r="P2288" s="14"/>
      <c r="Q2288" s="12"/>
      <c r="R2288" s="13"/>
    </row>
    <row r="2289" spans="1:18" ht="15.75" customHeight="1">
      <c r="A2289" s="1"/>
      <c r="B2289" s="6" t="s">
        <v>14</v>
      </c>
      <c r="C2289" s="6">
        <v>1185732</v>
      </c>
      <c r="D2289" s="7">
        <v>44444</v>
      </c>
      <c r="E2289" s="6" t="s">
        <v>46</v>
      </c>
      <c r="F2289" s="6" t="s">
        <v>86</v>
      </c>
      <c r="G2289" s="6" t="s">
        <v>87</v>
      </c>
      <c r="H2289" s="6" t="s">
        <v>20</v>
      </c>
      <c r="I2289" s="8">
        <v>0.4</v>
      </c>
      <c r="J2289" s="9">
        <v>7000</v>
      </c>
      <c r="K2289" s="10">
        <f t="shared" si="16"/>
        <v>2800</v>
      </c>
      <c r="L2289" s="10">
        <f t="shared" si="17"/>
        <v>840</v>
      </c>
      <c r="M2289" s="11">
        <v>0.3</v>
      </c>
      <c r="O2289" s="16"/>
      <c r="P2289" s="14"/>
      <c r="Q2289" s="12"/>
      <c r="R2289" s="13"/>
    </row>
    <row r="2290" spans="1:18" ht="15.75" customHeight="1">
      <c r="A2290" s="1"/>
      <c r="B2290" s="6" t="s">
        <v>14</v>
      </c>
      <c r="C2290" s="6">
        <v>1185732</v>
      </c>
      <c r="D2290" s="7">
        <v>44444</v>
      </c>
      <c r="E2290" s="6" t="s">
        <v>46</v>
      </c>
      <c r="F2290" s="6" t="s">
        <v>86</v>
      </c>
      <c r="G2290" s="6" t="s">
        <v>87</v>
      </c>
      <c r="H2290" s="6" t="s">
        <v>21</v>
      </c>
      <c r="I2290" s="8">
        <v>0.5</v>
      </c>
      <c r="J2290" s="9">
        <v>7000</v>
      </c>
      <c r="K2290" s="10">
        <f t="shared" si="16"/>
        <v>3500</v>
      </c>
      <c r="L2290" s="10">
        <f t="shared" si="17"/>
        <v>1225</v>
      </c>
      <c r="M2290" s="11">
        <v>0.35</v>
      </c>
      <c r="O2290" s="16"/>
      <c r="P2290" s="14"/>
      <c r="Q2290" s="12"/>
      <c r="R2290" s="13"/>
    </row>
    <row r="2291" spans="1:18" ht="15.75" customHeight="1">
      <c r="A2291" s="1"/>
      <c r="B2291" s="6" t="s">
        <v>14</v>
      </c>
      <c r="C2291" s="6">
        <v>1185732</v>
      </c>
      <c r="D2291" s="7">
        <v>44444</v>
      </c>
      <c r="E2291" s="6" t="s">
        <v>46</v>
      </c>
      <c r="F2291" s="6" t="s">
        <v>86</v>
      </c>
      <c r="G2291" s="6" t="s">
        <v>87</v>
      </c>
      <c r="H2291" s="6" t="s">
        <v>22</v>
      </c>
      <c r="I2291" s="8">
        <v>0.55000000000000004</v>
      </c>
      <c r="J2291" s="9">
        <v>8000</v>
      </c>
      <c r="K2291" s="10">
        <f t="shared" si="16"/>
        <v>4400</v>
      </c>
      <c r="L2291" s="10">
        <f t="shared" si="17"/>
        <v>2200</v>
      </c>
      <c r="M2291" s="11">
        <v>0.5</v>
      </c>
      <c r="O2291" s="16"/>
      <c r="P2291" s="14"/>
      <c r="Q2291" s="12"/>
      <c r="R2291" s="13"/>
    </row>
    <row r="2292" spans="1:18" ht="15.75" customHeight="1">
      <c r="A2292" s="1"/>
      <c r="B2292" s="6" t="s">
        <v>14</v>
      </c>
      <c r="C2292" s="6">
        <v>1185732</v>
      </c>
      <c r="D2292" s="7">
        <v>44476</v>
      </c>
      <c r="E2292" s="6" t="s">
        <v>46</v>
      </c>
      <c r="F2292" s="6" t="s">
        <v>86</v>
      </c>
      <c r="G2292" s="6" t="s">
        <v>87</v>
      </c>
      <c r="H2292" s="6" t="s">
        <v>17</v>
      </c>
      <c r="I2292" s="8">
        <v>0.55000000000000004</v>
      </c>
      <c r="J2292" s="9">
        <v>9750</v>
      </c>
      <c r="K2292" s="10">
        <f t="shared" si="16"/>
        <v>5362.5</v>
      </c>
      <c r="L2292" s="10">
        <f t="shared" si="17"/>
        <v>2413.125</v>
      </c>
      <c r="M2292" s="11">
        <v>0.45</v>
      </c>
      <c r="O2292" s="16"/>
      <c r="P2292" s="14"/>
      <c r="Q2292" s="12"/>
      <c r="R2292" s="13"/>
    </row>
    <row r="2293" spans="1:18" ht="15.75" customHeight="1">
      <c r="A2293" s="1"/>
      <c r="B2293" s="6" t="s">
        <v>14</v>
      </c>
      <c r="C2293" s="6">
        <v>1185732</v>
      </c>
      <c r="D2293" s="7">
        <v>44476</v>
      </c>
      <c r="E2293" s="6" t="s">
        <v>46</v>
      </c>
      <c r="F2293" s="6" t="s">
        <v>86</v>
      </c>
      <c r="G2293" s="6" t="s">
        <v>87</v>
      </c>
      <c r="H2293" s="6" t="s">
        <v>18</v>
      </c>
      <c r="I2293" s="8">
        <v>0.45000000000000012</v>
      </c>
      <c r="J2293" s="9">
        <v>8000</v>
      </c>
      <c r="K2293" s="10">
        <f t="shared" si="16"/>
        <v>3600.0000000000009</v>
      </c>
      <c r="L2293" s="10">
        <f t="shared" si="17"/>
        <v>1260.0000000000002</v>
      </c>
      <c r="M2293" s="11">
        <v>0.35</v>
      </c>
      <c r="O2293" s="16"/>
      <c r="P2293" s="14"/>
      <c r="Q2293" s="12"/>
      <c r="R2293" s="13"/>
    </row>
    <row r="2294" spans="1:18" ht="15.75" customHeight="1">
      <c r="A2294" s="1"/>
      <c r="B2294" s="6" t="s">
        <v>14</v>
      </c>
      <c r="C2294" s="6">
        <v>1185732</v>
      </c>
      <c r="D2294" s="7">
        <v>44476</v>
      </c>
      <c r="E2294" s="6" t="s">
        <v>46</v>
      </c>
      <c r="F2294" s="6" t="s">
        <v>86</v>
      </c>
      <c r="G2294" s="6" t="s">
        <v>87</v>
      </c>
      <c r="H2294" s="6" t="s">
        <v>19</v>
      </c>
      <c r="I2294" s="8">
        <v>0.45000000000000012</v>
      </c>
      <c r="J2294" s="9">
        <v>6750</v>
      </c>
      <c r="K2294" s="10">
        <f t="shared" si="16"/>
        <v>3037.5000000000009</v>
      </c>
      <c r="L2294" s="10">
        <f t="shared" si="17"/>
        <v>759.37500000000023</v>
      </c>
      <c r="M2294" s="11">
        <v>0.25</v>
      </c>
      <c r="O2294" s="16"/>
      <c r="P2294" s="14"/>
      <c r="Q2294" s="12"/>
      <c r="R2294" s="13"/>
    </row>
    <row r="2295" spans="1:18" ht="15.75" customHeight="1">
      <c r="A2295" s="1"/>
      <c r="B2295" s="6" t="s">
        <v>14</v>
      </c>
      <c r="C2295" s="6">
        <v>1185732</v>
      </c>
      <c r="D2295" s="7">
        <v>44476</v>
      </c>
      <c r="E2295" s="6" t="s">
        <v>46</v>
      </c>
      <c r="F2295" s="6" t="s">
        <v>86</v>
      </c>
      <c r="G2295" s="6" t="s">
        <v>87</v>
      </c>
      <c r="H2295" s="6" t="s">
        <v>20</v>
      </c>
      <c r="I2295" s="8">
        <v>0.45000000000000012</v>
      </c>
      <c r="J2295" s="9">
        <v>6500</v>
      </c>
      <c r="K2295" s="10">
        <f t="shared" si="16"/>
        <v>2925.0000000000009</v>
      </c>
      <c r="L2295" s="10">
        <f t="shared" si="17"/>
        <v>877.50000000000023</v>
      </c>
      <c r="M2295" s="11">
        <v>0.3</v>
      </c>
      <c r="O2295" s="16"/>
      <c r="P2295" s="14"/>
      <c r="Q2295" s="12"/>
      <c r="R2295" s="13"/>
    </row>
    <row r="2296" spans="1:18" ht="15.75" customHeight="1">
      <c r="A2296" s="1"/>
      <c r="B2296" s="6" t="s">
        <v>14</v>
      </c>
      <c r="C2296" s="6">
        <v>1185732</v>
      </c>
      <c r="D2296" s="7">
        <v>44476</v>
      </c>
      <c r="E2296" s="6" t="s">
        <v>46</v>
      </c>
      <c r="F2296" s="6" t="s">
        <v>86</v>
      </c>
      <c r="G2296" s="6" t="s">
        <v>87</v>
      </c>
      <c r="H2296" s="6" t="s">
        <v>21</v>
      </c>
      <c r="I2296" s="8">
        <v>0.55000000000000004</v>
      </c>
      <c r="J2296" s="9">
        <v>6500</v>
      </c>
      <c r="K2296" s="10">
        <f t="shared" si="16"/>
        <v>3575.0000000000005</v>
      </c>
      <c r="L2296" s="10">
        <f t="shared" si="17"/>
        <v>1251.25</v>
      </c>
      <c r="M2296" s="11">
        <v>0.35</v>
      </c>
      <c r="O2296" s="16"/>
      <c r="P2296" s="14"/>
      <c r="Q2296" s="12"/>
      <c r="R2296" s="13"/>
    </row>
    <row r="2297" spans="1:18" ht="15.75" customHeight="1">
      <c r="A2297" s="1"/>
      <c r="B2297" s="6" t="s">
        <v>14</v>
      </c>
      <c r="C2297" s="6">
        <v>1185732</v>
      </c>
      <c r="D2297" s="7">
        <v>44476</v>
      </c>
      <c r="E2297" s="6" t="s">
        <v>46</v>
      </c>
      <c r="F2297" s="6" t="s">
        <v>86</v>
      </c>
      <c r="G2297" s="6" t="s">
        <v>87</v>
      </c>
      <c r="H2297" s="6" t="s">
        <v>22</v>
      </c>
      <c r="I2297" s="8">
        <v>0.6</v>
      </c>
      <c r="J2297" s="9">
        <v>7750</v>
      </c>
      <c r="K2297" s="10">
        <f t="shared" si="16"/>
        <v>4650</v>
      </c>
      <c r="L2297" s="10">
        <f t="shared" si="17"/>
        <v>2325</v>
      </c>
      <c r="M2297" s="11">
        <v>0.5</v>
      </c>
      <c r="O2297" s="16"/>
      <c r="P2297" s="14"/>
      <c r="Q2297" s="12"/>
      <c r="R2297" s="13"/>
    </row>
    <row r="2298" spans="1:18" ht="15.75" customHeight="1">
      <c r="A2298" s="1"/>
      <c r="B2298" s="6" t="s">
        <v>14</v>
      </c>
      <c r="C2298" s="6">
        <v>1185732</v>
      </c>
      <c r="D2298" s="7">
        <v>44506</v>
      </c>
      <c r="E2298" s="6" t="s">
        <v>46</v>
      </c>
      <c r="F2298" s="6" t="s">
        <v>86</v>
      </c>
      <c r="G2298" s="6" t="s">
        <v>87</v>
      </c>
      <c r="H2298" s="6" t="s">
        <v>17</v>
      </c>
      <c r="I2298" s="8">
        <v>0.55000000000000004</v>
      </c>
      <c r="J2298" s="9">
        <v>9250</v>
      </c>
      <c r="K2298" s="10">
        <f t="shared" si="16"/>
        <v>5087.5</v>
      </c>
      <c r="L2298" s="10">
        <f t="shared" si="17"/>
        <v>2289.375</v>
      </c>
      <c r="M2298" s="11">
        <v>0.45</v>
      </c>
      <c r="O2298" s="16"/>
      <c r="P2298" s="14"/>
      <c r="Q2298" s="12"/>
      <c r="R2298" s="13"/>
    </row>
    <row r="2299" spans="1:18" ht="15.75" customHeight="1">
      <c r="A2299" s="1"/>
      <c r="B2299" s="6" t="s">
        <v>14</v>
      </c>
      <c r="C2299" s="6">
        <v>1185732</v>
      </c>
      <c r="D2299" s="7">
        <v>44506</v>
      </c>
      <c r="E2299" s="6" t="s">
        <v>46</v>
      </c>
      <c r="F2299" s="6" t="s">
        <v>86</v>
      </c>
      <c r="G2299" s="6" t="s">
        <v>87</v>
      </c>
      <c r="H2299" s="6" t="s">
        <v>18</v>
      </c>
      <c r="I2299" s="8">
        <v>0.45000000000000012</v>
      </c>
      <c r="J2299" s="9">
        <v>7500</v>
      </c>
      <c r="K2299" s="10">
        <f t="shared" si="16"/>
        <v>3375.0000000000009</v>
      </c>
      <c r="L2299" s="10">
        <f t="shared" si="17"/>
        <v>1181.2500000000002</v>
      </c>
      <c r="M2299" s="11">
        <v>0.35</v>
      </c>
      <c r="O2299" s="16"/>
      <c r="P2299" s="14"/>
      <c r="Q2299" s="12"/>
      <c r="R2299" s="13"/>
    </row>
    <row r="2300" spans="1:18" ht="15.75" customHeight="1">
      <c r="A2300" s="1"/>
      <c r="B2300" s="6" t="s">
        <v>14</v>
      </c>
      <c r="C2300" s="6">
        <v>1185732</v>
      </c>
      <c r="D2300" s="7">
        <v>44506</v>
      </c>
      <c r="E2300" s="6" t="s">
        <v>46</v>
      </c>
      <c r="F2300" s="6" t="s">
        <v>86</v>
      </c>
      <c r="G2300" s="6" t="s">
        <v>87</v>
      </c>
      <c r="H2300" s="6" t="s">
        <v>19</v>
      </c>
      <c r="I2300" s="8">
        <v>0.45000000000000012</v>
      </c>
      <c r="J2300" s="9">
        <v>6950</v>
      </c>
      <c r="K2300" s="10">
        <f t="shared" si="16"/>
        <v>3127.5000000000009</v>
      </c>
      <c r="L2300" s="10">
        <f t="shared" si="17"/>
        <v>781.87500000000023</v>
      </c>
      <c r="M2300" s="11">
        <v>0.25</v>
      </c>
      <c r="O2300" s="16"/>
      <c r="P2300" s="14"/>
      <c r="Q2300" s="12"/>
      <c r="R2300" s="13"/>
    </row>
    <row r="2301" spans="1:18" ht="15.75" customHeight="1">
      <c r="A2301" s="1"/>
      <c r="B2301" s="6" t="s">
        <v>14</v>
      </c>
      <c r="C2301" s="6">
        <v>1185732</v>
      </c>
      <c r="D2301" s="7">
        <v>44506</v>
      </c>
      <c r="E2301" s="6" t="s">
        <v>46</v>
      </c>
      <c r="F2301" s="6" t="s">
        <v>86</v>
      </c>
      <c r="G2301" s="6" t="s">
        <v>87</v>
      </c>
      <c r="H2301" s="6" t="s">
        <v>20</v>
      </c>
      <c r="I2301" s="8">
        <v>0.55000000000000016</v>
      </c>
      <c r="J2301" s="9">
        <v>7500</v>
      </c>
      <c r="K2301" s="10">
        <f t="shared" ref="K2301:K2555" si="18">I2301*J2301</f>
        <v>4125.0000000000009</v>
      </c>
      <c r="L2301" s="10">
        <f t="shared" ref="L2301:L2555" si="19">K2301*M2301</f>
        <v>1237.5000000000002</v>
      </c>
      <c r="M2301" s="11">
        <v>0.3</v>
      </c>
      <c r="O2301" s="16"/>
      <c r="P2301" s="14"/>
      <c r="Q2301" s="12"/>
      <c r="R2301" s="13"/>
    </row>
    <row r="2302" spans="1:18" ht="15.75" customHeight="1">
      <c r="A2302" s="1"/>
      <c r="B2302" s="6" t="s">
        <v>14</v>
      </c>
      <c r="C2302" s="6">
        <v>1185732</v>
      </c>
      <c r="D2302" s="7">
        <v>44506</v>
      </c>
      <c r="E2302" s="6" t="s">
        <v>46</v>
      </c>
      <c r="F2302" s="6" t="s">
        <v>86</v>
      </c>
      <c r="G2302" s="6" t="s">
        <v>87</v>
      </c>
      <c r="H2302" s="6" t="s">
        <v>21</v>
      </c>
      <c r="I2302" s="8">
        <v>0.70000000000000007</v>
      </c>
      <c r="J2302" s="9">
        <v>7250</v>
      </c>
      <c r="K2302" s="10">
        <f t="shared" si="18"/>
        <v>5075.0000000000009</v>
      </c>
      <c r="L2302" s="10">
        <f t="shared" si="19"/>
        <v>1776.2500000000002</v>
      </c>
      <c r="M2302" s="11">
        <v>0.35</v>
      </c>
      <c r="O2302" s="16"/>
      <c r="P2302" s="14"/>
      <c r="Q2302" s="12"/>
      <c r="R2302" s="13"/>
    </row>
    <row r="2303" spans="1:18" ht="15.75" customHeight="1">
      <c r="A2303" s="1"/>
      <c r="B2303" s="6" t="s">
        <v>14</v>
      </c>
      <c r="C2303" s="6">
        <v>1185732</v>
      </c>
      <c r="D2303" s="7">
        <v>44506</v>
      </c>
      <c r="E2303" s="6" t="s">
        <v>46</v>
      </c>
      <c r="F2303" s="6" t="s">
        <v>86</v>
      </c>
      <c r="G2303" s="6" t="s">
        <v>87</v>
      </c>
      <c r="H2303" s="6" t="s">
        <v>22</v>
      </c>
      <c r="I2303" s="8">
        <v>0.75</v>
      </c>
      <c r="J2303" s="9">
        <v>8250</v>
      </c>
      <c r="K2303" s="10">
        <f t="shared" si="18"/>
        <v>6187.5</v>
      </c>
      <c r="L2303" s="10">
        <f t="shared" si="19"/>
        <v>3093.75</v>
      </c>
      <c r="M2303" s="11">
        <v>0.5</v>
      </c>
      <c r="O2303" s="16"/>
      <c r="P2303" s="14"/>
      <c r="Q2303" s="12"/>
      <c r="R2303" s="13"/>
    </row>
    <row r="2304" spans="1:18" ht="15.75" customHeight="1">
      <c r="A2304" s="1"/>
      <c r="B2304" s="6" t="s">
        <v>14</v>
      </c>
      <c r="C2304" s="6">
        <v>1185732</v>
      </c>
      <c r="D2304" s="7">
        <v>44535</v>
      </c>
      <c r="E2304" s="6" t="s">
        <v>46</v>
      </c>
      <c r="F2304" s="6" t="s">
        <v>86</v>
      </c>
      <c r="G2304" s="6" t="s">
        <v>87</v>
      </c>
      <c r="H2304" s="6" t="s">
        <v>17</v>
      </c>
      <c r="I2304" s="8">
        <v>0.70000000000000007</v>
      </c>
      <c r="J2304" s="9">
        <v>10750</v>
      </c>
      <c r="K2304" s="10">
        <f t="shared" si="18"/>
        <v>7525.0000000000009</v>
      </c>
      <c r="L2304" s="10">
        <f t="shared" si="19"/>
        <v>3386.2500000000005</v>
      </c>
      <c r="M2304" s="11">
        <v>0.45</v>
      </c>
      <c r="O2304" s="16"/>
      <c r="P2304" s="14"/>
      <c r="Q2304" s="12"/>
      <c r="R2304" s="13"/>
    </row>
    <row r="2305" spans="1:18" ht="15.75" customHeight="1">
      <c r="A2305" s="1"/>
      <c r="B2305" s="6" t="s">
        <v>14</v>
      </c>
      <c r="C2305" s="6">
        <v>1185732</v>
      </c>
      <c r="D2305" s="7">
        <v>44535</v>
      </c>
      <c r="E2305" s="6" t="s">
        <v>46</v>
      </c>
      <c r="F2305" s="6" t="s">
        <v>86</v>
      </c>
      <c r="G2305" s="6" t="s">
        <v>87</v>
      </c>
      <c r="H2305" s="6" t="s">
        <v>18</v>
      </c>
      <c r="I2305" s="8">
        <v>0.60000000000000009</v>
      </c>
      <c r="J2305" s="9">
        <v>8750</v>
      </c>
      <c r="K2305" s="10">
        <f t="shared" si="18"/>
        <v>5250.0000000000009</v>
      </c>
      <c r="L2305" s="10">
        <f t="shared" si="19"/>
        <v>1837.5000000000002</v>
      </c>
      <c r="M2305" s="11">
        <v>0.35</v>
      </c>
      <c r="O2305" s="16"/>
      <c r="P2305" s="14"/>
      <c r="Q2305" s="12"/>
      <c r="R2305" s="13"/>
    </row>
    <row r="2306" spans="1:18" ht="15.75" customHeight="1">
      <c r="A2306" s="1"/>
      <c r="B2306" s="6" t="s">
        <v>14</v>
      </c>
      <c r="C2306" s="6">
        <v>1185732</v>
      </c>
      <c r="D2306" s="7">
        <v>44535</v>
      </c>
      <c r="E2306" s="6" t="s">
        <v>46</v>
      </c>
      <c r="F2306" s="6" t="s">
        <v>86</v>
      </c>
      <c r="G2306" s="6" t="s">
        <v>87</v>
      </c>
      <c r="H2306" s="6" t="s">
        <v>19</v>
      </c>
      <c r="I2306" s="8">
        <v>0.60000000000000009</v>
      </c>
      <c r="J2306" s="9">
        <v>8250</v>
      </c>
      <c r="K2306" s="10">
        <f t="shared" si="18"/>
        <v>4950.0000000000009</v>
      </c>
      <c r="L2306" s="10">
        <f t="shared" si="19"/>
        <v>1237.5000000000002</v>
      </c>
      <c r="M2306" s="11">
        <v>0.25</v>
      </c>
      <c r="O2306" s="16"/>
      <c r="P2306" s="14"/>
      <c r="Q2306" s="12"/>
      <c r="R2306" s="13"/>
    </row>
    <row r="2307" spans="1:18" ht="15.75" customHeight="1">
      <c r="A2307" s="1"/>
      <c r="B2307" s="6" t="s">
        <v>14</v>
      </c>
      <c r="C2307" s="6">
        <v>1185732</v>
      </c>
      <c r="D2307" s="7">
        <v>44535</v>
      </c>
      <c r="E2307" s="6" t="s">
        <v>46</v>
      </c>
      <c r="F2307" s="6" t="s">
        <v>86</v>
      </c>
      <c r="G2307" s="6" t="s">
        <v>87</v>
      </c>
      <c r="H2307" s="6" t="s">
        <v>20</v>
      </c>
      <c r="I2307" s="8">
        <v>0.60000000000000009</v>
      </c>
      <c r="J2307" s="9">
        <v>7750</v>
      </c>
      <c r="K2307" s="10">
        <f t="shared" si="18"/>
        <v>4650.0000000000009</v>
      </c>
      <c r="L2307" s="10">
        <f t="shared" si="19"/>
        <v>1395.0000000000002</v>
      </c>
      <c r="M2307" s="11">
        <v>0.3</v>
      </c>
      <c r="O2307" s="16"/>
      <c r="P2307" s="14"/>
      <c r="Q2307" s="12"/>
      <c r="R2307" s="13"/>
    </row>
    <row r="2308" spans="1:18" ht="15.75" customHeight="1">
      <c r="A2308" s="1"/>
      <c r="B2308" s="6" t="s">
        <v>14</v>
      </c>
      <c r="C2308" s="6">
        <v>1185732</v>
      </c>
      <c r="D2308" s="7">
        <v>44535</v>
      </c>
      <c r="E2308" s="6" t="s">
        <v>46</v>
      </c>
      <c r="F2308" s="6" t="s">
        <v>86</v>
      </c>
      <c r="G2308" s="6" t="s">
        <v>87</v>
      </c>
      <c r="H2308" s="6" t="s">
        <v>21</v>
      </c>
      <c r="I2308" s="8">
        <v>0.70000000000000007</v>
      </c>
      <c r="J2308" s="9">
        <v>7750</v>
      </c>
      <c r="K2308" s="10">
        <f t="shared" si="18"/>
        <v>5425.0000000000009</v>
      </c>
      <c r="L2308" s="10">
        <f t="shared" si="19"/>
        <v>1898.7500000000002</v>
      </c>
      <c r="M2308" s="11">
        <v>0.35</v>
      </c>
      <c r="O2308" s="16"/>
      <c r="P2308" s="14"/>
      <c r="Q2308" s="12"/>
      <c r="R2308" s="13"/>
    </row>
    <row r="2309" spans="1:18" ht="15.75" customHeight="1">
      <c r="A2309" s="1"/>
      <c r="B2309" s="6" t="s">
        <v>14</v>
      </c>
      <c r="C2309" s="6">
        <v>1185732</v>
      </c>
      <c r="D2309" s="7">
        <v>44535</v>
      </c>
      <c r="E2309" s="6" t="s">
        <v>46</v>
      </c>
      <c r="F2309" s="6" t="s">
        <v>86</v>
      </c>
      <c r="G2309" s="6" t="s">
        <v>87</v>
      </c>
      <c r="H2309" s="6" t="s">
        <v>22</v>
      </c>
      <c r="I2309" s="8">
        <v>0.75</v>
      </c>
      <c r="J2309" s="9">
        <v>8750</v>
      </c>
      <c r="K2309" s="10">
        <f t="shared" si="18"/>
        <v>6562.5</v>
      </c>
      <c r="L2309" s="10">
        <f t="shared" si="19"/>
        <v>3281.25</v>
      </c>
      <c r="M2309" s="11">
        <v>0.5</v>
      </c>
      <c r="O2309" s="16"/>
      <c r="P2309" s="14"/>
      <c r="Q2309" s="12"/>
      <c r="R2309" s="13"/>
    </row>
    <row r="2310" spans="1:18" ht="15.75" customHeight="1">
      <c r="A2310" s="1" t="s">
        <v>39</v>
      </c>
      <c r="B2310" s="6" t="s">
        <v>14</v>
      </c>
      <c r="C2310" s="6">
        <v>1185732</v>
      </c>
      <c r="D2310" s="7">
        <v>44202</v>
      </c>
      <c r="E2310" s="6" t="s">
        <v>46</v>
      </c>
      <c r="F2310" s="6" t="s">
        <v>88</v>
      </c>
      <c r="G2310" s="6" t="s">
        <v>89</v>
      </c>
      <c r="H2310" s="6" t="s">
        <v>17</v>
      </c>
      <c r="I2310" s="8">
        <v>0.35000000000000003</v>
      </c>
      <c r="J2310" s="9">
        <v>9250</v>
      </c>
      <c r="K2310" s="10">
        <f t="shared" si="18"/>
        <v>3237.5000000000005</v>
      </c>
      <c r="L2310" s="10">
        <f t="shared" si="19"/>
        <v>1295.0000000000002</v>
      </c>
      <c r="M2310" s="11">
        <v>0.4</v>
      </c>
      <c r="O2310" s="16"/>
      <c r="P2310" s="14"/>
      <c r="Q2310" s="12"/>
      <c r="R2310" s="13"/>
    </row>
    <row r="2311" spans="1:18" ht="15.75" customHeight="1">
      <c r="A2311" s="1"/>
      <c r="B2311" s="6" t="s">
        <v>14</v>
      </c>
      <c r="C2311" s="6">
        <v>1185732</v>
      </c>
      <c r="D2311" s="7">
        <v>44202</v>
      </c>
      <c r="E2311" s="6" t="s">
        <v>46</v>
      </c>
      <c r="F2311" s="6" t="s">
        <v>88</v>
      </c>
      <c r="G2311" s="6" t="s">
        <v>89</v>
      </c>
      <c r="H2311" s="6" t="s">
        <v>18</v>
      </c>
      <c r="I2311" s="8">
        <v>0.35000000000000003</v>
      </c>
      <c r="J2311" s="9">
        <v>7250</v>
      </c>
      <c r="K2311" s="10">
        <f t="shared" si="18"/>
        <v>2537.5000000000005</v>
      </c>
      <c r="L2311" s="10">
        <f t="shared" si="19"/>
        <v>888.12500000000011</v>
      </c>
      <c r="M2311" s="11">
        <v>0.35</v>
      </c>
      <c r="O2311" s="16"/>
      <c r="P2311" s="14"/>
      <c r="Q2311" s="12"/>
      <c r="R2311" s="13"/>
    </row>
    <row r="2312" spans="1:18" ht="15.75" customHeight="1">
      <c r="A2312" s="1"/>
      <c r="B2312" s="6" t="s">
        <v>14</v>
      </c>
      <c r="C2312" s="6">
        <v>1185732</v>
      </c>
      <c r="D2312" s="7">
        <v>44202</v>
      </c>
      <c r="E2312" s="6" t="s">
        <v>46</v>
      </c>
      <c r="F2312" s="6" t="s">
        <v>88</v>
      </c>
      <c r="G2312" s="6" t="s">
        <v>89</v>
      </c>
      <c r="H2312" s="6" t="s">
        <v>19</v>
      </c>
      <c r="I2312" s="8">
        <v>0.25000000000000006</v>
      </c>
      <c r="J2312" s="9">
        <v>7250</v>
      </c>
      <c r="K2312" s="10">
        <f t="shared" si="18"/>
        <v>1812.5000000000005</v>
      </c>
      <c r="L2312" s="10">
        <f t="shared" si="19"/>
        <v>725.00000000000023</v>
      </c>
      <c r="M2312" s="11">
        <v>0.4</v>
      </c>
      <c r="O2312" s="16"/>
      <c r="P2312" s="14"/>
      <c r="Q2312" s="12"/>
      <c r="R2312" s="13"/>
    </row>
    <row r="2313" spans="1:18" ht="15.75" customHeight="1">
      <c r="A2313" s="1"/>
      <c r="B2313" s="6" t="s">
        <v>14</v>
      </c>
      <c r="C2313" s="6">
        <v>1185732</v>
      </c>
      <c r="D2313" s="7">
        <v>44202</v>
      </c>
      <c r="E2313" s="6" t="s">
        <v>46</v>
      </c>
      <c r="F2313" s="6" t="s">
        <v>88</v>
      </c>
      <c r="G2313" s="6" t="s">
        <v>89</v>
      </c>
      <c r="H2313" s="6" t="s">
        <v>20</v>
      </c>
      <c r="I2313" s="8">
        <v>0.3</v>
      </c>
      <c r="J2313" s="9">
        <v>5750</v>
      </c>
      <c r="K2313" s="10">
        <f t="shared" si="18"/>
        <v>1725</v>
      </c>
      <c r="L2313" s="10">
        <f t="shared" si="19"/>
        <v>690</v>
      </c>
      <c r="M2313" s="11">
        <v>0.4</v>
      </c>
      <c r="O2313" s="16"/>
      <c r="P2313" s="14"/>
      <c r="Q2313" s="12"/>
      <c r="R2313" s="13"/>
    </row>
    <row r="2314" spans="1:18" ht="15.75" customHeight="1">
      <c r="A2314" s="1"/>
      <c r="B2314" s="6" t="s">
        <v>14</v>
      </c>
      <c r="C2314" s="6">
        <v>1185732</v>
      </c>
      <c r="D2314" s="7">
        <v>44202</v>
      </c>
      <c r="E2314" s="6" t="s">
        <v>46</v>
      </c>
      <c r="F2314" s="6" t="s">
        <v>88</v>
      </c>
      <c r="G2314" s="6" t="s">
        <v>89</v>
      </c>
      <c r="H2314" s="6" t="s">
        <v>21</v>
      </c>
      <c r="I2314" s="8">
        <v>0.45</v>
      </c>
      <c r="J2314" s="9">
        <v>6250</v>
      </c>
      <c r="K2314" s="10">
        <f t="shared" si="18"/>
        <v>2812.5</v>
      </c>
      <c r="L2314" s="10">
        <f t="shared" si="19"/>
        <v>984.37499999999989</v>
      </c>
      <c r="M2314" s="11">
        <v>0.35</v>
      </c>
      <c r="O2314" s="16"/>
      <c r="P2314" s="14"/>
      <c r="Q2314" s="12"/>
      <c r="R2314" s="13"/>
    </row>
    <row r="2315" spans="1:18" ht="15.75" customHeight="1">
      <c r="A2315" s="1"/>
      <c r="B2315" s="6" t="s">
        <v>14</v>
      </c>
      <c r="C2315" s="6">
        <v>1185732</v>
      </c>
      <c r="D2315" s="7">
        <v>44202</v>
      </c>
      <c r="E2315" s="6" t="s">
        <v>46</v>
      </c>
      <c r="F2315" s="6" t="s">
        <v>88</v>
      </c>
      <c r="G2315" s="6" t="s">
        <v>89</v>
      </c>
      <c r="H2315" s="6" t="s">
        <v>22</v>
      </c>
      <c r="I2315" s="8">
        <v>0.35000000000000003</v>
      </c>
      <c r="J2315" s="9">
        <v>7250</v>
      </c>
      <c r="K2315" s="10">
        <f t="shared" si="18"/>
        <v>2537.5000000000005</v>
      </c>
      <c r="L2315" s="10">
        <f t="shared" si="19"/>
        <v>1268.7500000000002</v>
      </c>
      <c r="M2315" s="11">
        <v>0.5</v>
      </c>
      <c r="O2315" s="16"/>
      <c r="P2315" s="14"/>
      <c r="Q2315" s="12"/>
      <c r="R2315" s="13"/>
    </row>
    <row r="2316" spans="1:18" ht="15.75" customHeight="1">
      <c r="A2316" s="1"/>
      <c r="B2316" s="6" t="s">
        <v>14</v>
      </c>
      <c r="C2316" s="6">
        <v>1185732</v>
      </c>
      <c r="D2316" s="7">
        <v>44231</v>
      </c>
      <c r="E2316" s="6" t="s">
        <v>46</v>
      </c>
      <c r="F2316" s="6" t="s">
        <v>88</v>
      </c>
      <c r="G2316" s="6" t="s">
        <v>89</v>
      </c>
      <c r="H2316" s="6" t="s">
        <v>17</v>
      </c>
      <c r="I2316" s="8">
        <v>0.35000000000000003</v>
      </c>
      <c r="J2316" s="9">
        <v>9750</v>
      </c>
      <c r="K2316" s="10">
        <f t="shared" si="18"/>
        <v>3412.5000000000005</v>
      </c>
      <c r="L2316" s="10">
        <f t="shared" si="19"/>
        <v>1365.0000000000002</v>
      </c>
      <c r="M2316" s="11">
        <v>0.4</v>
      </c>
      <c r="O2316" s="16"/>
      <c r="P2316" s="14"/>
      <c r="Q2316" s="12"/>
      <c r="R2316" s="13"/>
    </row>
    <row r="2317" spans="1:18" ht="15.75" customHeight="1">
      <c r="A2317" s="1"/>
      <c r="B2317" s="6" t="s">
        <v>14</v>
      </c>
      <c r="C2317" s="6">
        <v>1185732</v>
      </c>
      <c r="D2317" s="7">
        <v>44231</v>
      </c>
      <c r="E2317" s="6" t="s">
        <v>46</v>
      </c>
      <c r="F2317" s="6" t="s">
        <v>88</v>
      </c>
      <c r="G2317" s="6" t="s">
        <v>89</v>
      </c>
      <c r="H2317" s="6" t="s">
        <v>18</v>
      </c>
      <c r="I2317" s="8">
        <v>0.35000000000000003</v>
      </c>
      <c r="J2317" s="9">
        <v>6250</v>
      </c>
      <c r="K2317" s="10">
        <f t="shared" si="18"/>
        <v>2187.5</v>
      </c>
      <c r="L2317" s="10">
        <f t="shared" si="19"/>
        <v>765.625</v>
      </c>
      <c r="M2317" s="11">
        <v>0.35</v>
      </c>
      <c r="O2317" s="16"/>
      <c r="P2317" s="14"/>
      <c r="Q2317" s="12"/>
      <c r="R2317" s="13"/>
    </row>
    <row r="2318" spans="1:18" ht="15.75" customHeight="1">
      <c r="A2318" s="1"/>
      <c r="B2318" s="6" t="s">
        <v>14</v>
      </c>
      <c r="C2318" s="6">
        <v>1185732</v>
      </c>
      <c r="D2318" s="7">
        <v>44231</v>
      </c>
      <c r="E2318" s="6" t="s">
        <v>46</v>
      </c>
      <c r="F2318" s="6" t="s">
        <v>88</v>
      </c>
      <c r="G2318" s="6" t="s">
        <v>89</v>
      </c>
      <c r="H2318" s="6" t="s">
        <v>19</v>
      </c>
      <c r="I2318" s="8">
        <v>0.25000000000000006</v>
      </c>
      <c r="J2318" s="9">
        <v>6750</v>
      </c>
      <c r="K2318" s="10">
        <f t="shared" si="18"/>
        <v>1687.5000000000005</v>
      </c>
      <c r="L2318" s="10">
        <f t="shared" si="19"/>
        <v>675.00000000000023</v>
      </c>
      <c r="M2318" s="11">
        <v>0.4</v>
      </c>
      <c r="O2318" s="16"/>
      <c r="P2318" s="14"/>
      <c r="Q2318" s="12"/>
      <c r="R2318" s="13"/>
    </row>
    <row r="2319" spans="1:18" ht="15.75" customHeight="1">
      <c r="A2319" s="1"/>
      <c r="B2319" s="6" t="s">
        <v>14</v>
      </c>
      <c r="C2319" s="6">
        <v>1185732</v>
      </c>
      <c r="D2319" s="7">
        <v>44231</v>
      </c>
      <c r="E2319" s="6" t="s">
        <v>46</v>
      </c>
      <c r="F2319" s="6" t="s">
        <v>88</v>
      </c>
      <c r="G2319" s="6" t="s">
        <v>89</v>
      </c>
      <c r="H2319" s="6" t="s">
        <v>20</v>
      </c>
      <c r="I2319" s="8">
        <v>0.3</v>
      </c>
      <c r="J2319" s="9">
        <v>5250</v>
      </c>
      <c r="K2319" s="10">
        <f t="shared" si="18"/>
        <v>1575</v>
      </c>
      <c r="L2319" s="10">
        <f t="shared" si="19"/>
        <v>630</v>
      </c>
      <c r="M2319" s="11">
        <v>0.4</v>
      </c>
      <c r="O2319" s="16"/>
      <c r="P2319" s="14"/>
      <c r="Q2319" s="12"/>
      <c r="R2319" s="13"/>
    </row>
    <row r="2320" spans="1:18" ht="15.75" customHeight="1">
      <c r="A2320" s="1"/>
      <c r="B2320" s="6" t="s">
        <v>14</v>
      </c>
      <c r="C2320" s="6">
        <v>1185732</v>
      </c>
      <c r="D2320" s="7">
        <v>44231</v>
      </c>
      <c r="E2320" s="6" t="s">
        <v>46</v>
      </c>
      <c r="F2320" s="6" t="s">
        <v>88</v>
      </c>
      <c r="G2320" s="6" t="s">
        <v>89</v>
      </c>
      <c r="H2320" s="6" t="s">
        <v>21</v>
      </c>
      <c r="I2320" s="8">
        <v>0.45</v>
      </c>
      <c r="J2320" s="9">
        <v>6000</v>
      </c>
      <c r="K2320" s="10">
        <f t="shared" si="18"/>
        <v>2700</v>
      </c>
      <c r="L2320" s="10">
        <f t="shared" si="19"/>
        <v>944.99999999999989</v>
      </c>
      <c r="M2320" s="11">
        <v>0.35</v>
      </c>
      <c r="O2320" s="16"/>
      <c r="P2320" s="14"/>
      <c r="Q2320" s="12"/>
      <c r="R2320" s="13"/>
    </row>
    <row r="2321" spans="1:18" ht="15.75" customHeight="1">
      <c r="A2321" s="1"/>
      <c r="B2321" s="6" t="s">
        <v>14</v>
      </c>
      <c r="C2321" s="6">
        <v>1185732</v>
      </c>
      <c r="D2321" s="7">
        <v>44231</v>
      </c>
      <c r="E2321" s="6" t="s">
        <v>46</v>
      </c>
      <c r="F2321" s="6" t="s">
        <v>88</v>
      </c>
      <c r="G2321" s="6" t="s">
        <v>89</v>
      </c>
      <c r="H2321" s="6" t="s">
        <v>22</v>
      </c>
      <c r="I2321" s="8">
        <v>0.3</v>
      </c>
      <c r="J2321" s="9">
        <v>7000</v>
      </c>
      <c r="K2321" s="10">
        <f t="shared" si="18"/>
        <v>2100</v>
      </c>
      <c r="L2321" s="10">
        <f t="shared" si="19"/>
        <v>1050</v>
      </c>
      <c r="M2321" s="11">
        <v>0.5</v>
      </c>
      <c r="O2321" s="16"/>
      <c r="P2321" s="14"/>
      <c r="Q2321" s="12"/>
      <c r="R2321" s="13"/>
    </row>
    <row r="2322" spans="1:18" ht="15.75" customHeight="1">
      <c r="A2322" s="1"/>
      <c r="B2322" s="6" t="s">
        <v>14</v>
      </c>
      <c r="C2322" s="6">
        <v>1185732</v>
      </c>
      <c r="D2322" s="7">
        <v>44257</v>
      </c>
      <c r="E2322" s="6" t="s">
        <v>46</v>
      </c>
      <c r="F2322" s="6" t="s">
        <v>88</v>
      </c>
      <c r="G2322" s="6" t="s">
        <v>89</v>
      </c>
      <c r="H2322" s="6" t="s">
        <v>17</v>
      </c>
      <c r="I2322" s="8">
        <v>0.3</v>
      </c>
      <c r="J2322" s="9">
        <v>9200</v>
      </c>
      <c r="K2322" s="10">
        <f t="shared" si="18"/>
        <v>2760</v>
      </c>
      <c r="L2322" s="10">
        <f t="shared" si="19"/>
        <v>1104</v>
      </c>
      <c r="M2322" s="11">
        <v>0.4</v>
      </c>
      <c r="O2322" s="16"/>
      <c r="P2322" s="14"/>
      <c r="Q2322" s="12"/>
      <c r="R2322" s="13"/>
    </row>
    <row r="2323" spans="1:18" ht="15.75" customHeight="1">
      <c r="A2323" s="1"/>
      <c r="B2323" s="6" t="s">
        <v>14</v>
      </c>
      <c r="C2323" s="6">
        <v>1185732</v>
      </c>
      <c r="D2323" s="7">
        <v>44257</v>
      </c>
      <c r="E2323" s="6" t="s">
        <v>46</v>
      </c>
      <c r="F2323" s="6" t="s">
        <v>88</v>
      </c>
      <c r="G2323" s="6" t="s">
        <v>89</v>
      </c>
      <c r="H2323" s="6" t="s">
        <v>18</v>
      </c>
      <c r="I2323" s="8">
        <v>0.3</v>
      </c>
      <c r="J2323" s="9">
        <v>6000</v>
      </c>
      <c r="K2323" s="10">
        <f t="shared" si="18"/>
        <v>1800</v>
      </c>
      <c r="L2323" s="10">
        <f t="shared" si="19"/>
        <v>630</v>
      </c>
      <c r="M2323" s="11">
        <v>0.35</v>
      </c>
      <c r="O2323" s="16"/>
      <c r="P2323" s="14"/>
      <c r="Q2323" s="12"/>
      <c r="R2323" s="13"/>
    </row>
    <row r="2324" spans="1:18" ht="15.75" customHeight="1">
      <c r="A2324" s="1"/>
      <c r="B2324" s="6" t="s">
        <v>14</v>
      </c>
      <c r="C2324" s="6">
        <v>1185732</v>
      </c>
      <c r="D2324" s="7">
        <v>44257</v>
      </c>
      <c r="E2324" s="6" t="s">
        <v>46</v>
      </c>
      <c r="F2324" s="6" t="s">
        <v>88</v>
      </c>
      <c r="G2324" s="6" t="s">
        <v>89</v>
      </c>
      <c r="H2324" s="6" t="s">
        <v>19</v>
      </c>
      <c r="I2324" s="8">
        <v>0.2</v>
      </c>
      <c r="J2324" s="9">
        <v>6250</v>
      </c>
      <c r="K2324" s="10">
        <f t="shared" si="18"/>
        <v>1250</v>
      </c>
      <c r="L2324" s="10">
        <f t="shared" si="19"/>
        <v>500</v>
      </c>
      <c r="M2324" s="11">
        <v>0.4</v>
      </c>
      <c r="O2324" s="16"/>
      <c r="P2324" s="14"/>
      <c r="Q2324" s="12"/>
      <c r="R2324" s="13"/>
    </row>
    <row r="2325" spans="1:18" ht="15.75" customHeight="1">
      <c r="A2325" s="1"/>
      <c r="B2325" s="6" t="s">
        <v>14</v>
      </c>
      <c r="C2325" s="6">
        <v>1185732</v>
      </c>
      <c r="D2325" s="7">
        <v>44257</v>
      </c>
      <c r="E2325" s="6" t="s">
        <v>46</v>
      </c>
      <c r="F2325" s="6" t="s">
        <v>88</v>
      </c>
      <c r="G2325" s="6" t="s">
        <v>89</v>
      </c>
      <c r="H2325" s="6" t="s">
        <v>20</v>
      </c>
      <c r="I2325" s="8">
        <v>0.24999999999999994</v>
      </c>
      <c r="J2325" s="9">
        <v>4750</v>
      </c>
      <c r="K2325" s="10">
        <f t="shared" si="18"/>
        <v>1187.4999999999998</v>
      </c>
      <c r="L2325" s="10">
        <f t="shared" si="19"/>
        <v>474.99999999999994</v>
      </c>
      <c r="M2325" s="11">
        <v>0.4</v>
      </c>
      <c r="O2325" s="16"/>
      <c r="P2325" s="14"/>
      <c r="Q2325" s="12"/>
      <c r="R2325" s="13"/>
    </row>
    <row r="2326" spans="1:18" ht="15.75" customHeight="1">
      <c r="A2326" s="1"/>
      <c r="B2326" s="6" t="s">
        <v>14</v>
      </c>
      <c r="C2326" s="6">
        <v>1185732</v>
      </c>
      <c r="D2326" s="7">
        <v>44257</v>
      </c>
      <c r="E2326" s="6" t="s">
        <v>46</v>
      </c>
      <c r="F2326" s="6" t="s">
        <v>88</v>
      </c>
      <c r="G2326" s="6" t="s">
        <v>89</v>
      </c>
      <c r="H2326" s="6" t="s">
        <v>21</v>
      </c>
      <c r="I2326" s="8">
        <v>0.40000000000000008</v>
      </c>
      <c r="J2326" s="9">
        <v>5250</v>
      </c>
      <c r="K2326" s="10">
        <f t="shared" si="18"/>
        <v>2100.0000000000005</v>
      </c>
      <c r="L2326" s="10">
        <f t="shared" si="19"/>
        <v>735.00000000000011</v>
      </c>
      <c r="M2326" s="11">
        <v>0.35</v>
      </c>
      <c r="O2326" s="16"/>
      <c r="P2326" s="14"/>
      <c r="Q2326" s="12"/>
      <c r="R2326" s="13"/>
    </row>
    <row r="2327" spans="1:18" ht="15.75" customHeight="1">
      <c r="A2327" s="1"/>
      <c r="B2327" s="6" t="s">
        <v>14</v>
      </c>
      <c r="C2327" s="6">
        <v>1185732</v>
      </c>
      <c r="D2327" s="7">
        <v>44257</v>
      </c>
      <c r="E2327" s="6" t="s">
        <v>46</v>
      </c>
      <c r="F2327" s="6" t="s">
        <v>88</v>
      </c>
      <c r="G2327" s="6" t="s">
        <v>89</v>
      </c>
      <c r="H2327" s="6" t="s">
        <v>22</v>
      </c>
      <c r="I2327" s="8">
        <v>0.3</v>
      </c>
      <c r="J2327" s="9">
        <v>6250</v>
      </c>
      <c r="K2327" s="10">
        <f t="shared" si="18"/>
        <v>1875</v>
      </c>
      <c r="L2327" s="10">
        <f t="shared" si="19"/>
        <v>937.5</v>
      </c>
      <c r="M2327" s="11">
        <v>0.5</v>
      </c>
      <c r="O2327" s="16"/>
      <c r="P2327" s="14"/>
      <c r="Q2327" s="12"/>
      <c r="R2327" s="13"/>
    </row>
    <row r="2328" spans="1:18" ht="15.75" customHeight="1">
      <c r="A2328" s="1"/>
      <c r="B2328" s="6" t="s">
        <v>14</v>
      </c>
      <c r="C2328" s="6">
        <v>1185732</v>
      </c>
      <c r="D2328" s="7">
        <v>44289</v>
      </c>
      <c r="E2328" s="6" t="s">
        <v>46</v>
      </c>
      <c r="F2328" s="6" t="s">
        <v>88</v>
      </c>
      <c r="G2328" s="6" t="s">
        <v>89</v>
      </c>
      <c r="H2328" s="6" t="s">
        <v>17</v>
      </c>
      <c r="I2328" s="8">
        <v>0.3</v>
      </c>
      <c r="J2328" s="9">
        <v>8750</v>
      </c>
      <c r="K2328" s="10">
        <f t="shared" si="18"/>
        <v>2625</v>
      </c>
      <c r="L2328" s="10">
        <f t="shared" si="19"/>
        <v>1050</v>
      </c>
      <c r="M2328" s="11">
        <v>0.4</v>
      </c>
      <c r="O2328" s="16"/>
      <c r="P2328" s="14"/>
      <c r="Q2328" s="12"/>
      <c r="R2328" s="13"/>
    </row>
    <row r="2329" spans="1:18" ht="15.75" customHeight="1">
      <c r="A2329" s="1"/>
      <c r="B2329" s="6" t="s">
        <v>14</v>
      </c>
      <c r="C2329" s="6">
        <v>1185732</v>
      </c>
      <c r="D2329" s="7">
        <v>44289</v>
      </c>
      <c r="E2329" s="6" t="s">
        <v>46</v>
      </c>
      <c r="F2329" s="6" t="s">
        <v>88</v>
      </c>
      <c r="G2329" s="6" t="s">
        <v>89</v>
      </c>
      <c r="H2329" s="6" t="s">
        <v>18</v>
      </c>
      <c r="I2329" s="8">
        <v>0.3</v>
      </c>
      <c r="J2329" s="9">
        <v>5750</v>
      </c>
      <c r="K2329" s="10">
        <f t="shared" si="18"/>
        <v>1725</v>
      </c>
      <c r="L2329" s="10">
        <f t="shared" si="19"/>
        <v>603.75</v>
      </c>
      <c r="M2329" s="11">
        <v>0.35</v>
      </c>
      <c r="O2329" s="16"/>
      <c r="P2329" s="14"/>
      <c r="Q2329" s="12"/>
      <c r="R2329" s="13"/>
    </row>
    <row r="2330" spans="1:18" ht="15.75" customHeight="1">
      <c r="A2330" s="1"/>
      <c r="B2330" s="6" t="s">
        <v>14</v>
      </c>
      <c r="C2330" s="6">
        <v>1185732</v>
      </c>
      <c r="D2330" s="7">
        <v>44289</v>
      </c>
      <c r="E2330" s="6" t="s">
        <v>46</v>
      </c>
      <c r="F2330" s="6" t="s">
        <v>88</v>
      </c>
      <c r="G2330" s="6" t="s">
        <v>89</v>
      </c>
      <c r="H2330" s="6" t="s">
        <v>19</v>
      </c>
      <c r="I2330" s="8">
        <v>0.2</v>
      </c>
      <c r="J2330" s="9">
        <v>5750</v>
      </c>
      <c r="K2330" s="10">
        <f t="shared" si="18"/>
        <v>1150</v>
      </c>
      <c r="L2330" s="10">
        <f t="shared" si="19"/>
        <v>460</v>
      </c>
      <c r="M2330" s="11">
        <v>0.4</v>
      </c>
      <c r="O2330" s="16"/>
      <c r="P2330" s="14"/>
      <c r="Q2330" s="12"/>
      <c r="R2330" s="13"/>
    </row>
    <row r="2331" spans="1:18" ht="15.75" customHeight="1">
      <c r="A2331" s="1"/>
      <c r="B2331" s="6" t="s">
        <v>14</v>
      </c>
      <c r="C2331" s="6">
        <v>1185732</v>
      </c>
      <c r="D2331" s="7">
        <v>44289</v>
      </c>
      <c r="E2331" s="6" t="s">
        <v>46</v>
      </c>
      <c r="F2331" s="6" t="s">
        <v>88</v>
      </c>
      <c r="G2331" s="6" t="s">
        <v>89</v>
      </c>
      <c r="H2331" s="6" t="s">
        <v>20</v>
      </c>
      <c r="I2331" s="8">
        <v>0.24999999999999994</v>
      </c>
      <c r="J2331" s="9">
        <v>5000</v>
      </c>
      <c r="K2331" s="10">
        <f t="shared" si="18"/>
        <v>1249.9999999999998</v>
      </c>
      <c r="L2331" s="10">
        <f t="shared" si="19"/>
        <v>499.99999999999994</v>
      </c>
      <c r="M2331" s="11">
        <v>0.4</v>
      </c>
      <c r="O2331" s="16"/>
      <c r="P2331" s="14"/>
      <c r="Q2331" s="12"/>
      <c r="R2331" s="13"/>
    </row>
    <row r="2332" spans="1:18" ht="15.75" customHeight="1">
      <c r="A2332" s="1"/>
      <c r="B2332" s="6" t="s">
        <v>14</v>
      </c>
      <c r="C2332" s="6">
        <v>1185732</v>
      </c>
      <c r="D2332" s="7">
        <v>44289</v>
      </c>
      <c r="E2332" s="6" t="s">
        <v>46</v>
      </c>
      <c r="F2332" s="6" t="s">
        <v>88</v>
      </c>
      <c r="G2332" s="6" t="s">
        <v>89</v>
      </c>
      <c r="H2332" s="6" t="s">
        <v>21</v>
      </c>
      <c r="I2332" s="8">
        <v>0.45</v>
      </c>
      <c r="J2332" s="9">
        <v>5250</v>
      </c>
      <c r="K2332" s="10">
        <f t="shared" si="18"/>
        <v>2362.5</v>
      </c>
      <c r="L2332" s="10">
        <f t="shared" si="19"/>
        <v>826.875</v>
      </c>
      <c r="M2332" s="11">
        <v>0.35</v>
      </c>
      <c r="O2332" s="16"/>
      <c r="P2332" s="14"/>
      <c r="Q2332" s="12"/>
      <c r="R2332" s="13"/>
    </row>
    <row r="2333" spans="1:18" ht="15.75" customHeight="1">
      <c r="A2333" s="1"/>
      <c r="B2333" s="6" t="s">
        <v>14</v>
      </c>
      <c r="C2333" s="6">
        <v>1185732</v>
      </c>
      <c r="D2333" s="7">
        <v>44289</v>
      </c>
      <c r="E2333" s="6" t="s">
        <v>46</v>
      </c>
      <c r="F2333" s="6" t="s">
        <v>88</v>
      </c>
      <c r="G2333" s="6" t="s">
        <v>89</v>
      </c>
      <c r="H2333" s="6" t="s">
        <v>22</v>
      </c>
      <c r="I2333" s="8">
        <v>0.35000000000000003</v>
      </c>
      <c r="J2333" s="9">
        <v>6750</v>
      </c>
      <c r="K2333" s="10">
        <f t="shared" si="18"/>
        <v>2362.5</v>
      </c>
      <c r="L2333" s="10">
        <f t="shared" si="19"/>
        <v>1181.25</v>
      </c>
      <c r="M2333" s="11">
        <v>0.5</v>
      </c>
      <c r="O2333" s="16"/>
      <c r="P2333" s="14"/>
      <c r="Q2333" s="12"/>
      <c r="R2333" s="13"/>
    </row>
    <row r="2334" spans="1:18" ht="15.75" customHeight="1">
      <c r="A2334" s="1"/>
      <c r="B2334" s="6" t="s">
        <v>14</v>
      </c>
      <c r="C2334" s="6">
        <v>1185732</v>
      </c>
      <c r="D2334" s="7">
        <v>44318</v>
      </c>
      <c r="E2334" s="6" t="s">
        <v>46</v>
      </c>
      <c r="F2334" s="6" t="s">
        <v>88</v>
      </c>
      <c r="G2334" s="6" t="s">
        <v>89</v>
      </c>
      <c r="H2334" s="6" t="s">
        <v>17</v>
      </c>
      <c r="I2334" s="8">
        <v>0.45</v>
      </c>
      <c r="J2334" s="9">
        <v>9450</v>
      </c>
      <c r="K2334" s="10">
        <f t="shared" si="18"/>
        <v>4252.5</v>
      </c>
      <c r="L2334" s="10">
        <f t="shared" si="19"/>
        <v>1701</v>
      </c>
      <c r="M2334" s="11">
        <v>0.4</v>
      </c>
      <c r="O2334" s="16"/>
      <c r="P2334" s="14"/>
      <c r="Q2334" s="12"/>
      <c r="R2334" s="13"/>
    </row>
    <row r="2335" spans="1:18" ht="15.75" customHeight="1">
      <c r="A2335" s="1"/>
      <c r="B2335" s="6" t="s">
        <v>14</v>
      </c>
      <c r="C2335" s="6">
        <v>1185732</v>
      </c>
      <c r="D2335" s="7">
        <v>44318</v>
      </c>
      <c r="E2335" s="6" t="s">
        <v>46</v>
      </c>
      <c r="F2335" s="6" t="s">
        <v>88</v>
      </c>
      <c r="G2335" s="6" t="s">
        <v>89</v>
      </c>
      <c r="H2335" s="6" t="s">
        <v>18</v>
      </c>
      <c r="I2335" s="8">
        <v>0.45</v>
      </c>
      <c r="J2335" s="9">
        <v>6500</v>
      </c>
      <c r="K2335" s="10">
        <f t="shared" si="18"/>
        <v>2925</v>
      </c>
      <c r="L2335" s="10">
        <f t="shared" si="19"/>
        <v>1023.7499999999999</v>
      </c>
      <c r="M2335" s="11">
        <v>0.35</v>
      </c>
      <c r="O2335" s="16"/>
      <c r="P2335" s="14"/>
      <c r="Q2335" s="12"/>
      <c r="R2335" s="13"/>
    </row>
    <row r="2336" spans="1:18" ht="15.75" customHeight="1">
      <c r="A2336" s="1"/>
      <c r="B2336" s="6" t="s">
        <v>14</v>
      </c>
      <c r="C2336" s="6">
        <v>1185732</v>
      </c>
      <c r="D2336" s="7">
        <v>44318</v>
      </c>
      <c r="E2336" s="6" t="s">
        <v>46</v>
      </c>
      <c r="F2336" s="6" t="s">
        <v>88</v>
      </c>
      <c r="G2336" s="6" t="s">
        <v>89</v>
      </c>
      <c r="H2336" s="6" t="s">
        <v>19</v>
      </c>
      <c r="I2336" s="8">
        <v>0.4</v>
      </c>
      <c r="J2336" s="9">
        <v>6250</v>
      </c>
      <c r="K2336" s="10">
        <f t="shared" si="18"/>
        <v>2500</v>
      </c>
      <c r="L2336" s="10">
        <f t="shared" si="19"/>
        <v>1000</v>
      </c>
      <c r="M2336" s="11">
        <v>0.4</v>
      </c>
      <c r="O2336" s="16"/>
      <c r="P2336" s="14"/>
      <c r="Q2336" s="12"/>
      <c r="R2336" s="13"/>
    </row>
    <row r="2337" spans="1:18" ht="15.75" customHeight="1">
      <c r="A2337" s="1"/>
      <c r="B2337" s="6" t="s">
        <v>14</v>
      </c>
      <c r="C2337" s="6">
        <v>1185732</v>
      </c>
      <c r="D2337" s="7">
        <v>44318</v>
      </c>
      <c r="E2337" s="6" t="s">
        <v>46</v>
      </c>
      <c r="F2337" s="6" t="s">
        <v>88</v>
      </c>
      <c r="G2337" s="6" t="s">
        <v>89</v>
      </c>
      <c r="H2337" s="6" t="s">
        <v>20</v>
      </c>
      <c r="I2337" s="8">
        <v>0.4</v>
      </c>
      <c r="J2337" s="9">
        <v>5750</v>
      </c>
      <c r="K2337" s="10">
        <f t="shared" si="18"/>
        <v>2300</v>
      </c>
      <c r="L2337" s="10">
        <f t="shared" si="19"/>
        <v>920</v>
      </c>
      <c r="M2337" s="11">
        <v>0.4</v>
      </c>
      <c r="O2337" s="16"/>
      <c r="P2337" s="14"/>
      <c r="Q2337" s="12"/>
      <c r="R2337" s="13"/>
    </row>
    <row r="2338" spans="1:18" ht="15.75" customHeight="1">
      <c r="A2338" s="1"/>
      <c r="B2338" s="6" t="s">
        <v>14</v>
      </c>
      <c r="C2338" s="6">
        <v>1185732</v>
      </c>
      <c r="D2338" s="7">
        <v>44318</v>
      </c>
      <c r="E2338" s="6" t="s">
        <v>46</v>
      </c>
      <c r="F2338" s="6" t="s">
        <v>88</v>
      </c>
      <c r="G2338" s="6" t="s">
        <v>89</v>
      </c>
      <c r="H2338" s="6" t="s">
        <v>21</v>
      </c>
      <c r="I2338" s="8">
        <v>0.49999999999999994</v>
      </c>
      <c r="J2338" s="9">
        <v>6000</v>
      </c>
      <c r="K2338" s="10">
        <f t="shared" si="18"/>
        <v>2999.9999999999995</v>
      </c>
      <c r="L2338" s="10">
        <f t="shared" si="19"/>
        <v>1049.9999999999998</v>
      </c>
      <c r="M2338" s="11">
        <v>0.35</v>
      </c>
      <c r="O2338" s="16"/>
      <c r="P2338" s="14"/>
      <c r="Q2338" s="12"/>
      <c r="R2338" s="13"/>
    </row>
    <row r="2339" spans="1:18" ht="15.75" customHeight="1">
      <c r="A2339" s="1"/>
      <c r="B2339" s="6" t="s">
        <v>14</v>
      </c>
      <c r="C2339" s="6">
        <v>1185732</v>
      </c>
      <c r="D2339" s="7">
        <v>44318</v>
      </c>
      <c r="E2339" s="6" t="s">
        <v>46</v>
      </c>
      <c r="F2339" s="6" t="s">
        <v>88</v>
      </c>
      <c r="G2339" s="6" t="s">
        <v>89</v>
      </c>
      <c r="H2339" s="6" t="s">
        <v>22</v>
      </c>
      <c r="I2339" s="8">
        <v>0.54999999999999993</v>
      </c>
      <c r="J2339" s="9">
        <v>7000</v>
      </c>
      <c r="K2339" s="10">
        <f t="shared" si="18"/>
        <v>3849.9999999999995</v>
      </c>
      <c r="L2339" s="10">
        <f t="shared" si="19"/>
        <v>1924.9999999999998</v>
      </c>
      <c r="M2339" s="11">
        <v>0.5</v>
      </c>
      <c r="O2339" s="16"/>
      <c r="P2339" s="14"/>
      <c r="Q2339" s="12"/>
      <c r="R2339" s="13"/>
    </row>
    <row r="2340" spans="1:18" ht="15.75" customHeight="1">
      <c r="A2340" s="1"/>
      <c r="B2340" s="6" t="s">
        <v>14</v>
      </c>
      <c r="C2340" s="6">
        <v>1185732</v>
      </c>
      <c r="D2340" s="7">
        <v>44351</v>
      </c>
      <c r="E2340" s="6" t="s">
        <v>46</v>
      </c>
      <c r="F2340" s="6" t="s">
        <v>88</v>
      </c>
      <c r="G2340" s="6" t="s">
        <v>89</v>
      </c>
      <c r="H2340" s="6" t="s">
        <v>17</v>
      </c>
      <c r="I2340" s="8">
        <v>0.49999999999999994</v>
      </c>
      <c r="J2340" s="9">
        <v>9500</v>
      </c>
      <c r="K2340" s="10">
        <f t="shared" si="18"/>
        <v>4749.9999999999991</v>
      </c>
      <c r="L2340" s="10">
        <f t="shared" si="19"/>
        <v>1899.9999999999998</v>
      </c>
      <c r="M2340" s="11">
        <v>0.4</v>
      </c>
      <c r="O2340" s="16"/>
      <c r="P2340" s="14"/>
      <c r="Q2340" s="12"/>
      <c r="R2340" s="13"/>
    </row>
    <row r="2341" spans="1:18" ht="15.75" customHeight="1">
      <c r="A2341" s="1"/>
      <c r="B2341" s="6" t="s">
        <v>14</v>
      </c>
      <c r="C2341" s="6">
        <v>1185732</v>
      </c>
      <c r="D2341" s="7">
        <v>44351</v>
      </c>
      <c r="E2341" s="6" t="s">
        <v>46</v>
      </c>
      <c r="F2341" s="6" t="s">
        <v>88</v>
      </c>
      <c r="G2341" s="6" t="s">
        <v>89</v>
      </c>
      <c r="H2341" s="6" t="s">
        <v>18</v>
      </c>
      <c r="I2341" s="8">
        <v>0.45</v>
      </c>
      <c r="J2341" s="9">
        <v>7000</v>
      </c>
      <c r="K2341" s="10">
        <f t="shared" si="18"/>
        <v>3150</v>
      </c>
      <c r="L2341" s="10">
        <f t="shared" si="19"/>
        <v>1102.5</v>
      </c>
      <c r="M2341" s="11">
        <v>0.35</v>
      </c>
      <c r="O2341" s="16"/>
      <c r="P2341" s="14"/>
      <c r="Q2341" s="12"/>
      <c r="R2341" s="13"/>
    </row>
    <row r="2342" spans="1:18" ht="15.75" customHeight="1">
      <c r="A2342" s="1"/>
      <c r="B2342" s="6" t="s">
        <v>14</v>
      </c>
      <c r="C2342" s="6">
        <v>1185732</v>
      </c>
      <c r="D2342" s="7">
        <v>44351</v>
      </c>
      <c r="E2342" s="6" t="s">
        <v>46</v>
      </c>
      <c r="F2342" s="6" t="s">
        <v>88</v>
      </c>
      <c r="G2342" s="6" t="s">
        <v>89</v>
      </c>
      <c r="H2342" s="6" t="s">
        <v>19</v>
      </c>
      <c r="I2342" s="8">
        <v>0.5</v>
      </c>
      <c r="J2342" s="9">
        <v>6750</v>
      </c>
      <c r="K2342" s="10">
        <f t="shared" si="18"/>
        <v>3375</v>
      </c>
      <c r="L2342" s="10">
        <f t="shared" si="19"/>
        <v>1350</v>
      </c>
      <c r="M2342" s="11">
        <v>0.4</v>
      </c>
      <c r="O2342" s="16"/>
      <c r="P2342" s="14"/>
      <c r="Q2342" s="12"/>
      <c r="R2342" s="13"/>
    </row>
    <row r="2343" spans="1:18" ht="15.75" customHeight="1">
      <c r="A2343" s="1"/>
      <c r="B2343" s="6" t="s">
        <v>14</v>
      </c>
      <c r="C2343" s="6">
        <v>1185732</v>
      </c>
      <c r="D2343" s="7">
        <v>44351</v>
      </c>
      <c r="E2343" s="6" t="s">
        <v>46</v>
      </c>
      <c r="F2343" s="6" t="s">
        <v>88</v>
      </c>
      <c r="G2343" s="6" t="s">
        <v>89</v>
      </c>
      <c r="H2343" s="6" t="s">
        <v>20</v>
      </c>
      <c r="I2343" s="8">
        <v>0.5</v>
      </c>
      <c r="J2343" s="9">
        <v>6500</v>
      </c>
      <c r="K2343" s="10">
        <f t="shared" si="18"/>
        <v>3250</v>
      </c>
      <c r="L2343" s="10">
        <f t="shared" si="19"/>
        <v>1300</v>
      </c>
      <c r="M2343" s="11">
        <v>0.4</v>
      </c>
      <c r="O2343" s="16"/>
      <c r="P2343" s="14"/>
      <c r="Q2343" s="12"/>
      <c r="R2343" s="13"/>
    </row>
    <row r="2344" spans="1:18" ht="15.75" customHeight="1">
      <c r="A2344" s="1"/>
      <c r="B2344" s="6" t="s">
        <v>14</v>
      </c>
      <c r="C2344" s="6">
        <v>1185732</v>
      </c>
      <c r="D2344" s="7">
        <v>44351</v>
      </c>
      <c r="E2344" s="6" t="s">
        <v>46</v>
      </c>
      <c r="F2344" s="6" t="s">
        <v>88</v>
      </c>
      <c r="G2344" s="6" t="s">
        <v>89</v>
      </c>
      <c r="H2344" s="6" t="s">
        <v>21</v>
      </c>
      <c r="I2344" s="8">
        <v>0.65</v>
      </c>
      <c r="J2344" s="9">
        <v>6500</v>
      </c>
      <c r="K2344" s="10">
        <f t="shared" si="18"/>
        <v>4225</v>
      </c>
      <c r="L2344" s="10">
        <f t="shared" si="19"/>
        <v>1478.75</v>
      </c>
      <c r="M2344" s="11">
        <v>0.35</v>
      </c>
      <c r="O2344" s="16"/>
      <c r="P2344" s="14"/>
      <c r="Q2344" s="12"/>
      <c r="R2344" s="13"/>
    </row>
    <row r="2345" spans="1:18" ht="15.75" customHeight="1">
      <c r="A2345" s="1"/>
      <c r="B2345" s="6" t="s">
        <v>14</v>
      </c>
      <c r="C2345" s="6">
        <v>1185732</v>
      </c>
      <c r="D2345" s="7">
        <v>44351</v>
      </c>
      <c r="E2345" s="6" t="s">
        <v>46</v>
      </c>
      <c r="F2345" s="6" t="s">
        <v>88</v>
      </c>
      <c r="G2345" s="6" t="s">
        <v>89</v>
      </c>
      <c r="H2345" s="6" t="s">
        <v>22</v>
      </c>
      <c r="I2345" s="8">
        <v>0.70000000000000007</v>
      </c>
      <c r="J2345" s="9">
        <v>8250</v>
      </c>
      <c r="K2345" s="10">
        <f t="shared" si="18"/>
        <v>5775.0000000000009</v>
      </c>
      <c r="L2345" s="10">
        <f t="shared" si="19"/>
        <v>2887.5000000000005</v>
      </c>
      <c r="M2345" s="11">
        <v>0.5</v>
      </c>
      <c r="O2345" s="16"/>
      <c r="P2345" s="14"/>
      <c r="Q2345" s="12"/>
      <c r="R2345" s="13"/>
    </row>
    <row r="2346" spans="1:18" ht="15.75" customHeight="1">
      <c r="A2346" s="1"/>
      <c r="B2346" s="6" t="s">
        <v>14</v>
      </c>
      <c r="C2346" s="6">
        <v>1185732</v>
      </c>
      <c r="D2346" s="7">
        <v>44379</v>
      </c>
      <c r="E2346" s="6" t="s">
        <v>46</v>
      </c>
      <c r="F2346" s="6" t="s">
        <v>88</v>
      </c>
      <c r="G2346" s="6" t="s">
        <v>89</v>
      </c>
      <c r="H2346" s="6" t="s">
        <v>17</v>
      </c>
      <c r="I2346" s="8">
        <v>0.65</v>
      </c>
      <c r="J2346" s="9">
        <v>10500</v>
      </c>
      <c r="K2346" s="10">
        <f t="shared" si="18"/>
        <v>6825</v>
      </c>
      <c r="L2346" s="10">
        <f t="shared" si="19"/>
        <v>2730</v>
      </c>
      <c r="M2346" s="11">
        <v>0.4</v>
      </c>
      <c r="O2346" s="16"/>
      <c r="P2346" s="14"/>
      <c r="Q2346" s="12"/>
      <c r="R2346" s="13"/>
    </row>
    <row r="2347" spans="1:18" ht="15.75" customHeight="1">
      <c r="A2347" s="1"/>
      <c r="B2347" s="6" t="s">
        <v>14</v>
      </c>
      <c r="C2347" s="6">
        <v>1185732</v>
      </c>
      <c r="D2347" s="7">
        <v>44379</v>
      </c>
      <c r="E2347" s="6" t="s">
        <v>46</v>
      </c>
      <c r="F2347" s="6" t="s">
        <v>88</v>
      </c>
      <c r="G2347" s="6" t="s">
        <v>89</v>
      </c>
      <c r="H2347" s="6" t="s">
        <v>18</v>
      </c>
      <c r="I2347" s="8">
        <v>0.60000000000000009</v>
      </c>
      <c r="J2347" s="9">
        <v>8000</v>
      </c>
      <c r="K2347" s="10">
        <f t="shared" si="18"/>
        <v>4800.0000000000009</v>
      </c>
      <c r="L2347" s="10">
        <f t="shared" si="19"/>
        <v>1680.0000000000002</v>
      </c>
      <c r="M2347" s="11">
        <v>0.35</v>
      </c>
      <c r="O2347" s="16"/>
      <c r="P2347" s="14"/>
      <c r="Q2347" s="12"/>
      <c r="R2347" s="13"/>
    </row>
    <row r="2348" spans="1:18" ht="15.75" customHeight="1">
      <c r="A2348" s="1"/>
      <c r="B2348" s="6" t="s">
        <v>14</v>
      </c>
      <c r="C2348" s="6">
        <v>1185732</v>
      </c>
      <c r="D2348" s="7">
        <v>44379</v>
      </c>
      <c r="E2348" s="6" t="s">
        <v>46</v>
      </c>
      <c r="F2348" s="6" t="s">
        <v>88</v>
      </c>
      <c r="G2348" s="6" t="s">
        <v>89</v>
      </c>
      <c r="H2348" s="6" t="s">
        <v>19</v>
      </c>
      <c r="I2348" s="8">
        <v>0.55000000000000004</v>
      </c>
      <c r="J2348" s="9">
        <v>7250</v>
      </c>
      <c r="K2348" s="10">
        <f t="shared" si="18"/>
        <v>3987.5000000000005</v>
      </c>
      <c r="L2348" s="10">
        <f t="shared" si="19"/>
        <v>1595.0000000000002</v>
      </c>
      <c r="M2348" s="11">
        <v>0.4</v>
      </c>
      <c r="O2348" s="16"/>
      <c r="P2348" s="14"/>
      <c r="Q2348" s="12"/>
      <c r="R2348" s="13"/>
    </row>
    <row r="2349" spans="1:18" ht="15.75" customHeight="1">
      <c r="A2349" s="1"/>
      <c r="B2349" s="6" t="s">
        <v>14</v>
      </c>
      <c r="C2349" s="6">
        <v>1185732</v>
      </c>
      <c r="D2349" s="7">
        <v>44379</v>
      </c>
      <c r="E2349" s="6" t="s">
        <v>46</v>
      </c>
      <c r="F2349" s="6" t="s">
        <v>88</v>
      </c>
      <c r="G2349" s="6" t="s">
        <v>89</v>
      </c>
      <c r="H2349" s="6" t="s">
        <v>20</v>
      </c>
      <c r="I2349" s="8">
        <v>0.55000000000000004</v>
      </c>
      <c r="J2349" s="9">
        <v>6750</v>
      </c>
      <c r="K2349" s="10">
        <f t="shared" si="18"/>
        <v>3712.5000000000005</v>
      </c>
      <c r="L2349" s="10">
        <f t="shared" si="19"/>
        <v>1485.0000000000002</v>
      </c>
      <c r="M2349" s="11">
        <v>0.4</v>
      </c>
      <c r="O2349" s="16"/>
      <c r="P2349" s="14"/>
      <c r="Q2349" s="12"/>
      <c r="R2349" s="13"/>
    </row>
    <row r="2350" spans="1:18" ht="15.75" customHeight="1">
      <c r="A2350" s="1"/>
      <c r="B2350" s="6" t="s">
        <v>14</v>
      </c>
      <c r="C2350" s="6">
        <v>1185732</v>
      </c>
      <c r="D2350" s="7">
        <v>44379</v>
      </c>
      <c r="E2350" s="6" t="s">
        <v>46</v>
      </c>
      <c r="F2350" s="6" t="s">
        <v>88</v>
      </c>
      <c r="G2350" s="6" t="s">
        <v>89</v>
      </c>
      <c r="H2350" s="6" t="s">
        <v>21</v>
      </c>
      <c r="I2350" s="8">
        <v>0.65</v>
      </c>
      <c r="J2350" s="9">
        <v>7000</v>
      </c>
      <c r="K2350" s="10">
        <f t="shared" si="18"/>
        <v>4550</v>
      </c>
      <c r="L2350" s="10">
        <f t="shared" si="19"/>
        <v>1592.5</v>
      </c>
      <c r="M2350" s="11">
        <v>0.35</v>
      </c>
      <c r="O2350" s="16"/>
      <c r="P2350" s="14"/>
      <c r="Q2350" s="12"/>
      <c r="R2350" s="13"/>
    </row>
    <row r="2351" spans="1:18" ht="15.75" customHeight="1">
      <c r="A2351" s="1"/>
      <c r="B2351" s="6" t="s">
        <v>14</v>
      </c>
      <c r="C2351" s="6">
        <v>1185732</v>
      </c>
      <c r="D2351" s="7">
        <v>44379</v>
      </c>
      <c r="E2351" s="6" t="s">
        <v>46</v>
      </c>
      <c r="F2351" s="6" t="s">
        <v>88</v>
      </c>
      <c r="G2351" s="6" t="s">
        <v>89</v>
      </c>
      <c r="H2351" s="6" t="s">
        <v>22</v>
      </c>
      <c r="I2351" s="8">
        <v>0.70000000000000007</v>
      </c>
      <c r="J2351" s="9">
        <v>8750</v>
      </c>
      <c r="K2351" s="10">
        <f t="shared" si="18"/>
        <v>6125.0000000000009</v>
      </c>
      <c r="L2351" s="10">
        <f t="shared" si="19"/>
        <v>3062.5000000000005</v>
      </c>
      <c r="M2351" s="11">
        <v>0.5</v>
      </c>
      <c r="O2351" s="16"/>
      <c r="P2351" s="14"/>
      <c r="Q2351" s="12"/>
      <c r="R2351" s="13"/>
    </row>
    <row r="2352" spans="1:18" ht="15.75" customHeight="1">
      <c r="A2352" s="1"/>
      <c r="B2352" s="6" t="s">
        <v>14</v>
      </c>
      <c r="C2352" s="6">
        <v>1185732</v>
      </c>
      <c r="D2352" s="7">
        <v>44411</v>
      </c>
      <c r="E2352" s="6" t="s">
        <v>46</v>
      </c>
      <c r="F2352" s="6" t="s">
        <v>88</v>
      </c>
      <c r="G2352" s="6" t="s">
        <v>89</v>
      </c>
      <c r="H2352" s="6" t="s">
        <v>17</v>
      </c>
      <c r="I2352" s="8">
        <v>0.65</v>
      </c>
      <c r="J2352" s="9">
        <v>10250</v>
      </c>
      <c r="K2352" s="10">
        <f t="shared" si="18"/>
        <v>6662.5</v>
      </c>
      <c r="L2352" s="10">
        <f t="shared" si="19"/>
        <v>2665</v>
      </c>
      <c r="M2352" s="11">
        <v>0.4</v>
      </c>
      <c r="O2352" s="16"/>
      <c r="P2352" s="14"/>
      <c r="Q2352" s="12"/>
      <c r="R2352" s="13"/>
    </row>
    <row r="2353" spans="1:18" ht="15.75" customHeight="1">
      <c r="A2353" s="1"/>
      <c r="B2353" s="6" t="s">
        <v>14</v>
      </c>
      <c r="C2353" s="6">
        <v>1185732</v>
      </c>
      <c r="D2353" s="7">
        <v>44411</v>
      </c>
      <c r="E2353" s="6" t="s">
        <v>46</v>
      </c>
      <c r="F2353" s="6" t="s">
        <v>88</v>
      </c>
      <c r="G2353" s="6" t="s">
        <v>89</v>
      </c>
      <c r="H2353" s="6" t="s">
        <v>18</v>
      </c>
      <c r="I2353" s="8">
        <v>0.60000000000000009</v>
      </c>
      <c r="J2353" s="9">
        <v>8000</v>
      </c>
      <c r="K2353" s="10">
        <f t="shared" si="18"/>
        <v>4800.0000000000009</v>
      </c>
      <c r="L2353" s="10">
        <f t="shared" si="19"/>
        <v>1680.0000000000002</v>
      </c>
      <c r="M2353" s="11">
        <v>0.35</v>
      </c>
      <c r="O2353" s="16"/>
      <c r="P2353" s="14"/>
      <c r="Q2353" s="12"/>
      <c r="R2353" s="13"/>
    </row>
    <row r="2354" spans="1:18" ht="15.75" customHeight="1">
      <c r="A2354" s="1"/>
      <c r="B2354" s="6" t="s">
        <v>14</v>
      </c>
      <c r="C2354" s="6">
        <v>1185732</v>
      </c>
      <c r="D2354" s="7">
        <v>44411</v>
      </c>
      <c r="E2354" s="6" t="s">
        <v>46</v>
      </c>
      <c r="F2354" s="6" t="s">
        <v>88</v>
      </c>
      <c r="G2354" s="6" t="s">
        <v>89</v>
      </c>
      <c r="H2354" s="6" t="s">
        <v>19</v>
      </c>
      <c r="I2354" s="8">
        <v>0.55000000000000004</v>
      </c>
      <c r="J2354" s="9">
        <v>7250</v>
      </c>
      <c r="K2354" s="10">
        <f t="shared" si="18"/>
        <v>3987.5000000000005</v>
      </c>
      <c r="L2354" s="10">
        <f t="shared" si="19"/>
        <v>1595.0000000000002</v>
      </c>
      <c r="M2354" s="11">
        <v>0.4</v>
      </c>
      <c r="O2354" s="16"/>
      <c r="P2354" s="14"/>
      <c r="Q2354" s="12"/>
      <c r="R2354" s="13"/>
    </row>
    <row r="2355" spans="1:18" ht="15.75" customHeight="1">
      <c r="A2355" s="1"/>
      <c r="B2355" s="6" t="s">
        <v>14</v>
      </c>
      <c r="C2355" s="6">
        <v>1185732</v>
      </c>
      <c r="D2355" s="7">
        <v>44411</v>
      </c>
      <c r="E2355" s="6" t="s">
        <v>46</v>
      </c>
      <c r="F2355" s="6" t="s">
        <v>88</v>
      </c>
      <c r="G2355" s="6" t="s">
        <v>89</v>
      </c>
      <c r="H2355" s="6" t="s">
        <v>20</v>
      </c>
      <c r="I2355" s="8">
        <v>0.45</v>
      </c>
      <c r="J2355" s="9">
        <v>6750</v>
      </c>
      <c r="K2355" s="10">
        <f t="shared" si="18"/>
        <v>3037.5</v>
      </c>
      <c r="L2355" s="10">
        <f t="shared" si="19"/>
        <v>1215</v>
      </c>
      <c r="M2355" s="11">
        <v>0.4</v>
      </c>
      <c r="O2355" s="16"/>
      <c r="P2355" s="14"/>
      <c r="Q2355" s="12"/>
      <c r="R2355" s="13"/>
    </row>
    <row r="2356" spans="1:18" ht="15.75" customHeight="1">
      <c r="A2356" s="1"/>
      <c r="B2356" s="6" t="s">
        <v>14</v>
      </c>
      <c r="C2356" s="6">
        <v>1185732</v>
      </c>
      <c r="D2356" s="7">
        <v>44411</v>
      </c>
      <c r="E2356" s="6" t="s">
        <v>46</v>
      </c>
      <c r="F2356" s="6" t="s">
        <v>88</v>
      </c>
      <c r="G2356" s="6" t="s">
        <v>89</v>
      </c>
      <c r="H2356" s="6" t="s">
        <v>21</v>
      </c>
      <c r="I2356" s="8">
        <v>0.55000000000000004</v>
      </c>
      <c r="J2356" s="9">
        <v>6500</v>
      </c>
      <c r="K2356" s="10">
        <f t="shared" si="18"/>
        <v>3575.0000000000005</v>
      </c>
      <c r="L2356" s="10">
        <f t="shared" si="19"/>
        <v>1251.25</v>
      </c>
      <c r="M2356" s="11">
        <v>0.35</v>
      </c>
      <c r="O2356" s="16"/>
      <c r="P2356" s="14"/>
      <c r="Q2356" s="12"/>
      <c r="R2356" s="13"/>
    </row>
    <row r="2357" spans="1:18" ht="15.75" customHeight="1">
      <c r="A2357" s="1"/>
      <c r="B2357" s="6" t="s">
        <v>14</v>
      </c>
      <c r="C2357" s="6">
        <v>1185732</v>
      </c>
      <c r="D2357" s="7">
        <v>44411</v>
      </c>
      <c r="E2357" s="6" t="s">
        <v>46</v>
      </c>
      <c r="F2357" s="6" t="s">
        <v>88</v>
      </c>
      <c r="G2357" s="6" t="s">
        <v>89</v>
      </c>
      <c r="H2357" s="6" t="s">
        <v>22</v>
      </c>
      <c r="I2357" s="8">
        <v>0.60000000000000009</v>
      </c>
      <c r="J2357" s="9">
        <v>8250</v>
      </c>
      <c r="K2357" s="10">
        <f t="shared" si="18"/>
        <v>4950.0000000000009</v>
      </c>
      <c r="L2357" s="10">
        <f t="shared" si="19"/>
        <v>2475.0000000000005</v>
      </c>
      <c r="M2357" s="11">
        <v>0.5</v>
      </c>
      <c r="O2357" s="16"/>
      <c r="P2357" s="14"/>
      <c r="Q2357" s="12"/>
      <c r="R2357" s="13"/>
    </row>
    <row r="2358" spans="1:18" ht="15.75" customHeight="1">
      <c r="A2358" s="1"/>
      <c r="B2358" s="6" t="s">
        <v>14</v>
      </c>
      <c r="C2358" s="6">
        <v>1185732</v>
      </c>
      <c r="D2358" s="7">
        <v>44441</v>
      </c>
      <c r="E2358" s="6" t="s">
        <v>46</v>
      </c>
      <c r="F2358" s="6" t="s">
        <v>88</v>
      </c>
      <c r="G2358" s="6" t="s">
        <v>89</v>
      </c>
      <c r="H2358" s="6" t="s">
        <v>17</v>
      </c>
      <c r="I2358" s="8">
        <v>0.55000000000000004</v>
      </c>
      <c r="J2358" s="9">
        <v>9250</v>
      </c>
      <c r="K2358" s="10">
        <f t="shared" si="18"/>
        <v>5087.5</v>
      </c>
      <c r="L2358" s="10">
        <f t="shared" si="19"/>
        <v>2035</v>
      </c>
      <c r="M2358" s="11">
        <v>0.4</v>
      </c>
      <c r="O2358" s="16"/>
      <c r="P2358" s="14"/>
      <c r="Q2358" s="12"/>
      <c r="R2358" s="13"/>
    </row>
    <row r="2359" spans="1:18" ht="15.75" customHeight="1">
      <c r="A2359" s="1"/>
      <c r="B2359" s="6" t="s">
        <v>14</v>
      </c>
      <c r="C2359" s="6">
        <v>1185732</v>
      </c>
      <c r="D2359" s="7">
        <v>44441</v>
      </c>
      <c r="E2359" s="6" t="s">
        <v>46</v>
      </c>
      <c r="F2359" s="6" t="s">
        <v>88</v>
      </c>
      <c r="G2359" s="6" t="s">
        <v>89</v>
      </c>
      <c r="H2359" s="6" t="s">
        <v>18</v>
      </c>
      <c r="I2359" s="8">
        <v>0.50000000000000011</v>
      </c>
      <c r="J2359" s="9">
        <v>7250</v>
      </c>
      <c r="K2359" s="10">
        <f t="shared" si="18"/>
        <v>3625.0000000000009</v>
      </c>
      <c r="L2359" s="10">
        <f t="shared" si="19"/>
        <v>1268.7500000000002</v>
      </c>
      <c r="M2359" s="11">
        <v>0.35</v>
      </c>
      <c r="O2359" s="16"/>
      <c r="P2359" s="14"/>
      <c r="Q2359" s="12"/>
      <c r="R2359" s="13"/>
    </row>
    <row r="2360" spans="1:18" ht="15.75" customHeight="1">
      <c r="A2360" s="1"/>
      <c r="B2360" s="6" t="s">
        <v>14</v>
      </c>
      <c r="C2360" s="6">
        <v>1185732</v>
      </c>
      <c r="D2360" s="7">
        <v>44441</v>
      </c>
      <c r="E2360" s="6" t="s">
        <v>46</v>
      </c>
      <c r="F2360" s="6" t="s">
        <v>88</v>
      </c>
      <c r="G2360" s="6" t="s">
        <v>89</v>
      </c>
      <c r="H2360" s="6" t="s">
        <v>19</v>
      </c>
      <c r="I2360" s="8">
        <v>0.30000000000000004</v>
      </c>
      <c r="J2360" s="9">
        <v>6250</v>
      </c>
      <c r="K2360" s="10">
        <f t="shared" si="18"/>
        <v>1875.0000000000002</v>
      </c>
      <c r="L2360" s="10">
        <f t="shared" si="19"/>
        <v>750.00000000000011</v>
      </c>
      <c r="M2360" s="11">
        <v>0.4</v>
      </c>
      <c r="O2360" s="16"/>
      <c r="P2360" s="14"/>
      <c r="Q2360" s="12"/>
      <c r="R2360" s="13"/>
    </row>
    <row r="2361" spans="1:18" ht="15.75" customHeight="1">
      <c r="A2361" s="1"/>
      <c r="B2361" s="6" t="s">
        <v>14</v>
      </c>
      <c r="C2361" s="6">
        <v>1185732</v>
      </c>
      <c r="D2361" s="7">
        <v>44441</v>
      </c>
      <c r="E2361" s="6" t="s">
        <v>46</v>
      </c>
      <c r="F2361" s="6" t="s">
        <v>88</v>
      </c>
      <c r="G2361" s="6" t="s">
        <v>89</v>
      </c>
      <c r="H2361" s="6" t="s">
        <v>20</v>
      </c>
      <c r="I2361" s="8">
        <v>0.30000000000000004</v>
      </c>
      <c r="J2361" s="9">
        <v>6000</v>
      </c>
      <c r="K2361" s="10">
        <f t="shared" si="18"/>
        <v>1800.0000000000002</v>
      </c>
      <c r="L2361" s="10">
        <f t="shared" si="19"/>
        <v>720.00000000000011</v>
      </c>
      <c r="M2361" s="11">
        <v>0.4</v>
      </c>
      <c r="O2361" s="16"/>
      <c r="P2361" s="14"/>
      <c r="Q2361" s="12"/>
      <c r="R2361" s="13"/>
    </row>
    <row r="2362" spans="1:18" ht="15.75" customHeight="1">
      <c r="A2362" s="1"/>
      <c r="B2362" s="6" t="s">
        <v>14</v>
      </c>
      <c r="C2362" s="6">
        <v>1185732</v>
      </c>
      <c r="D2362" s="7">
        <v>44441</v>
      </c>
      <c r="E2362" s="6" t="s">
        <v>46</v>
      </c>
      <c r="F2362" s="6" t="s">
        <v>88</v>
      </c>
      <c r="G2362" s="6" t="s">
        <v>89</v>
      </c>
      <c r="H2362" s="6" t="s">
        <v>21</v>
      </c>
      <c r="I2362" s="8">
        <v>0.4</v>
      </c>
      <c r="J2362" s="9">
        <v>6000</v>
      </c>
      <c r="K2362" s="10">
        <f t="shared" si="18"/>
        <v>2400</v>
      </c>
      <c r="L2362" s="10">
        <f t="shared" si="19"/>
        <v>840</v>
      </c>
      <c r="M2362" s="11">
        <v>0.35</v>
      </c>
      <c r="O2362" s="16"/>
      <c r="P2362" s="14"/>
      <c r="Q2362" s="12"/>
      <c r="R2362" s="13"/>
    </row>
    <row r="2363" spans="1:18" ht="15.75" customHeight="1">
      <c r="A2363" s="1"/>
      <c r="B2363" s="6" t="s">
        <v>14</v>
      </c>
      <c r="C2363" s="6">
        <v>1185732</v>
      </c>
      <c r="D2363" s="7">
        <v>44441</v>
      </c>
      <c r="E2363" s="6" t="s">
        <v>46</v>
      </c>
      <c r="F2363" s="6" t="s">
        <v>88</v>
      </c>
      <c r="G2363" s="6" t="s">
        <v>89</v>
      </c>
      <c r="H2363" s="6" t="s">
        <v>22</v>
      </c>
      <c r="I2363" s="8">
        <v>0.45000000000000007</v>
      </c>
      <c r="J2363" s="9">
        <v>7000</v>
      </c>
      <c r="K2363" s="10">
        <f t="shared" si="18"/>
        <v>3150.0000000000005</v>
      </c>
      <c r="L2363" s="10">
        <f t="shared" si="19"/>
        <v>1575.0000000000002</v>
      </c>
      <c r="M2363" s="11">
        <v>0.5</v>
      </c>
      <c r="O2363" s="16"/>
      <c r="P2363" s="14"/>
      <c r="Q2363" s="12"/>
      <c r="R2363" s="13"/>
    </row>
    <row r="2364" spans="1:18" ht="15.75" customHeight="1">
      <c r="A2364" s="1"/>
      <c r="B2364" s="6" t="s">
        <v>14</v>
      </c>
      <c r="C2364" s="6">
        <v>1185732</v>
      </c>
      <c r="D2364" s="7">
        <v>44473</v>
      </c>
      <c r="E2364" s="6" t="s">
        <v>46</v>
      </c>
      <c r="F2364" s="6" t="s">
        <v>88</v>
      </c>
      <c r="G2364" s="6" t="s">
        <v>89</v>
      </c>
      <c r="H2364" s="6" t="s">
        <v>17</v>
      </c>
      <c r="I2364" s="8">
        <v>0.45000000000000007</v>
      </c>
      <c r="J2364" s="9">
        <v>8750</v>
      </c>
      <c r="K2364" s="10">
        <f t="shared" si="18"/>
        <v>3937.5000000000005</v>
      </c>
      <c r="L2364" s="10">
        <f t="shared" si="19"/>
        <v>1575.0000000000002</v>
      </c>
      <c r="M2364" s="11">
        <v>0.4</v>
      </c>
      <c r="O2364" s="16"/>
      <c r="P2364" s="14"/>
      <c r="Q2364" s="12"/>
      <c r="R2364" s="13"/>
    </row>
    <row r="2365" spans="1:18" ht="15.75" customHeight="1">
      <c r="A2365" s="1"/>
      <c r="B2365" s="6" t="s">
        <v>14</v>
      </c>
      <c r="C2365" s="6">
        <v>1185732</v>
      </c>
      <c r="D2365" s="7">
        <v>44473</v>
      </c>
      <c r="E2365" s="6" t="s">
        <v>46</v>
      </c>
      <c r="F2365" s="6" t="s">
        <v>88</v>
      </c>
      <c r="G2365" s="6" t="s">
        <v>89</v>
      </c>
      <c r="H2365" s="6" t="s">
        <v>18</v>
      </c>
      <c r="I2365" s="8">
        <v>0.35000000000000009</v>
      </c>
      <c r="J2365" s="9">
        <v>7000</v>
      </c>
      <c r="K2365" s="10">
        <f t="shared" si="18"/>
        <v>2450.0000000000005</v>
      </c>
      <c r="L2365" s="10">
        <f t="shared" si="19"/>
        <v>857.50000000000011</v>
      </c>
      <c r="M2365" s="11">
        <v>0.35</v>
      </c>
      <c r="O2365" s="16"/>
      <c r="P2365" s="14"/>
      <c r="Q2365" s="12"/>
      <c r="R2365" s="13"/>
    </row>
    <row r="2366" spans="1:18" ht="15.75" customHeight="1">
      <c r="A2366" s="1"/>
      <c r="B2366" s="6" t="s">
        <v>14</v>
      </c>
      <c r="C2366" s="6">
        <v>1185732</v>
      </c>
      <c r="D2366" s="7">
        <v>44473</v>
      </c>
      <c r="E2366" s="6" t="s">
        <v>46</v>
      </c>
      <c r="F2366" s="6" t="s">
        <v>88</v>
      </c>
      <c r="G2366" s="6" t="s">
        <v>89</v>
      </c>
      <c r="H2366" s="6" t="s">
        <v>19</v>
      </c>
      <c r="I2366" s="8">
        <v>0.35000000000000009</v>
      </c>
      <c r="J2366" s="9">
        <v>5750</v>
      </c>
      <c r="K2366" s="10">
        <f t="shared" si="18"/>
        <v>2012.5000000000005</v>
      </c>
      <c r="L2366" s="10">
        <f t="shared" si="19"/>
        <v>805.00000000000023</v>
      </c>
      <c r="M2366" s="11">
        <v>0.4</v>
      </c>
      <c r="O2366" s="16"/>
      <c r="P2366" s="14"/>
      <c r="Q2366" s="12"/>
      <c r="R2366" s="13"/>
    </row>
    <row r="2367" spans="1:18" ht="15.75" customHeight="1">
      <c r="A2367" s="1"/>
      <c r="B2367" s="6" t="s">
        <v>14</v>
      </c>
      <c r="C2367" s="6">
        <v>1185732</v>
      </c>
      <c r="D2367" s="7">
        <v>44473</v>
      </c>
      <c r="E2367" s="6" t="s">
        <v>46</v>
      </c>
      <c r="F2367" s="6" t="s">
        <v>88</v>
      </c>
      <c r="G2367" s="6" t="s">
        <v>89</v>
      </c>
      <c r="H2367" s="6" t="s">
        <v>20</v>
      </c>
      <c r="I2367" s="8">
        <v>0.35000000000000009</v>
      </c>
      <c r="J2367" s="9">
        <v>5500</v>
      </c>
      <c r="K2367" s="10">
        <f t="shared" si="18"/>
        <v>1925.0000000000005</v>
      </c>
      <c r="L2367" s="10">
        <f t="shared" si="19"/>
        <v>770.00000000000023</v>
      </c>
      <c r="M2367" s="11">
        <v>0.4</v>
      </c>
      <c r="O2367" s="16"/>
      <c r="P2367" s="14"/>
      <c r="Q2367" s="12"/>
      <c r="R2367" s="13"/>
    </row>
    <row r="2368" spans="1:18" ht="15.75" customHeight="1">
      <c r="A2368" s="1"/>
      <c r="B2368" s="6" t="s">
        <v>14</v>
      </c>
      <c r="C2368" s="6">
        <v>1185732</v>
      </c>
      <c r="D2368" s="7">
        <v>44473</v>
      </c>
      <c r="E2368" s="6" t="s">
        <v>46</v>
      </c>
      <c r="F2368" s="6" t="s">
        <v>88</v>
      </c>
      <c r="G2368" s="6" t="s">
        <v>89</v>
      </c>
      <c r="H2368" s="6" t="s">
        <v>21</v>
      </c>
      <c r="I2368" s="8">
        <v>0.45000000000000007</v>
      </c>
      <c r="J2368" s="9">
        <v>5500</v>
      </c>
      <c r="K2368" s="10">
        <f t="shared" si="18"/>
        <v>2475.0000000000005</v>
      </c>
      <c r="L2368" s="10">
        <f t="shared" si="19"/>
        <v>866.25000000000011</v>
      </c>
      <c r="M2368" s="11">
        <v>0.35</v>
      </c>
      <c r="O2368" s="16"/>
      <c r="P2368" s="14"/>
      <c r="Q2368" s="12"/>
      <c r="R2368" s="13"/>
    </row>
    <row r="2369" spans="1:18" ht="15.75" customHeight="1">
      <c r="A2369" s="1"/>
      <c r="B2369" s="6" t="s">
        <v>14</v>
      </c>
      <c r="C2369" s="6">
        <v>1185732</v>
      </c>
      <c r="D2369" s="7">
        <v>44473</v>
      </c>
      <c r="E2369" s="6" t="s">
        <v>46</v>
      </c>
      <c r="F2369" s="6" t="s">
        <v>88</v>
      </c>
      <c r="G2369" s="6" t="s">
        <v>89</v>
      </c>
      <c r="H2369" s="6" t="s">
        <v>22</v>
      </c>
      <c r="I2369" s="8">
        <v>0.5</v>
      </c>
      <c r="J2369" s="9">
        <v>6750</v>
      </c>
      <c r="K2369" s="10">
        <f t="shared" si="18"/>
        <v>3375</v>
      </c>
      <c r="L2369" s="10">
        <f t="shared" si="19"/>
        <v>1687.5</v>
      </c>
      <c r="M2369" s="11">
        <v>0.5</v>
      </c>
      <c r="O2369" s="16"/>
      <c r="P2369" s="14"/>
      <c r="Q2369" s="12"/>
      <c r="R2369" s="13"/>
    </row>
    <row r="2370" spans="1:18" ht="15.75" customHeight="1">
      <c r="A2370" s="1"/>
      <c r="B2370" s="6" t="s">
        <v>14</v>
      </c>
      <c r="C2370" s="6">
        <v>1185732</v>
      </c>
      <c r="D2370" s="7">
        <v>44503</v>
      </c>
      <c r="E2370" s="6" t="s">
        <v>46</v>
      </c>
      <c r="F2370" s="6" t="s">
        <v>88</v>
      </c>
      <c r="G2370" s="6" t="s">
        <v>89</v>
      </c>
      <c r="H2370" s="6" t="s">
        <v>17</v>
      </c>
      <c r="I2370" s="8">
        <v>0.45000000000000007</v>
      </c>
      <c r="J2370" s="9">
        <v>8250</v>
      </c>
      <c r="K2370" s="10">
        <f t="shared" si="18"/>
        <v>3712.5000000000005</v>
      </c>
      <c r="L2370" s="10">
        <f t="shared" si="19"/>
        <v>1485.0000000000002</v>
      </c>
      <c r="M2370" s="11">
        <v>0.4</v>
      </c>
      <c r="O2370" s="16"/>
      <c r="P2370" s="14"/>
      <c r="Q2370" s="12"/>
      <c r="R2370" s="13"/>
    </row>
    <row r="2371" spans="1:18" ht="15.75" customHeight="1">
      <c r="A2371" s="1"/>
      <c r="B2371" s="6" t="s">
        <v>14</v>
      </c>
      <c r="C2371" s="6">
        <v>1185732</v>
      </c>
      <c r="D2371" s="7">
        <v>44503</v>
      </c>
      <c r="E2371" s="6" t="s">
        <v>46</v>
      </c>
      <c r="F2371" s="6" t="s">
        <v>88</v>
      </c>
      <c r="G2371" s="6" t="s">
        <v>89</v>
      </c>
      <c r="H2371" s="6" t="s">
        <v>18</v>
      </c>
      <c r="I2371" s="8">
        <v>0.35000000000000009</v>
      </c>
      <c r="J2371" s="9">
        <v>6500</v>
      </c>
      <c r="K2371" s="10">
        <f t="shared" si="18"/>
        <v>2275.0000000000005</v>
      </c>
      <c r="L2371" s="10">
        <f t="shared" si="19"/>
        <v>796.25000000000011</v>
      </c>
      <c r="M2371" s="11">
        <v>0.35</v>
      </c>
      <c r="O2371" s="16"/>
      <c r="P2371" s="14"/>
      <c r="Q2371" s="12"/>
      <c r="R2371" s="13"/>
    </row>
    <row r="2372" spans="1:18" ht="15.75" customHeight="1">
      <c r="A2372" s="1"/>
      <c r="B2372" s="6" t="s">
        <v>14</v>
      </c>
      <c r="C2372" s="6">
        <v>1185732</v>
      </c>
      <c r="D2372" s="7">
        <v>44503</v>
      </c>
      <c r="E2372" s="6" t="s">
        <v>46</v>
      </c>
      <c r="F2372" s="6" t="s">
        <v>88</v>
      </c>
      <c r="G2372" s="6" t="s">
        <v>89</v>
      </c>
      <c r="H2372" s="6" t="s">
        <v>19</v>
      </c>
      <c r="I2372" s="8">
        <v>0.40000000000000013</v>
      </c>
      <c r="J2372" s="9">
        <v>5950</v>
      </c>
      <c r="K2372" s="10">
        <f t="shared" si="18"/>
        <v>2380.0000000000009</v>
      </c>
      <c r="L2372" s="10">
        <f t="shared" si="19"/>
        <v>952.00000000000045</v>
      </c>
      <c r="M2372" s="11">
        <v>0.4</v>
      </c>
      <c r="O2372" s="16"/>
      <c r="P2372" s="14"/>
      <c r="Q2372" s="12"/>
      <c r="R2372" s="13"/>
    </row>
    <row r="2373" spans="1:18" ht="15.75" customHeight="1">
      <c r="A2373" s="1"/>
      <c r="B2373" s="6" t="s">
        <v>14</v>
      </c>
      <c r="C2373" s="6">
        <v>1185732</v>
      </c>
      <c r="D2373" s="7">
        <v>44503</v>
      </c>
      <c r="E2373" s="6" t="s">
        <v>46</v>
      </c>
      <c r="F2373" s="6" t="s">
        <v>88</v>
      </c>
      <c r="G2373" s="6" t="s">
        <v>89</v>
      </c>
      <c r="H2373" s="6" t="s">
        <v>20</v>
      </c>
      <c r="I2373" s="8">
        <v>0.6000000000000002</v>
      </c>
      <c r="J2373" s="9">
        <v>6500</v>
      </c>
      <c r="K2373" s="10">
        <f t="shared" si="18"/>
        <v>3900.0000000000014</v>
      </c>
      <c r="L2373" s="10">
        <f t="shared" si="19"/>
        <v>1560.0000000000007</v>
      </c>
      <c r="M2373" s="11">
        <v>0.4</v>
      </c>
      <c r="O2373" s="16"/>
      <c r="P2373" s="14"/>
      <c r="Q2373" s="12"/>
      <c r="R2373" s="13"/>
    </row>
    <row r="2374" spans="1:18" ht="15.75" customHeight="1">
      <c r="A2374" s="1"/>
      <c r="B2374" s="6" t="s">
        <v>14</v>
      </c>
      <c r="C2374" s="6">
        <v>1185732</v>
      </c>
      <c r="D2374" s="7">
        <v>44503</v>
      </c>
      <c r="E2374" s="6" t="s">
        <v>46</v>
      </c>
      <c r="F2374" s="6" t="s">
        <v>88</v>
      </c>
      <c r="G2374" s="6" t="s">
        <v>89</v>
      </c>
      <c r="H2374" s="6" t="s">
        <v>21</v>
      </c>
      <c r="I2374" s="8">
        <v>0.75000000000000011</v>
      </c>
      <c r="J2374" s="9">
        <v>6250</v>
      </c>
      <c r="K2374" s="10">
        <f t="shared" si="18"/>
        <v>4687.5000000000009</v>
      </c>
      <c r="L2374" s="10">
        <f t="shared" si="19"/>
        <v>1640.6250000000002</v>
      </c>
      <c r="M2374" s="11">
        <v>0.35</v>
      </c>
      <c r="O2374" s="16"/>
      <c r="P2374" s="14"/>
      <c r="Q2374" s="12"/>
      <c r="R2374" s="13"/>
    </row>
    <row r="2375" spans="1:18" ht="15.75" customHeight="1">
      <c r="A2375" s="1"/>
      <c r="B2375" s="6" t="s">
        <v>14</v>
      </c>
      <c r="C2375" s="6">
        <v>1185732</v>
      </c>
      <c r="D2375" s="7">
        <v>44503</v>
      </c>
      <c r="E2375" s="6" t="s">
        <v>46</v>
      </c>
      <c r="F2375" s="6" t="s">
        <v>88</v>
      </c>
      <c r="G2375" s="6" t="s">
        <v>89</v>
      </c>
      <c r="H2375" s="6" t="s">
        <v>22</v>
      </c>
      <c r="I2375" s="8">
        <v>0.75</v>
      </c>
      <c r="J2375" s="9">
        <v>7250</v>
      </c>
      <c r="K2375" s="10">
        <f t="shared" si="18"/>
        <v>5437.5</v>
      </c>
      <c r="L2375" s="10">
        <f t="shared" si="19"/>
        <v>2718.75</v>
      </c>
      <c r="M2375" s="11">
        <v>0.5</v>
      </c>
      <c r="O2375" s="16"/>
      <c r="P2375" s="14"/>
      <c r="Q2375" s="12"/>
      <c r="R2375" s="13"/>
    </row>
    <row r="2376" spans="1:18" ht="15.75" customHeight="1">
      <c r="A2376" s="1"/>
      <c r="B2376" s="6" t="s">
        <v>14</v>
      </c>
      <c r="C2376" s="6">
        <v>1185732</v>
      </c>
      <c r="D2376" s="7">
        <v>44532</v>
      </c>
      <c r="E2376" s="6" t="s">
        <v>46</v>
      </c>
      <c r="F2376" s="6" t="s">
        <v>88</v>
      </c>
      <c r="G2376" s="6" t="s">
        <v>89</v>
      </c>
      <c r="H2376" s="6" t="s">
        <v>17</v>
      </c>
      <c r="I2376" s="8">
        <v>0.70000000000000007</v>
      </c>
      <c r="J2376" s="9">
        <v>9750</v>
      </c>
      <c r="K2376" s="10">
        <f t="shared" si="18"/>
        <v>6825.0000000000009</v>
      </c>
      <c r="L2376" s="10">
        <f t="shared" si="19"/>
        <v>2730.0000000000005</v>
      </c>
      <c r="M2376" s="11">
        <v>0.4</v>
      </c>
      <c r="O2376" s="16"/>
      <c r="P2376" s="14"/>
      <c r="Q2376" s="12"/>
      <c r="R2376" s="13"/>
    </row>
    <row r="2377" spans="1:18" ht="15.75" customHeight="1">
      <c r="A2377" s="1"/>
      <c r="B2377" s="6" t="s">
        <v>14</v>
      </c>
      <c r="C2377" s="6">
        <v>1185732</v>
      </c>
      <c r="D2377" s="7">
        <v>44532</v>
      </c>
      <c r="E2377" s="6" t="s">
        <v>46</v>
      </c>
      <c r="F2377" s="6" t="s">
        <v>88</v>
      </c>
      <c r="G2377" s="6" t="s">
        <v>89</v>
      </c>
      <c r="H2377" s="6" t="s">
        <v>18</v>
      </c>
      <c r="I2377" s="8">
        <v>0.60000000000000009</v>
      </c>
      <c r="J2377" s="9">
        <v>7750</v>
      </c>
      <c r="K2377" s="10">
        <f t="shared" si="18"/>
        <v>4650.0000000000009</v>
      </c>
      <c r="L2377" s="10">
        <f t="shared" si="19"/>
        <v>1627.5000000000002</v>
      </c>
      <c r="M2377" s="11">
        <v>0.35</v>
      </c>
      <c r="O2377" s="16"/>
      <c r="P2377" s="14"/>
      <c r="Q2377" s="12"/>
      <c r="R2377" s="13"/>
    </row>
    <row r="2378" spans="1:18" ht="15.75" customHeight="1">
      <c r="A2378" s="1"/>
      <c r="B2378" s="6" t="s">
        <v>14</v>
      </c>
      <c r="C2378" s="6">
        <v>1185732</v>
      </c>
      <c r="D2378" s="7">
        <v>44532</v>
      </c>
      <c r="E2378" s="6" t="s">
        <v>46</v>
      </c>
      <c r="F2378" s="6" t="s">
        <v>88</v>
      </c>
      <c r="G2378" s="6" t="s">
        <v>89</v>
      </c>
      <c r="H2378" s="6" t="s">
        <v>19</v>
      </c>
      <c r="I2378" s="8">
        <v>0.60000000000000009</v>
      </c>
      <c r="J2378" s="9">
        <v>7250</v>
      </c>
      <c r="K2378" s="10">
        <f t="shared" si="18"/>
        <v>4350.0000000000009</v>
      </c>
      <c r="L2378" s="10">
        <f t="shared" si="19"/>
        <v>1740.0000000000005</v>
      </c>
      <c r="M2378" s="11">
        <v>0.4</v>
      </c>
      <c r="O2378" s="16"/>
      <c r="P2378" s="14"/>
      <c r="Q2378" s="12"/>
      <c r="R2378" s="13"/>
    </row>
    <row r="2379" spans="1:18" ht="15.75" customHeight="1">
      <c r="A2379" s="1"/>
      <c r="B2379" s="6" t="s">
        <v>14</v>
      </c>
      <c r="C2379" s="6">
        <v>1185732</v>
      </c>
      <c r="D2379" s="7">
        <v>44532</v>
      </c>
      <c r="E2379" s="6" t="s">
        <v>46</v>
      </c>
      <c r="F2379" s="6" t="s">
        <v>88</v>
      </c>
      <c r="G2379" s="6" t="s">
        <v>89</v>
      </c>
      <c r="H2379" s="6" t="s">
        <v>20</v>
      </c>
      <c r="I2379" s="8">
        <v>0.60000000000000009</v>
      </c>
      <c r="J2379" s="9">
        <v>6750</v>
      </c>
      <c r="K2379" s="10">
        <f t="shared" si="18"/>
        <v>4050.0000000000005</v>
      </c>
      <c r="L2379" s="10">
        <f t="shared" si="19"/>
        <v>1620.0000000000002</v>
      </c>
      <c r="M2379" s="11">
        <v>0.4</v>
      </c>
      <c r="O2379" s="16"/>
      <c r="P2379" s="14"/>
      <c r="Q2379" s="12"/>
      <c r="R2379" s="13"/>
    </row>
    <row r="2380" spans="1:18" ht="15.75" customHeight="1">
      <c r="A2380" s="1"/>
      <c r="B2380" s="6" t="s">
        <v>14</v>
      </c>
      <c r="C2380" s="6">
        <v>1185732</v>
      </c>
      <c r="D2380" s="7">
        <v>44532</v>
      </c>
      <c r="E2380" s="6" t="s">
        <v>46</v>
      </c>
      <c r="F2380" s="6" t="s">
        <v>88</v>
      </c>
      <c r="G2380" s="6" t="s">
        <v>89</v>
      </c>
      <c r="H2380" s="6" t="s">
        <v>21</v>
      </c>
      <c r="I2380" s="8">
        <v>0.70000000000000007</v>
      </c>
      <c r="J2380" s="9">
        <v>6750</v>
      </c>
      <c r="K2380" s="10">
        <f t="shared" si="18"/>
        <v>4725</v>
      </c>
      <c r="L2380" s="10">
        <f t="shared" si="19"/>
        <v>1653.75</v>
      </c>
      <c r="M2380" s="11">
        <v>0.35</v>
      </c>
      <c r="O2380" s="16"/>
      <c r="P2380" s="14"/>
      <c r="Q2380" s="12"/>
      <c r="R2380" s="13"/>
    </row>
    <row r="2381" spans="1:18" ht="15.75" customHeight="1">
      <c r="A2381" s="1"/>
      <c r="B2381" s="6" t="s">
        <v>14</v>
      </c>
      <c r="C2381" s="6">
        <v>1185732</v>
      </c>
      <c r="D2381" s="7">
        <v>44532</v>
      </c>
      <c r="E2381" s="6" t="s">
        <v>46</v>
      </c>
      <c r="F2381" s="6" t="s">
        <v>88</v>
      </c>
      <c r="G2381" s="6" t="s">
        <v>89</v>
      </c>
      <c r="H2381" s="6" t="s">
        <v>22</v>
      </c>
      <c r="I2381" s="8">
        <v>0.75</v>
      </c>
      <c r="J2381" s="9">
        <v>7750</v>
      </c>
      <c r="K2381" s="10">
        <f t="shared" si="18"/>
        <v>5812.5</v>
      </c>
      <c r="L2381" s="10">
        <f t="shared" si="19"/>
        <v>2906.25</v>
      </c>
      <c r="M2381" s="11">
        <v>0.5</v>
      </c>
      <c r="O2381" s="16"/>
      <c r="P2381" s="14"/>
      <c r="Q2381" s="12"/>
      <c r="R2381" s="13"/>
    </row>
    <row r="2382" spans="1:18" ht="15.75" customHeight="1">
      <c r="A2382" s="1" t="s">
        <v>39</v>
      </c>
      <c r="B2382" s="6" t="s">
        <v>14</v>
      </c>
      <c r="C2382" s="6">
        <v>1185732</v>
      </c>
      <c r="D2382" s="7">
        <v>44209</v>
      </c>
      <c r="E2382" s="6" t="s">
        <v>46</v>
      </c>
      <c r="F2382" s="6" t="s">
        <v>90</v>
      </c>
      <c r="G2382" s="6" t="s">
        <v>91</v>
      </c>
      <c r="H2382" s="6" t="s">
        <v>17</v>
      </c>
      <c r="I2382" s="8">
        <v>0.35000000000000003</v>
      </c>
      <c r="J2382" s="9">
        <v>7750</v>
      </c>
      <c r="K2382" s="10">
        <f t="shared" si="18"/>
        <v>2712.5000000000005</v>
      </c>
      <c r="L2382" s="10">
        <f t="shared" si="19"/>
        <v>1085.0000000000002</v>
      </c>
      <c r="M2382" s="11">
        <v>0.4</v>
      </c>
      <c r="O2382" s="16"/>
      <c r="P2382" s="14"/>
      <c r="Q2382" s="12"/>
      <c r="R2382" s="13"/>
    </row>
    <row r="2383" spans="1:18" ht="15.75" customHeight="1">
      <c r="A2383" s="1"/>
      <c r="B2383" s="6" t="s">
        <v>14</v>
      </c>
      <c r="C2383" s="6">
        <v>1185732</v>
      </c>
      <c r="D2383" s="7">
        <v>44209</v>
      </c>
      <c r="E2383" s="6" t="s">
        <v>46</v>
      </c>
      <c r="F2383" s="6" t="s">
        <v>90</v>
      </c>
      <c r="G2383" s="6" t="s">
        <v>91</v>
      </c>
      <c r="H2383" s="6" t="s">
        <v>18</v>
      </c>
      <c r="I2383" s="8">
        <v>0.35000000000000003</v>
      </c>
      <c r="J2383" s="9">
        <v>5750</v>
      </c>
      <c r="K2383" s="10">
        <f t="shared" si="18"/>
        <v>2012.5000000000002</v>
      </c>
      <c r="L2383" s="10">
        <f t="shared" si="19"/>
        <v>704.375</v>
      </c>
      <c r="M2383" s="11">
        <v>0.35</v>
      </c>
      <c r="O2383" s="16"/>
      <c r="P2383" s="14"/>
      <c r="Q2383" s="12"/>
      <c r="R2383" s="13"/>
    </row>
    <row r="2384" spans="1:18" ht="15.75" customHeight="1">
      <c r="A2384" s="1"/>
      <c r="B2384" s="6" t="s">
        <v>14</v>
      </c>
      <c r="C2384" s="6">
        <v>1185732</v>
      </c>
      <c r="D2384" s="7">
        <v>44209</v>
      </c>
      <c r="E2384" s="6" t="s">
        <v>46</v>
      </c>
      <c r="F2384" s="6" t="s">
        <v>90</v>
      </c>
      <c r="G2384" s="6" t="s">
        <v>91</v>
      </c>
      <c r="H2384" s="6" t="s">
        <v>19</v>
      </c>
      <c r="I2384" s="8">
        <v>0.25000000000000006</v>
      </c>
      <c r="J2384" s="9">
        <v>5750</v>
      </c>
      <c r="K2384" s="10">
        <f t="shared" si="18"/>
        <v>1437.5000000000002</v>
      </c>
      <c r="L2384" s="10">
        <f t="shared" si="19"/>
        <v>575.00000000000011</v>
      </c>
      <c r="M2384" s="11">
        <v>0.4</v>
      </c>
      <c r="O2384" s="16"/>
      <c r="P2384" s="14"/>
      <c r="Q2384" s="12"/>
      <c r="R2384" s="13"/>
    </row>
    <row r="2385" spans="1:18" ht="15.75" customHeight="1">
      <c r="A2385" s="1"/>
      <c r="B2385" s="6" t="s">
        <v>14</v>
      </c>
      <c r="C2385" s="6">
        <v>1185732</v>
      </c>
      <c r="D2385" s="7">
        <v>44209</v>
      </c>
      <c r="E2385" s="6" t="s">
        <v>46</v>
      </c>
      <c r="F2385" s="6" t="s">
        <v>90</v>
      </c>
      <c r="G2385" s="6" t="s">
        <v>91</v>
      </c>
      <c r="H2385" s="6" t="s">
        <v>20</v>
      </c>
      <c r="I2385" s="8">
        <v>0.3</v>
      </c>
      <c r="J2385" s="9">
        <v>4250</v>
      </c>
      <c r="K2385" s="10">
        <f t="shared" si="18"/>
        <v>1275</v>
      </c>
      <c r="L2385" s="10">
        <f t="shared" si="19"/>
        <v>510</v>
      </c>
      <c r="M2385" s="11">
        <v>0.4</v>
      </c>
      <c r="O2385" s="16"/>
      <c r="P2385" s="14"/>
      <c r="Q2385" s="12"/>
      <c r="R2385" s="13"/>
    </row>
    <row r="2386" spans="1:18" ht="15.75" customHeight="1">
      <c r="A2386" s="1"/>
      <c r="B2386" s="6" t="s">
        <v>14</v>
      </c>
      <c r="C2386" s="6">
        <v>1185732</v>
      </c>
      <c r="D2386" s="7">
        <v>44209</v>
      </c>
      <c r="E2386" s="6" t="s">
        <v>46</v>
      </c>
      <c r="F2386" s="6" t="s">
        <v>90</v>
      </c>
      <c r="G2386" s="6" t="s">
        <v>91</v>
      </c>
      <c r="H2386" s="6" t="s">
        <v>21</v>
      </c>
      <c r="I2386" s="8">
        <v>0.45</v>
      </c>
      <c r="J2386" s="9">
        <v>4750</v>
      </c>
      <c r="K2386" s="10">
        <f t="shared" si="18"/>
        <v>2137.5</v>
      </c>
      <c r="L2386" s="10">
        <f t="shared" si="19"/>
        <v>748.125</v>
      </c>
      <c r="M2386" s="11">
        <v>0.35</v>
      </c>
      <c r="O2386" s="16"/>
      <c r="P2386" s="14"/>
      <c r="Q2386" s="12"/>
      <c r="R2386" s="13"/>
    </row>
    <row r="2387" spans="1:18" ht="15.75" customHeight="1">
      <c r="A2387" s="1"/>
      <c r="B2387" s="6" t="s">
        <v>14</v>
      </c>
      <c r="C2387" s="6">
        <v>1185732</v>
      </c>
      <c r="D2387" s="7">
        <v>44209</v>
      </c>
      <c r="E2387" s="6" t="s">
        <v>46</v>
      </c>
      <c r="F2387" s="6" t="s">
        <v>90</v>
      </c>
      <c r="G2387" s="6" t="s">
        <v>91</v>
      </c>
      <c r="H2387" s="6" t="s">
        <v>22</v>
      </c>
      <c r="I2387" s="8">
        <v>0.35000000000000003</v>
      </c>
      <c r="J2387" s="9">
        <v>5750</v>
      </c>
      <c r="K2387" s="10">
        <f t="shared" si="18"/>
        <v>2012.5000000000002</v>
      </c>
      <c r="L2387" s="10">
        <f t="shared" si="19"/>
        <v>1006.2500000000001</v>
      </c>
      <c r="M2387" s="11">
        <v>0.5</v>
      </c>
      <c r="O2387" s="16"/>
      <c r="P2387" s="14"/>
      <c r="Q2387" s="12"/>
      <c r="R2387" s="13"/>
    </row>
    <row r="2388" spans="1:18" ht="15.75" customHeight="1">
      <c r="A2388" s="1"/>
      <c r="B2388" s="6" t="s">
        <v>14</v>
      </c>
      <c r="C2388" s="6">
        <v>1185732</v>
      </c>
      <c r="D2388" s="7">
        <v>44238</v>
      </c>
      <c r="E2388" s="6" t="s">
        <v>46</v>
      </c>
      <c r="F2388" s="6" t="s">
        <v>90</v>
      </c>
      <c r="G2388" s="6" t="s">
        <v>91</v>
      </c>
      <c r="H2388" s="6" t="s">
        <v>17</v>
      </c>
      <c r="I2388" s="8">
        <v>0.35000000000000003</v>
      </c>
      <c r="J2388" s="9">
        <v>8250</v>
      </c>
      <c r="K2388" s="10">
        <f t="shared" si="18"/>
        <v>2887.5000000000005</v>
      </c>
      <c r="L2388" s="10">
        <f t="shared" si="19"/>
        <v>1155.0000000000002</v>
      </c>
      <c r="M2388" s="11">
        <v>0.4</v>
      </c>
      <c r="O2388" s="16"/>
      <c r="P2388" s="14"/>
      <c r="Q2388" s="12"/>
      <c r="R2388" s="13"/>
    </row>
    <row r="2389" spans="1:18" ht="15.75" customHeight="1">
      <c r="A2389" s="1"/>
      <c r="B2389" s="6" t="s">
        <v>14</v>
      </c>
      <c r="C2389" s="6">
        <v>1185732</v>
      </c>
      <c r="D2389" s="7">
        <v>44238</v>
      </c>
      <c r="E2389" s="6" t="s">
        <v>46</v>
      </c>
      <c r="F2389" s="6" t="s">
        <v>90</v>
      </c>
      <c r="G2389" s="6" t="s">
        <v>91</v>
      </c>
      <c r="H2389" s="6" t="s">
        <v>18</v>
      </c>
      <c r="I2389" s="8">
        <v>0.35000000000000003</v>
      </c>
      <c r="J2389" s="9">
        <v>4750</v>
      </c>
      <c r="K2389" s="10">
        <f t="shared" si="18"/>
        <v>1662.5000000000002</v>
      </c>
      <c r="L2389" s="10">
        <f t="shared" si="19"/>
        <v>581.875</v>
      </c>
      <c r="M2389" s="11">
        <v>0.35</v>
      </c>
      <c r="O2389" s="16"/>
      <c r="P2389" s="14"/>
      <c r="Q2389" s="12"/>
      <c r="R2389" s="13"/>
    </row>
    <row r="2390" spans="1:18" ht="15.75" customHeight="1">
      <c r="A2390" s="1"/>
      <c r="B2390" s="6" t="s">
        <v>14</v>
      </c>
      <c r="C2390" s="6">
        <v>1185732</v>
      </c>
      <c r="D2390" s="7">
        <v>44238</v>
      </c>
      <c r="E2390" s="6" t="s">
        <v>46</v>
      </c>
      <c r="F2390" s="6" t="s">
        <v>90</v>
      </c>
      <c r="G2390" s="6" t="s">
        <v>91</v>
      </c>
      <c r="H2390" s="6" t="s">
        <v>19</v>
      </c>
      <c r="I2390" s="8">
        <v>0.25000000000000006</v>
      </c>
      <c r="J2390" s="9">
        <v>5250</v>
      </c>
      <c r="K2390" s="10">
        <f t="shared" si="18"/>
        <v>1312.5000000000002</v>
      </c>
      <c r="L2390" s="10">
        <f t="shared" si="19"/>
        <v>525.00000000000011</v>
      </c>
      <c r="M2390" s="11">
        <v>0.4</v>
      </c>
      <c r="O2390" s="16"/>
      <c r="P2390" s="14"/>
      <c r="Q2390" s="12"/>
      <c r="R2390" s="13"/>
    </row>
    <row r="2391" spans="1:18" ht="15.75" customHeight="1">
      <c r="A2391" s="1"/>
      <c r="B2391" s="6" t="s">
        <v>14</v>
      </c>
      <c r="C2391" s="6">
        <v>1185732</v>
      </c>
      <c r="D2391" s="7">
        <v>44238</v>
      </c>
      <c r="E2391" s="6" t="s">
        <v>46</v>
      </c>
      <c r="F2391" s="6" t="s">
        <v>90</v>
      </c>
      <c r="G2391" s="6" t="s">
        <v>91</v>
      </c>
      <c r="H2391" s="6" t="s">
        <v>20</v>
      </c>
      <c r="I2391" s="8">
        <v>0.3</v>
      </c>
      <c r="J2391" s="9">
        <v>3750</v>
      </c>
      <c r="K2391" s="10">
        <f t="shared" si="18"/>
        <v>1125</v>
      </c>
      <c r="L2391" s="10">
        <f t="shared" si="19"/>
        <v>450</v>
      </c>
      <c r="M2391" s="11">
        <v>0.4</v>
      </c>
      <c r="O2391" s="16"/>
      <c r="P2391" s="14"/>
      <c r="Q2391" s="12"/>
      <c r="R2391" s="13"/>
    </row>
    <row r="2392" spans="1:18" ht="15.75" customHeight="1">
      <c r="A2392" s="1"/>
      <c r="B2392" s="6" t="s">
        <v>14</v>
      </c>
      <c r="C2392" s="6">
        <v>1185732</v>
      </c>
      <c r="D2392" s="7">
        <v>44238</v>
      </c>
      <c r="E2392" s="6" t="s">
        <v>46</v>
      </c>
      <c r="F2392" s="6" t="s">
        <v>90</v>
      </c>
      <c r="G2392" s="6" t="s">
        <v>91</v>
      </c>
      <c r="H2392" s="6" t="s">
        <v>21</v>
      </c>
      <c r="I2392" s="8">
        <v>0.45</v>
      </c>
      <c r="J2392" s="9">
        <v>4500</v>
      </c>
      <c r="K2392" s="10">
        <f t="shared" si="18"/>
        <v>2025</v>
      </c>
      <c r="L2392" s="10">
        <f t="shared" si="19"/>
        <v>708.75</v>
      </c>
      <c r="M2392" s="11">
        <v>0.35</v>
      </c>
      <c r="O2392" s="16"/>
      <c r="P2392" s="14"/>
      <c r="Q2392" s="12"/>
      <c r="R2392" s="13"/>
    </row>
    <row r="2393" spans="1:18" ht="15.75" customHeight="1">
      <c r="A2393" s="1"/>
      <c r="B2393" s="6" t="s">
        <v>14</v>
      </c>
      <c r="C2393" s="6">
        <v>1185732</v>
      </c>
      <c r="D2393" s="7">
        <v>44238</v>
      </c>
      <c r="E2393" s="6" t="s">
        <v>46</v>
      </c>
      <c r="F2393" s="6" t="s">
        <v>90</v>
      </c>
      <c r="G2393" s="6" t="s">
        <v>91</v>
      </c>
      <c r="H2393" s="6" t="s">
        <v>22</v>
      </c>
      <c r="I2393" s="8">
        <v>0.3</v>
      </c>
      <c r="J2393" s="9">
        <v>5500</v>
      </c>
      <c r="K2393" s="10">
        <f t="shared" si="18"/>
        <v>1650</v>
      </c>
      <c r="L2393" s="10">
        <f t="shared" si="19"/>
        <v>825</v>
      </c>
      <c r="M2393" s="11">
        <v>0.5</v>
      </c>
      <c r="O2393" s="16"/>
      <c r="P2393" s="14"/>
      <c r="Q2393" s="12"/>
      <c r="R2393" s="13"/>
    </row>
    <row r="2394" spans="1:18" ht="15.75" customHeight="1">
      <c r="A2394" s="1"/>
      <c r="B2394" s="6" t="s">
        <v>14</v>
      </c>
      <c r="C2394" s="6">
        <v>1185732</v>
      </c>
      <c r="D2394" s="7">
        <v>44264</v>
      </c>
      <c r="E2394" s="6" t="s">
        <v>46</v>
      </c>
      <c r="F2394" s="6" t="s">
        <v>90</v>
      </c>
      <c r="G2394" s="6" t="s">
        <v>91</v>
      </c>
      <c r="H2394" s="6" t="s">
        <v>17</v>
      </c>
      <c r="I2394" s="8">
        <v>0.3</v>
      </c>
      <c r="J2394" s="9">
        <v>7700</v>
      </c>
      <c r="K2394" s="10">
        <f t="shared" si="18"/>
        <v>2310</v>
      </c>
      <c r="L2394" s="10">
        <f t="shared" si="19"/>
        <v>924</v>
      </c>
      <c r="M2394" s="11">
        <v>0.4</v>
      </c>
      <c r="O2394" s="16"/>
      <c r="P2394" s="14"/>
      <c r="Q2394" s="12"/>
      <c r="R2394" s="13"/>
    </row>
    <row r="2395" spans="1:18" ht="15.75" customHeight="1">
      <c r="A2395" s="1"/>
      <c r="B2395" s="6" t="s">
        <v>14</v>
      </c>
      <c r="C2395" s="6">
        <v>1185732</v>
      </c>
      <c r="D2395" s="7">
        <v>44264</v>
      </c>
      <c r="E2395" s="6" t="s">
        <v>46</v>
      </c>
      <c r="F2395" s="6" t="s">
        <v>90</v>
      </c>
      <c r="G2395" s="6" t="s">
        <v>91</v>
      </c>
      <c r="H2395" s="6" t="s">
        <v>18</v>
      </c>
      <c r="I2395" s="8">
        <v>0.3</v>
      </c>
      <c r="J2395" s="9">
        <v>4500</v>
      </c>
      <c r="K2395" s="10">
        <f t="shared" si="18"/>
        <v>1350</v>
      </c>
      <c r="L2395" s="10">
        <f t="shared" si="19"/>
        <v>472.49999999999994</v>
      </c>
      <c r="M2395" s="11">
        <v>0.35</v>
      </c>
      <c r="O2395" s="16"/>
      <c r="P2395" s="14"/>
      <c r="Q2395" s="12"/>
      <c r="R2395" s="13"/>
    </row>
    <row r="2396" spans="1:18" ht="15.75" customHeight="1">
      <c r="A2396" s="1"/>
      <c r="B2396" s="6" t="s">
        <v>14</v>
      </c>
      <c r="C2396" s="6">
        <v>1185732</v>
      </c>
      <c r="D2396" s="7">
        <v>44264</v>
      </c>
      <c r="E2396" s="6" t="s">
        <v>46</v>
      </c>
      <c r="F2396" s="6" t="s">
        <v>90</v>
      </c>
      <c r="G2396" s="6" t="s">
        <v>91</v>
      </c>
      <c r="H2396" s="6" t="s">
        <v>19</v>
      </c>
      <c r="I2396" s="8">
        <v>0.2</v>
      </c>
      <c r="J2396" s="9">
        <v>4750</v>
      </c>
      <c r="K2396" s="10">
        <f t="shared" si="18"/>
        <v>950</v>
      </c>
      <c r="L2396" s="10">
        <f t="shared" si="19"/>
        <v>380</v>
      </c>
      <c r="M2396" s="11">
        <v>0.4</v>
      </c>
      <c r="O2396" s="16"/>
      <c r="P2396" s="14"/>
      <c r="Q2396" s="12"/>
      <c r="R2396" s="13"/>
    </row>
    <row r="2397" spans="1:18" ht="15.75" customHeight="1">
      <c r="A2397" s="1"/>
      <c r="B2397" s="6" t="s">
        <v>14</v>
      </c>
      <c r="C2397" s="6">
        <v>1185732</v>
      </c>
      <c r="D2397" s="7">
        <v>44264</v>
      </c>
      <c r="E2397" s="6" t="s">
        <v>46</v>
      </c>
      <c r="F2397" s="6" t="s">
        <v>90</v>
      </c>
      <c r="G2397" s="6" t="s">
        <v>91</v>
      </c>
      <c r="H2397" s="6" t="s">
        <v>20</v>
      </c>
      <c r="I2397" s="8">
        <v>0.24999999999999994</v>
      </c>
      <c r="J2397" s="9">
        <v>3250</v>
      </c>
      <c r="K2397" s="10">
        <f t="shared" si="18"/>
        <v>812.49999999999977</v>
      </c>
      <c r="L2397" s="10">
        <f t="shared" si="19"/>
        <v>324.99999999999994</v>
      </c>
      <c r="M2397" s="11">
        <v>0.4</v>
      </c>
      <c r="O2397" s="16"/>
      <c r="P2397" s="14"/>
      <c r="Q2397" s="12"/>
      <c r="R2397" s="13"/>
    </row>
    <row r="2398" spans="1:18" ht="15.75" customHeight="1">
      <c r="A2398" s="1"/>
      <c r="B2398" s="6" t="s">
        <v>14</v>
      </c>
      <c r="C2398" s="6">
        <v>1185732</v>
      </c>
      <c r="D2398" s="7">
        <v>44264</v>
      </c>
      <c r="E2398" s="6" t="s">
        <v>46</v>
      </c>
      <c r="F2398" s="6" t="s">
        <v>90</v>
      </c>
      <c r="G2398" s="6" t="s">
        <v>91</v>
      </c>
      <c r="H2398" s="6" t="s">
        <v>21</v>
      </c>
      <c r="I2398" s="8">
        <v>0.40000000000000008</v>
      </c>
      <c r="J2398" s="9">
        <v>3750</v>
      </c>
      <c r="K2398" s="10">
        <f t="shared" si="18"/>
        <v>1500.0000000000002</v>
      </c>
      <c r="L2398" s="10">
        <f t="shared" si="19"/>
        <v>525</v>
      </c>
      <c r="M2398" s="11">
        <v>0.35</v>
      </c>
      <c r="O2398" s="16"/>
      <c r="P2398" s="14"/>
      <c r="Q2398" s="12"/>
      <c r="R2398" s="13"/>
    </row>
    <row r="2399" spans="1:18" ht="15.75" customHeight="1">
      <c r="A2399" s="1"/>
      <c r="B2399" s="6" t="s">
        <v>14</v>
      </c>
      <c r="C2399" s="6">
        <v>1185732</v>
      </c>
      <c r="D2399" s="7">
        <v>44264</v>
      </c>
      <c r="E2399" s="6" t="s">
        <v>46</v>
      </c>
      <c r="F2399" s="6" t="s">
        <v>90</v>
      </c>
      <c r="G2399" s="6" t="s">
        <v>91</v>
      </c>
      <c r="H2399" s="6" t="s">
        <v>22</v>
      </c>
      <c r="I2399" s="8">
        <v>0.3</v>
      </c>
      <c r="J2399" s="9">
        <v>4750</v>
      </c>
      <c r="K2399" s="10">
        <f t="shared" si="18"/>
        <v>1425</v>
      </c>
      <c r="L2399" s="10">
        <f t="shared" si="19"/>
        <v>712.5</v>
      </c>
      <c r="M2399" s="11">
        <v>0.5</v>
      </c>
      <c r="O2399" s="16"/>
      <c r="P2399" s="14"/>
      <c r="Q2399" s="12"/>
      <c r="R2399" s="13"/>
    </row>
    <row r="2400" spans="1:18" ht="15.75" customHeight="1">
      <c r="A2400" s="1"/>
      <c r="B2400" s="6" t="s">
        <v>14</v>
      </c>
      <c r="C2400" s="6">
        <v>1185732</v>
      </c>
      <c r="D2400" s="7">
        <v>44296</v>
      </c>
      <c r="E2400" s="6" t="s">
        <v>46</v>
      </c>
      <c r="F2400" s="6" t="s">
        <v>90</v>
      </c>
      <c r="G2400" s="6" t="s">
        <v>91</v>
      </c>
      <c r="H2400" s="6" t="s">
        <v>17</v>
      </c>
      <c r="I2400" s="8">
        <v>0.3</v>
      </c>
      <c r="J2400" s="9">
        <v>7250</v>
      </c>
      <c r="K2400" s="10">
        <f t="shared" si="18"/>
        <v>2175</v>
      </c>
      <c r="L2400" s="10">
        <f t="shared" si="19"/>
        <v>870</v>
      </c>
      <c r="M2400" s="11">
        <v>0.4</v>
      </c>
      <c r="O2400" s="16"/>
      <c r="P2400" s="14"/>
      <c r="Q2400" s="12"/>
      <c r="R2400" s="13"/>
    </row>
    <row r="2401" spans="1:18" ht="15.75" customHeight="1">
      <c r="A2401" s="1"/>
      <c r="B2401" s="6" t="s">
        <v>14</v>
      </c>
      <c r="C2401" s="6">
        <v>1185732</v>
      </c>
      <c r="D2401" s="7">
        <v>44296</v>
      </c>
      <c r="E2401" s="6" t="s">
        <v>46</v>
      </c>
      <c r="F2401" s="6" t="s">
        <v>90</v>
      </c>
      <c r="G2401" s="6" t="s">
        <v>91</v>
      </c>
      <c r="H2401" s="6" t="s">
        <v>18</v>
      </c>
      <c r="I2401" s="8">
        <v>0.3</v>
      </c>
      <c r="J2401" s="9">
        <v>4250</v>
      </c>
      <c r="K2401" s="10">
        <f t="shared" si="18"/>
        <v>1275</v>
      </c>
      <c r="L2401" s="10">
        <f t="shared" si="19"/>
        <v>446.25</v>
      </c>
      <c r="M2401" s="11">
        <v>0.35</v>
      </c>
      <c r="O2401" s="16"/>
      <c r="P2401" s="14"/>
      <c r="Q2401" s="12"/>
      <c r="R2401" s="13"/>
    </row>
    <row r="2402" spans="1:18" ht="15.75" customHeight="1">
      <c r="A2402" s="1"/>
      <c r="B2402" s="6" t="s">
        <v>14</v>
      </c>
      <c r="C2402" s="6">
        <v>1185732</v>
      </c>
      <c r="D2402" s="7">
        <v>44296</v>
      </c>
      <c r="E2402" s="6" t="s">
        <v>46</v>
      </c>
      <c r="F2402" s="6" t="s">
        <v>90</v>
      </c>
      <c r="G2402" s="6" t="s">
        <v>91</v>
      </c>
      <c r="H2402" s="6" t="s">
        <v>19</v>
      </c>
      <c r="I2402" s="8">
        <v>0.2</v>
      </c>
      <c r="J2402" s="9">
        <v>4250</v>
      </c>
      <c r="K2402" s="10">
        <f t="shared" si="18"/>
        <v>850</v>
      </c>
      <c r="L2402" s="10">
        <f t="shared" si="19"/>
        <v>340</v>
      </c>
      <c r="M2402" s="11">
        <v>0.4</v>
      </c>
      <c r="O2402" s="16"/>
      <c r="P2402" s="14"/>
      <c r="Q2402" s="12"/>
      <c r="R2402" s="13"/>
    </row>
    <row r="2403" spans="1:18" ht="15.75" customHeight="1">
      <c r="A2403" s="1"/>
      <c r="B2403" s="6" t="s">
        <v>14</v>
      </c>
      <c r="C2403" s="6">
        <v>1185732</v>
      </c>
      <c r="D2403" s="7">
        <v>44296</v>
      </c>
      <c r="E2403" s="6" t="s">
        <v>46</v>
      </c>
      <c r="F2403" s="6" t="s">
        <v>90</v>
      </c>
      <c r="G2403" s="6" t="s">
        <v>91</v>
      </c>
      <c r="H2403" s="6" t="s">
        <v>20</v>
      </c>
      <c r="I2403" s="8">
        <v>0.24999999999999994</v>
      </c>
      <c r="J2403" s="9">
        <v>3500</v>
      </c>
      <c r="K2403" s="10">
        <f t="shared" si="18"/>
        <v>874.99999999999977</v>
      </c>
      <c r="L2403" s="10">
        <f t="shared" si="19"/>
        <v>349.99999999999994</v>
      </c>
      <c r="M2403" s="11">
        <v>0.4</v>
      </c>
      <c r="O2403" s="16"/>
      <c r="P2403" s="14"/>
      <c r="Q2403" s="12"/>
      <c r="R2403" s="13"/>
    </row>
    <row r="2404" spans="1:18" ht="15.75" customHeight="1">
      <c r="A2404" s="1"/>
      <c r="B2404" s="6" t="s">
        <v>14</v>
      </c>
      <c r="C2404" s="6">
        <v>1185732</v>
      </c>
      <c r="D2404" s="7">
        <v>44296</v>
      </c>
      <c r="E2404" s="6" t="s">
        <v>46</v>
      </c>
      <c r="F2404" s="6" t="s">
        <v>90</v>
      </c>
      <c r="G2404" s="6" t="s">
        <v>91</v>
      </c>
      <c r="H2404" s="6" t="s">
        <v>21</v>
      </c>
      <c r="I2404" s="8">
        <v>0.45</v>
      </c>
      <c r="J2404" s="9">
        <v>3750</v>
      </c>
      <c r="K2404" s="10">
        <f t="shared" si="18"/>
        <v>1687.5</v>
      </c>
      <c r="L2404" s="10">
        <f t="shared" si="19"/>
        <v>590.625</v>
      </c>
      <c r="M2404" s="11">
        <v>0.35</v>
      </c>
      <c r="O2404" s="16"/>
      <c r="P2404" s="14"/>
      <c r="Q2404" s="12"/>
      <c r="R2404" s="13"/>
    </row>
    <row r="2405" spans="1:18" ht="15.75" customHeight="1">
      <c r="A2405" s="1"/>
      <c r="B2405" s="6" t="s">
        <v>14</v>
      </c>
      <c r="C2405" s="6">
        <v>1185732</v>
      </c>
      <c r="D2405" s="7">
        <v>44296</v>
      </c>
      <c r="E2405" s="6" t="s">
        <v>46</v>
      </c>
      <c r="F2405" s="6" t="s">
        <v>90</v>
      </c>
      <c r="G2405" s="6" t="s">
        <v>91</v>
      </c>
      <c r="H2405" s="6" t="s">
        <v>22</v>
      </c>
      <c r="I2405" s="8">
        <v>0.35000000000000003</v>
      </c>
      <c r="J2405" s="9">
        <v>5250</v>
      </c>
      <c r="K2405" s="10">
        <f t="shared" si="18"/>
        <v>1837.5000000000002</v>
      </c>
      <c r="L2405" s="10">
        <f t="shared" si="19"/>
        <v>918.75000000000011</v>
      </c>
      <c r="M2405" s="11">
        <v>0.5</v>
      </c>
      <c r="O2405" s="16"/>
      <c r="P2405" s="14"/>
      <c r="Q2405" s="12"/>
      <c r="R2405" s="13"/>
    </row>
    <row r="2406" spans="1:18" ht="15.75" customHeight="1">
      <c r="A2406" s="1"/>
      <c r="B2406" s="6" t="s">
        <v>14</v>
      </c>
      <c r="C2406" s="6">
        <v>1185732</v>
      </c>
      <c r="D2406" s="7">
        <v>44325</v>
      </c>
      <c r="E2406" s="6" t="s">
        <v>46</v>
      </c>
      <c r="F2406" s="6" t="s">
        <v>90</v>
      </c>
      <c r="G2406" s="6" t="s">
        <v>91</v>
      </c>
      <c r="H2406" s="6" t="s">
        <v>17</v>
      </c>
      <c r="I2406" s="8">
        <v>0.45</v>
      </c>
      <c r="J2406" s="9">
        <v>7950</v>
      </c>
      <c r="K2406" s="10">
        <f t="shared" si="18"/>
        <v>3577.5</v>
      </c>
      <c r="L2406" s="10">
        <f t="shared" si="19"/>
        <v>1431</v>
      </c>
      <c r="M2406" s="11">
        <v>0.4</v>
      </c>
      <c r="O2406" s="16"/>
      <c r="P2406" s="14"/>
      <c r="Q2406" s="12"/>
      <c r="R2406" s="13"/>
    </row>
    <row r="2407" spans="1:18" ht="15.75" customHeight="1">
      <c r="A2407" s="1"/>
      <c r="B2407" s="6" t="s">
        <v>14</v>
      </c>
      <c r="C2407" s="6">
        <v>1185732</v>
      </c>
      <c r="D2407" s="7">
        <v>44325</v>
      </c>
      <c r="E2407" s="6" t="s">
        <v>46</v>
      </c>
      <c r="F2407" s="6" t="s">
        <v>90</v>
      </c>
      <c r="G2407" s="6" t="s">
        <v>91</v>
      </c>
      <c r="H2407" s="6" t="s">
        <v>18</v>
      </c>
      <c r="I2407" s="8">
        <v>0.45</v>
      </c>
      <c r="J2407" s="9">
        <v>5000</v>
      </c>
      <c r="K2407" s="10">
        <f t="shared" si="18"/>
        <v>2250</v>
      </c>
      <c r="L2407" s="10">
        <f t="shared" si="19"/>
        <v>787.5</v>
      </c>
      <c r="M2407" s="11">
        <v>0.35</v>
      </c>
      <c r="O2407" s="16"/>
      <c r="P2407" s="14"/>
      <c r="Q2407" s="12"/>
      <c r="R2407" s="13"/>
    </row>
    <row r="2408" spans="1:18" ht="15.75" customHeight="1">
      <c r="A2408" s="1"/>
      <c r="B2408" s="6" t="s">
        <v>14</v>
      </c>
      <c r="C2408" s="6">
        <v>1185732</v>
      </c>
      <c r="D2408" s="7">
        <v>44325</v>
      </c>
      <c r="E2408" s="6" t="s">
        <v>46</v>
      </c>
      <c r="F2408" s="6" t="s">
        <v>90</v>
      </c>
      <c r="G2408" s="6" t="s">
        <v>91</v>
      </c>
      <c r="H2408" s="6" t="s">
        <v>19</v>
      </c>
      <c r="I2408" s="8">
        <v>0.4</v>
      </c>
      <c r="J2408" s="9">
        <v>4750</v>
      </c>
      <c r="K2408" s="10">
        <f t="shared" si="18"/>
        <v>1900</v>
      </c>
      <c r="L2408" s="10">
        <f t="shared" si="19"/>
        <v>760</v>
      </c>
      <c r="M2408" s="11">
        <v>0.4</v>
      </c>
      <c r="O2408" s="16"/>
      <c r="P2408" s="14"/>
      <c r="Q2408" s="12"/>
      <c r="R2408" s="13"/>
    </row>
    <row r="2409" spans="1:18" ht="15.75" customHeight="1">
      <c r="A2409" s="1"/>
      <c r="B2409" s="6" t="s">
        <v>14</v>
      </c>
      <c r="C2409" s="6">
        <v>1185732</v>
      </c>
      <c r="D2409" s="7">
        <v>44325</v>
      </c>
      <c r="E2409" s="6" t="s">
        <v>46</v>
      </c>
      <c r="F2409" s="6" t="s">
        <v>90</v>
      </c>
      <c r="G2409" s="6" t="s">
        <v>91</v>
      </c>
      <c r="H2409" s="6" t="s">
        <v>20</v>
      </c>
      <c r="I2409" s="8">
        <v>0.4</v>
      </c>
      <c r="J2409" s="9">
        <v>4250</v>
      </c>
      <c r="K2409" s="10">
        <f t="shared" si="18"/>
        <v>1700</v>
      </c>
      <c r="L2409" s="10">
        <f t="shared" si="19"/>
        <v>680</v>
      </c>
      <c r="M2409" s="11">
        <v>0.4</v>
      </c>
      <c r="O2409" s="16"/>
      <c r="P2409" s="14"/>
      <c r="Q2409" s="12"/>
      <c r="R2409" s="13"/>
    </row>
    <row r="2410" spans="1:18" ht="15.75" customHeight="1">
      <c r="A2410" s="1"/>
      <c r="B2410" s="6" t="s">
        <v>14</v>
      </c>
      <c r="C2410" s="6">
        <v>1185732</v>
      </c>
      <c r="D2410" s="7">
        <v>44325</v>
      </c>
      <c r="E2410" s="6" t="s">
        <v>46</v>
      </c>
      <c r="F2410" s="6" t="s">
        <v>90</v>
      </c>
      <c r="G2410" s="6" t="s">
        <v>91</v>
      </c>
      <c r="H2410" s="6" t="s">
        <v>21</v>
      </c>
      <c r="I2410" s="8">
        <v>0.49999999999999994</v>
      </c>
      <c r="J2410" s="9">
        <v>4500</v>
      </c>
      <c r="K2410" s="10">
        <f t="shared" si="18"/>
        <v>2249.9999999999995</v>
      </c>
      <c r="L2410" s="10">
        <f t="shared" si="19"/>
        <v>787.49999999999977</v>
      </c>
      <c r="M2410" s="11">
        <v>0.35</v>
      </c>
      <c r="O2410" s="16"/>
      <c r="P2410" s="14"/>
      <c r="Q2410" s="12"/>
      <c r="R2410" s="13"/>
    </row>
    <row r="2411" spans="1:18" ht="15.75" customHeight="1">
      <c r="A2411" s="1"/>
      <c r="B2411" s="6" t="s">
        <v>14</v>
      </c>
      <c r="C2411" s="6">
        <v>1185732</v>
      </c>
      <c r="D2411" s="7">
        <v>44325</v>
      </c>
      <c r="E2411" s="6" t="s">
        <v>46</v>
      </c>
      <c r="F2411" s="6" t="s">
        <v>90</v>
      </c>
      <c r="G2411" s="6" t="s">
        <v>91</v>
      </c>
      <c r="H2411" s="6" t="s">
        <v>22</v>
      </c>
      <c r="I2411" s="8">
        <v>0.54999999999999993</v>
      </c>
      <c r="J2411" s="9">
        <v>5500</v>
      </c>
      <c r="K2411" s="10">
        <f t="shared" si="18"/>
        <v>3024.9999999999995</v>
      </c>
      <c r="L2411" s="10">
        <f t="shared" si="19"/>
        <v>1512.4999999999998</v>
      </c>
      <c r="M2411" s="11">
        <v>0.5</v>
      </c>
      <c r="O2411" s="16"/>
      <c r="P2411" s="14"/>
      <c r="Q2411" s="12"/>
      <c r="R2411" s="13"/>
    </row>
    <row r="2412" spans="1:18" ht="15.75" customHeight="1">
      <c r="A2412" s="1"/>
      <c r="B2412" s="6" t="s">
        <v>14</v>
      </c>
      <c r="C2412" s="6">
        <v>1185732</v>
      </c>
      <c r="D2412" s="7">
        <v>44358</v>
      </c>
      <c r="E2412" s="6" t="s">
        <v>46</v>
      </c>
      <c r="F2412" s="6" t="s">
        <v>90</v>
      </c>
      <c r="G2412" s="6" t="s">
        <v>91</v>
      </c>
      <c r="H2412" s="6" t="s">
        <v>17</v>
      </c>
      <c r="I2412" s="8">
        <v>0.49999999999999994</v>
      </c>
      <c r="J2412" s="9">
        <v>8000</v>
      </c>
      <c r="K2412" s="10">
        <f t="shared" si="18"/>
        <v>3999.9999999999995</v>
      </c>
      <c r="L2412" s="10">
        <f t="shared" si="19"/>
        <v>1600</v>
      </c>
      <c r="M2412" s="11">
        <v>0.4</v>
      </c>
      <c r="O2412" s="16"/>
      <c r="P2412" s="14"/>
      <c r="Q2412" s="12"/>
      <c r="R2412" s="13"/>
    </row>
    <row r="2413" spans="1:18" ht="15.75" customHeight="1">
      <c r="A2413" s="1"/>
      <c r="B2413" s="6" t="s">
        <v>14</v>
      </c>
      <c r="C2413" s="6">
        <v>1185732</v>
      </c>
      <c r="D2413" s="7">
        <v>44358</v>
      </c>
      <c r="E2413" s="6" t="s">
        <v>46</v>
      </c>
      <c r="F2413" s="6" t="s">
        <v>90</v>
      </c>
      <c r="G2413" s="6" t="s">
        <v>91</v>
      </c>
      <c r="H2413" s="6" t="s">
        <v>18</v>
      </c>
      <c r="I2413" s="8">
        <v>0.45</v>
      </c>
      <c r="J2413" s="9">
        <v>5500</v>
      </c>
      <c r="K2413" s="10">
        <f t="shared" si="18"/>
        <v>2475</v>
      </c>
      <c r="L2413" s="10">
        <f t="shared" si="19"/>
        <v>866.25</v>
      </c>
      <c r="M2413" s="11">
        <v>0.35</v>
      </c>
      <c r="O2413" s="16"/>
      <c r="P2413" s="14"/>
      <c r="Q2413" s="12"/>
      <c r="R2413" s="13"/>
    </row>
    <row r="2414" spans="1:18" ht="15.75" customHeight="1">
      <c r="A2414" s="1"/>
      <c r="B2414" s="6" t="s">
        <v>14</v>
      </c>
      <c r="C2414" s="6">
        <v>1185732</v>
      </c>
      <c r="D2414" s="7">
        <v>44358</v>
      </c>
      <c r="E2414" s="6" t="s">
        <v>46</v>
      </c>
      <c r="F2414" s="6" t="s">
        <v>90</v>
      </c>
      <c r="G2414" s="6" t="s">
        <v>91</v>
      </c>
      <c r="H2414" s="6" t="s">
        <v>19</v>
      </c>
      <c r="I2414" s="8">
        <v>0.5</v>
      </c>
      <c r="J2414" s="9">
        <v>5250</v>
      </c>
      <c r="K2414" s="10">
        <f t="shared" si="18"/>
        <v>2625</v>
      </c>
      <c r="L2414" s="10">
        <f t="shared" si="19"/>
        <v>1050</v>
      </c>
      <c r="M2414" s="11">
        <v>0.4</v>
      </c>
      <c r="O2414" s="16"/>
      <c r="P2414" s="14"/>
      <c r="Q2414" s="12"/>
      <c r="R2414" s="13"/>
    </row>
    <row r="2415" spans="1:18" ht="15.75" customHeight="1">
      <c r="A2415" s="1"/>
      <c r="B2415" s="6" t="s">
        <v>14</v>
      </c>
      <c r="C2415" s="6">
        <v>1185732</v>
      </c>
      <c r="D2415" s="7">
        <v>44358</v>
      </c>
      <c r="E2415" s="6" t="s">
        <v>46</v>
      </c>
      <c r="F2415" s="6" t="s">
        <v>90</v>
      </c>
      <c r="G2415" s="6" t="s">
        <v>91</v>
      </c>
      <c r="H2415" s="6" t="s">
        <v>20</v>
      </c>
      <c r="I2415" s="8">
        <v>0.5</v>
      </c>
      <c r="J2415" s="9">
        <v>5000</v>
      </c>
      <c r="K2415" s="10">
        <f t="shared" si="18"/>
        <v>2500</v>
      </c>
      <c r="L2415" s="10">
        <f t="shared" si="19"/>
        <v>1000</v>
      </c>
      <c r="M2415" s="11">
        <v>0.4</v>
      </c>
      <c r="O2415" s="16"/>
      <c r="P2415" s="14"/>
      <c r="Q2415" s="12"/>
      <c r="R2415" s="13"/>
    </row>
    <row r="2416" spans="1:18" ht="15.75" customHeight="1">
      <c r="A2416" s="1"/>
      <c r="B2416" s="6" t="s">
        <v>14</v>
      </c>
      <c r="C2416" s="6">
        <v>1185732</v>
      </c>
      <c r="D2416" s="7">
        <v>44358</v>
      </c>
      <c r="E2416" s="6" t="s">
        <v>46</v>
      </c>
      <c r="F2416" s="6" t="s">
        <v>90</v>
      </c>
      <c r="G2416" s="6" t="s">
        <v>91</v>
      </c>
      <c r="H2416" s="6" t="s">
        <v>21</v>
      </c>
      <c r="I2416" s="8">
        <v>0.65</v>
      </c>
      <c r="J2416" s="9">
        <v>5000</v>
      </c>
      <c r="K2416" s="10">
        <f t="shared" si="18"/>
        <v>3250</v>
      </c>
      <c r="L2416" s="10">
        <f t="shared" si="19"/>
        <v>1137.5</v>
      </c>
      <c r="M2416" s="11">
        <v>0.35</v>
      </c>
      <c r="O2416" s="16"/>
      <c r="P2416" s="14"/>
      <c r="Q2416" s="12"/>
      <c r="R2416" s="13"/>
    </row>
    <row r="2417" spans="1:18" ht="15.75" customHeight="1">
      <c r="A2417" s="1"/>
      <c r="B2417" s="6" t="s">
        <v>14</v>
      </c>
      <c r="C2417" s="6">
        <v>1185732</v>
      </c>
      <c r="D2417" s="7">
        <v>44358</v>
      </c>
      <c r="E2417" s="6" t="s">
        <v>46</v>
      </c>
      <c r="F2417" s="6" t="s">
        <v>90</v>
      </c>
      <c r="G2417" s="6" t="s">
        <v>91</v>
      </c>
      <c r="H2417" s="6" t="s">
        <v>22</v>
      </c>
      <c r="I2417" s="8">
        <v>0.70000000000000007</v>
      </c>
      <c r="J2417" s="9">
        <v>6750</v>
      </c>
      <c r="K2417" s="10">
        <f t="shared" si="18"/>
        <v>4725</v>
      </c>
      <c r="L2417" s="10">
        <f t="shared" si="19"/>
        <v>2362.5</v>
      </c>
      <c r="M2417" s="11">
        <v>0.5</v>
      </c>
      <c r="O2417" s="16"/>
      <c r="P2417" s="14"/>
      <c r="Q2417" s="12"/>
      <c r="R2417" s="13"/>
    </row>
    <row r="2418" spans="1:18" ht="15.75" customHeight="1">
      <c r="A2418" s="1"/>
      <c r="B2418" s="6" t="s">
        <v>14</v>
      </c>
      <c r="C2418" s="6">
        <v>1185732</v>
      </c>
      <c r="D2418" s="7">
        <v>44386</v>
      </c>
      <c r="E2418" s="6" t="s">
        <v>46</v>
      </c>
      <c r="F2418" s="6" t="s">
        <v>90</v>
      </c>
      <c r="G2418" s="6" t="s">
        <v>91</v>
      </c>
      <c r="H2418" s="6" t="s">
        <v>17</v>
      </c>
      <c r="I2418" s="8">
        <v>0.65</v>
      </c>
      <c r="J2418" s="9">
        <v>9000</v>
      </c>
      <c r="K2418" s="10">
        <f t="shared" si="18"/>
        <v>5850</v>
      </c>
      <c r="L2418" s="10">
        <f t="shared" si="19"/>
        <v>2340</v>
      </c>
      <c r="M2418" s="11">
        <v>0.4</v>
      </c>
      <c r="O2418" s="16"/>
      <c r="P2418" s="14"/>
      <c r="Q2418" s="12"/>
      <c r="R2418" s="13"/>
    </row>
    <row r="2419" spans="1:18" ht="15.75" customHeight="1">
      <c r="A2419" s="1"/>
      <c r="B2419" s="6" t="s">
        <v>14</v>
      </c>
      <c r="C2419" s="6">
        <v>1185732</v>
      </c>
      <c r="D2419" s="7">
        <v>44386</v>
      </c>
      <c r="E2419" s="6" t="s">
        <v>46</v>
      </c>
      <c r="F2419" s="6" t="s">
        <v>90</v>
      </c>
      <c r="G2419" s="6" t="s">
        <v>91</v>
      </c>
      <c r="H2419" s="6" t="s">
        <v>18</v>
      </c>
      <c r="I2419" s="8">
        <v>0.60000000000000009</v>
      </c>
      <c r="J2419" s="9">
        <v>6500</v>
      </c>
      <c r="K2419" s="10">
        <f t="shared" si="18"/>
        <v>3900.0000000000005</v>
      </c>
      <c r="L2419" s="10">
        <f t="shared" si="19"/>
        <v>1365</v>
      </c>
      <c r="M2419" s="11">
        <v>0.35</v>
      </c>
      <c r="O2419" s="16"/>
      <c r="P2419" s="14"/>
      <c r="Q2419" s="12"/>
      <c r="R2419" s="13"/>
    </row>
    <row r="2420" spans="1:18" ht="15.75" customHeight="1">
      <c r="A2420" s="1"/>
      <c r="B2420" s="6" t="s">
        <v>14</v>
      </c>
      <c r="C2420" s="6">
        <v>1185732</v>
      </c>
      <c r="D2420" s="7">
        <v>44386</v>
      </c>
      <c r="E2420" s="6" t="s">
        <v>46</v>
      </c>
      <c r="F2420" s="6" t="s">
        <v>90</v>
      </c>
      <c r="G2420" s="6" t="s">
        <v>91</v>
      </c>
      <c r="H2420" s="6" t="s">
        <v>19</v>
      </c>
      <c r="I2420" s="8">
        <v>0.55000000000000004</v>
      </c>
      <c r="J2420" s="9">
        <v>5750</v>
      </c>
      <c r="K2420" s="10">
        <f t="shared" si="18"/>
        <v>3162.5000000000005</v>
      </c>
      <c r="L2420" s="10">
        <f t="shared" si="19"/>
        <v>1265.0000000000002</v>
      </c>
      <c r="M2420" s="11">
        <v>0.4</v>
      </c>
      <c r="O2420" s="16"/>
      <c r="P2420" s="14"/>
      <c r="Q2420" s="12"/>
      <c r="R2420" s="13"/>
    </row>
    <row r="2421" spans="1:18" ht="15.75" customHeight="1">
      <c r="A2421" s="1"/>
      <c r="B2421" s="6" t="s">
        <v>14</v>
      </c>
      <c r="C2421" s="6">
        <v>1185732</v>
      </c>
      <c r="D2421" s="7">
        <v>44386</v>
      </c>
      <c r="E2421" s="6" t="s">
        <v>46</v>
      </c>
      <c r="F2421" s="6" t="s">
        <v>90</v>
      </c>
      <c r="G2421" s="6" t="s">
        <v>91</v>
      </c>
      <c r="H2421" s="6" t="s">
        <v>20</v>
      </c>
      <c r="I2421" s="8">
        <v>0.55000000000000004</v>
      </c>
      <c r="J2421" s="9">
        <v>5250</v>
      </c>
      <c r="K2421" s="10">
        <f t="shared" si="18"/>
        <v>2887.5000000000005</v>
      </c>
      <c r="L2421" s="10">
        <f t="shared" si="19"/>
        <v>1155.0000000000002</v>
      </c>
      <c r="M2421" s="11">
        <v>0.4</v>
      </c>
      <c r="O2421" s="16"/>
      <c r="P2421" s="14"/>
      <c r="Q2421" s="12"/>
      <c r="R2421" s="13"/>
    </row>
    <row r="2422" spans="1:18" ht="15.75" customHeight="1">
      <c r="A2422" s="1"/>
      <c r="B2422" s="6" t="s">
        <v>14</v>
      </c>
      <c r="C2422" s="6">
        <v>1185732</v>
      </c>
      <c r="D2422" s="7">
        <v>44386</v>
      </c>
      <c r="E2422" s="6" t="s">
        <v>46</v>
      </c>
      <c r="F2422" s="6" t="s">
        <v>90</v>
      </c>
      <c r="G2422" s="6" t="s">
        <v>91</v>
      </c>
      <c r="H2422" s="6" t="s">
        <v>21</v>
      </c>
      <c r="I2422" s="8">
        <v>0.65</v>
      </c>
      <c r="J2422" s="9">
        <v>5500</v>
      </c>
      <c r="K2422" s="10">
        <f t="shared" si="18"/>
        <v>3575</v>
      </c>
      <c r="L2422" s="10">
        <f t="shared" si="19"/>
        <v>1251.25</v>
      </c>
      <c r="M2422" s="11">
        <v>0.35</v>
      </c>
      <c r="O2422" s="16"/>
      <c r="P2422" s="14"/>
      <c r="Q2422" s="12"/>
      <c r="R2422" s="13"/>
    </row>
    <row r="2423" spans="1:18" ht="15.75" customHeight="1">
      <c r="A2423" s="1"/>
      <c r="B2423" s="6" t="s">
        <v>14</v>
      </c>
      <c r="C2423" s="6">
        <v>1185732</v>
      </c>
      <c r="D2423" s="7">
        <v>44386</v>
      </c>
      <c r="E2423" s="6" t="s">
        <v>46</v>
      </c>
      <c r="F2423" s="6" t="s">
        <v>90</v>
      </c>
      <c r="G2423" s="6" t="s">
        <v>91</v>
      </c>
      <c r="H2423" s="6" t="s">
        <v>22</v>
      </c>
      <c r="I2423" s="8">
        <v>0.70000000000000007</v>
      </c>
      <c r="J2423" s="9">
        <v>7250</v>
      </c>
      <c r="K2423" s="10">
        <f t="shared" si="18"/>
        <v>5075.0000000000009</v>
      </c>
      <c r="L2423" s="10">
        <f t="shared" si="19"/>
        <v>2537.5000000000005</v>
      </c>
      <c r="M2423" s="11">
        <v>0.5</v>
      </c>
      <c r="O2423" s="16"/>
      <c r="P2423" s="14"/>
      <c r="Q2423" s="12"/>
      <c r="R2423" s="13"/>
    </row>
    <row r="2424" spans="1:18" ht="15.75" customHeight="1">
      <c r="A2424" s="1"/>
      <c r="B2424" s="6" t="s">
        <v>14</v>
      </c>
      <c r="C2424" s="6">
        <v>1185732</v>
      </c>
      <c r="D2424" s="7">
        <v>44418</v>
      </c>
      <c r="E2424" s="6" t="s">
        <v>46</v>
      </c>
      <c r="F2424" s="6" t="s">
        <v>90</v>
      </c>
      <c r="G2424" s="6" t="s">
        <v>91</v>
      </c>
      <c r="H2424" s="6" t="s">
        <v>17</v>
      </c>
      <c r="I2424" s="8">
        <v>0.65</v>
      </c>
      <c r="J2424" s="9">
        <v>8750</v>
      </c>
      <c r="K2424" s="10">
        <f t="shared" si="18"/>
        <v>5687.5</v>
      </c>
      <c r="L2424" s="10">
        <f t="shared" si="19"/>
        <v>2275</v>
      </c>
      <c r="M2424" s="11">
        <v>0.4</v>
      </c>
      <c r="O2424" s="16"/>
      <c r="P2424" s="14"/>
      <c r="Q2424" s="12"/>
      <c r="R2424" s="13"/>
    </row>
    <row r="2425" spans="1:18" ht="15.75" customHeight="1">
      <c r="A2425" s="1"/>
      <c r="B2425" s="6" t="s">
        <v>14</v>
      </c>
      <c r="C2425" s="6">
        <v>1185732</v>
      </c>
      <c r="D2425" s="7">
        <v>44418</v>
      </c>
      <c r="E2425" s="6" t="s">
        <v>46</v>
      </c>
      <c r="F2425" s="6" t="s">
        <v>90</v>
      </c>
      <c r="G2425" s="6" t="s">
        <v>91</v>
      </c>
      <c r="H2425" s="6" t="s">
        <v>18</v>
      </c>
      <c r="I2425" s="8">
        <v>0.60000000000000009</v>
      </c>
      <c r="J2425" s="9">
        <v>6500</v>
      </c>
      <c r="K2425" s="10">
        <f t="shared" si="18"/>
        <v>3900.0000000000005</v>
      </c>
      <c r="L2425" s="10">
        <f t="shared" si="19"/>
        <v>1365</v>
      </c>
      <c r="M2425" s="11">
        <v>0.35</v>
      </c>
      <c r="O2425" s="16"/>
      <c r="P2425" s="14"/>
      <c r="Q2425" s="12"/>
      <c r="R2425" s="13"/>
    </row>
    <row r="2426" spans="1:18" ht="15.75" customHeight="1">
      <c r="A2426" s="1"/>
      <c r="B2426" s="6" t="s">
        <v>14</v>
      </c>
      <c r="C2426" s="6">
        <v>1185732</v>
      </c>
      <c r="D2426" s="7">
        <v>44418</v>
      </c>
      <c r="E2426" s="6" t="s">
        <v>46</v>
      </c>
      <c r="F2426" s="6" t="s">
        <v>90</v>
      </c>
      <c r="G2426" s="6" t="s">
        <v>91</v>
      </c>
      <c r="H2426" s="6" t="s">
        <v>19</v>
      </c>
      <c r="I2426" s="8">
        <v>0.55000000000000004</v>
      </c>
      <c r="J2426" s="9">
        <v>5750</v>
      </c>
      <c r="K2426" s="10">
        <f t="shared" si="18"/>
        <v>3162.5000000000005</v>
      </c>
      <c r="L2426" s="10">
        <f t="shared" si="19"/>
        <v>1265.0000000000002</v>
      </c>
      <c r="M2426" s="11">
        <v>0.4</v>
      </c>
      <c r="O2426" s="16"/>
      <c r="P2426" s="14"/>
      <c r="Q2426" s="12"/>
      <c r="R2426" s="13"/>
    </row>
    <row r="2427" spans="1:18" ht="15.75" customHeight="1">
      <c r="A2427" s="1"/>
      <c r="B2427" s="6" t="s">
        <v>14</v>
      </c>
      <c r="C2427" s="6">
        <v>1185732</v>
      </c>
      <c r="D2427" s="7">
        <v>44418</v>
      </c>
      <c r="E2427" s="6" t="s">
        <v>46</v>
      </c>
      <c r="F2427" s="6" t="s">
        <v>90</v>
      </c>
      <c r="G2427" s="6" t="s">
        <v>91</v>
      </c>
      <c r="H2427" s="6" t="s">
        <v>20</v>
      </c>
      <c r="I2427" s="8">
        <v>0.45</v>
      </c>
      <c r="J2427" s="9">
        <v>5250</v>
      </c>
      <c r="K2427" s="10">
        <f t="shared" si="18"/>
        <v>2362.5</v>
      </c>
      <c r="L2427" s="10">
        <f t="shared" si="19"/>
        <v>945</v>
      </c>
      <c r="M2427" s="11">
        <v>0.4</v>
      </c>
      <c r="O2427" s="16"/>
      <c r="P2427" s="14"/>
      <c r="Q2427" s="12"/>
      <c r="R2427" s="13"/>
    </row>
    <row r="2428" spans="1:18" ht="15.75" customHeight="1">
      <c r="A2428" s="1"/>
      <c r="B2428" s="6" t="s">
        <v>14</v>
      </c>
      <c r="C2428" s="6">
        <v>1185732</v>
      </c>
      <c r="D2428" s="7">
        <v>44418</v>
      </c>
      <c r="E2428" s="6" t="s">
        <v>46</v>
      </c>
      <c r="F2428" s="6" t="s">
        <v>90</v>
      </c>
      <c r="G2428" s="6" t="s">
        <v>91</v>
      </c>
      <c r="H2428" s="6" t="s">
        <v>21</v>
      </c>
      <c r="I2428" s="8">
        <v>0.55000000000000004</v>
      </c>
      <c r="J2428" s="9">
        <v>5000</v>
      </c>
      <c r="K2428" s="10">
        <f t="shared" si="18"/>
        <v>2750</v>
      </c>
      <c r="L2428" s="10">
        <f t="shared" si="19"/>
        <v>962.49999999999989</v>
      </c>
      <c r="M2428" s="11">
        <v>0.35</v>
      </c>
      <c r="O2428" s="16"/>
      <c r="P2428" s="14"/>
      <c r="Q2428" s="12"/>
      <c r="R2428" s="13"/>
    </row>
    <row r="2429" spans="1:18" ht="15.75" customHeight="1">
      <c r="A2429" s="1"/>
      <c r="B2429" s="6" t="s">
        <v>14</v>
      </c>
      <c r="C2429" s="6">
        <v>1185732</v>
      </c>
      <c r="D2429" s="7">
        <v>44418</v>
      </c>
      <c r="E2429" s="6" t="s">
        <v>46</v>
      </c>
      <c r="F2429" s="6" t="s">
        <v>90</v>
      </c>
      <c r="G2429" s="6" t="s">
        <v>91</v>
      </c>
      <c r="H2429" s="6" t="s">
        <v>22</v>
      </c>
      <c r="I2429" s="8">
        <v>0.60000000000000009</v>
      </c>
      <c r="J2429" s="9">
        <v>6750</v>
      </c>
      <c r="K2429" s="10">
        <f t="shared" si="18"/>
        <v>4050.0000000000005</v>
      </c>
      <c r="L2429" s="10">
        <f t="shared" si="19"/>
        <v>2025.0000000000002</v>
      </c>
      <c r="M2429" s="11">
        <v>0.5</v>
      </c>
      <c r="O2429" s="16"/>
      <c r="P2429" s="14"/>
      <c r="Q2429" s="12"/>
      <c r="R2429" s="13"/>
    </row>
    <row r="2430" spans="1:18" ht="15.75" customHeight="1">
      <c r="A2430" s="1"/>
      <c r="B2430" s="6" t="s">
        <v>14</v>
      </c>
      <c r="C2430" s="6">
        <v>1185732</v>
      </c>
      <c r="D2430" s="7">
        <v>44448</v>
      </c>
      <c r="E2430" s="6" t="s">
        <v>46</v>
      </c>
      <c r="F2430" s="6" t="s">
        <v>90</v>
      </c>
      <c r="G2430" s="6" t="s">
        <v>91</v>
      </c>
      <c r="H2430" s="6" t="s">
        <v>17</v>
      </c>
      <c r="I2430" s="8">
        <v>0.55000000000000004</v>
      </c>
      <c r="J2430" s="9">
        <v>7750</v>
      </c>
      <c r="K2430" s="10">
        <f t="shared" si="18"/>
        <v>4262.5</v>
      </c>
      <c r="L2430" s="10">
        <f t="shared" si="19"/>
        <v>1705</v>
      </c>
      <c r="M2430" s="11">
        <v>0.4</v>
      </c>
      <c r="O2430" s="16"/>
      <c r="P2430" s="14"/>
      <c r="Q2430" s="12"/>
      <c r="R2430" s="13"/>
    </row>
    <row r="2431" spans="1:18" ht="15.75" customHeight="1">
      <c r="A2431" s="1"/>
      <c r="B2431" s="6" t="s">
        <v>14</v>
      </c>
      <c r="C2431" s="6">
        <v>1185732</v>
      </c>
      <c r="D2431" s="7">
        <v>44448</v>
      </c>
      <c r="E2431" s="6" t="s">
        <v>46</v>
      </c>
      <c r="F2431" s="6" t="s">
        <v>90</v>
      </c>
      <c r="G2431" s="6" t="s">
        <v>91</v>
      </c>
      <c r="H2431" s="6" t="s">
        <v>18</v>
      </c>
      <c r="I2431" s="8">
        <v>0.50000000000000011</v>
      </c>
      <c r="J2431" s="9">
        <v>5750</v>
      </c>
      <c r="K2431" s="10">
        <f t="shared" si="18"/>
        <v>2875.0000000000005</v>
      </c>
      <c r="L2431" s="10">
        <f t="shared" si="19"/>
        <v>1006.2500000000001</v>
      </c>
      <c r="M2431" s="11">
        <v>0.35</v>
      </c>
      <c r="O2431" s="16"/>
      <c r="P2431" s="14"/>
      <c r="Q2431" s="12"/>
      <c r="R2431" s="13"/>
    </row>
    <row r="2432" spans="1:18" ht="15.75" customHeight="1">
      <c r="A2432" s="1"/>
      <c r="B2432" s="6" t="s">
        <v>14</v>
      </c>
      <c r="C2432" s="6">
        <v>1185732</v>
      </c>
      <c r="D2432" s="7">
        <v>44448</v>
      </c>
      <c r="E2432" s="6" t="s">
        <v>46</v>
      </c>
      <c r="F2432" s="6" t="s">
        <v>90</v>
      </c>
      <c r="G2432" s="6" t="s">
        <v>91</v>
      </c>
      <c r="H2432" s="6" t="s">
        <v>19</v>
      </c>
      <c r="I2432" s="8">
        <v>0.25000000000000006</v>
      </c>
      <c r="J2432" s="9">
        <v>4750</v>
      </c>
      <c r="K2432" s="10">
        <f t="shared" si="18"/>
        <v>1187.5000000000002</v>
      </c>
      <c r="L2432" s="10">
        <f t="shared" si="19"/>
        <v>475.00000000000011</v>
      </c>
      <c r="M2432" s="11">
        <v>0.4</v>
      </c>
      <c r="O2432" s="16"/>
      <c r="P2432" s="14"/>
      <c r="Q2432" s="12"/>
      <c r="R2432" s="13"/>
    </row>
    <row r="2433" spans="1:18" ht="15.75" customHeight="1">
      <c r="A2433" s="1"/>
      <c r="B2433" s="6" t="s">
        <v>14</v>
      </c>
      <c r="C2433" s="6">
        <v>1185732</v>
      </c>
      <c r="D2433" s="7">
        <v>44448</v>
      </c>
      <c r="E2433" s="6" t="s">
        <v>46</v>
      </c>
      <c r="F2433" s="6" t="s">
        <v>90</v>
      </c>
      <c r="G2433" s="6" t="s">
        <v>91</v>
      </c>
      <c r="H2433" s="6" t="s">
        <v>20</v>
      </c>
      <c r="I2433" s="8">
        <v>0.25000000000000006</v>
      </c>
      <c r="J2433" s="9">
        <v>4500</v>
      </c>
      <c r="K2433" s="10">
        <f t="shared" si="18"/>
        <v>1125.0000000000002</v>
      </c>
      <c r="L2433" s="10">
        <f t="shared" si="19"/>
        <v>450.00000000000011</v>
      </c>
      <c r="M2433" s="11">
        <v>0.4</v>
      </c>
      <c r="O2433" s="16"/>
      <c r="P2433" s="14"/>
      <c r="Q2433" s="12"/>
      <c r="R2433" s="13"/>
    </row>
    <row r="2434" spans="1:18" ht="15.75" customHeight="1">
      <c r="A2434" s="1"/>
      <c r="B2434" s="6" t="s">
        <v>14</v>
      </c>
      <c r="C2434" s="6">
        <v>1185732</v>
      </c>
      <c r="D2434" s="7">
        <v>44448</v>
      </c>
      <c r="E2434" s="6" t="s">
        <v>46</v>
      </c>
      <c r="F2434" s="6" t="s">
        <v>90</v>
      </c>
      <c r="G2434" s="6" t="s">
        <v>91</v>
      </c>
      <c r="H2434" s="6" t="s">
        <v>21</v>
      </c>
      <c r="I2434" s="8">
        <v>0.35000000000000003</v>
      </c>
      <c r="J2434" s="9">
        <v>4500</v>
      </c>
      <c r="K2434" s="10">
        <f t="shared" si="18"/>
        <v>1575.0000000000002</v>
      </c>
      <c r="L2434" s="10">
        <f t="shared" si="19"/>
        <v>551.25</v>
      </c>
      <c r="M2434" s="11">
        <v>0.35</v>
      </c>
      <c r="O2434" s="16"/>
      <c r="P2434" s="14"/>
      <c r="Q2434" s="12"/>
      <c r="R2434" s="13"/>
    </row>
    <row r="2435" spans="1:18" ht="15.75" customHeight="1">
      <c r="A2435" s="1"/>
      <c r="B2435" s="6" t="s">
        <v>14</v>
      </c>
      <c r="C2435" s="6">
        <v>1185732</v>
      </c>
      <c r="D2435" s="7">
        <v>44448</v>
      </c>
      <c r="E2435" s="6" t="s">
        <v>46</v>
      </c>
      <c r="F2435" s="6" t="s">
        <v>90</v>
      </c>
      <c r="G2435" s="6" t="s">
        <v>91</v>
      </c>
      <c r="H2435" s="6" t="s">
        <v>22</v>
      </c>
      <c r="I2435" s="8">
        <v>0.40000000000000008</v>
      </c>
      <c r="J2435" s="9">
        <v>5500</v>
      </c>
      <c r="K2435" s="10">
        <f t="shared" si="18"/>
        <v>2200.0000000000005</v>
      </c>
      <c r="L2435" s="10">
        <f t="shared" si="19"/>
        <v>1100.0000000000002</v>
      </c>
      <c r="M2435" s="11">
        <v>0.5</v>
      </c>
      <c r="O2435" s="16"/>
      <c r="P2435" s="14"/>
      <c r="Q2435" s="12"/>
      <c r="R2435" s="13"/>
    </row>
    <row r="2436" spans="1:18" ht="15.75" customHeight="1">
      <c r="A2436" s="1"/>
      <c r="B2436" s="6" t="s">
        <v>14</v>
      </c>
      <c r="C2436" s="6">
        <v>1185732</v>
      </c>
      <c r="D2436" s="7">
        <v>44480</v>
      </c>
      <c r="E2436" s="6" t="s">
        <v>46</v>
      </c>
      <c r="F2436" s="6" t="s">
        <v>90</v>
      </c>
      <c r="G2436" s="6" t="s">
        <v>91</v>
      </c>
      <c r="H2436" s="6" t="s">
        <v>17</v>
      </c>
      <c r="I2436" s="8">
        <v>0.40000000000000008</v>
      </c>
      <c r="J2436" s="9">
        <v>7250</v>
      </c>
      <c r="K2436" s="10">
        <f t="shared" si="18"/>
        <v>2900.0000000000005</v>
      </c>
      <c r="L2436" s="10">
        <f t="shared" si="19"/>
        <v>1160.0000000000002</v>
      </c>
      <c r="M2436" s="11">
        <v>0.4</v>
      </c>
      <c r="O2436" s="16"/>
      <c r="P2436" s="14"/>
      <c r="Q2436" s="12"/>
      <c r="R2436" s="13"/>
    </row>
    <row r="2437" spans="1:18" ht="15.75" customHeight="1">
      <c r="A2437" s="1"/>
      <c r="B2437" s="6" t="s">
        <v>14</v>
      </c>
      <c r="C2437" s="6">
        <v>1185732</v>
      </c>
      <c r="D2437" s="7">
        <v>44480</v>
      </c>
      <c r="E2437" s="6" t="s">
        <v>46</v>
      </c>
      <c r="F2437" s="6" t="s">
        <v>90</v>
      </c>
      <c r="G2437" s="6" t="s">
        <v>91</v>
      </c>
      <c r="H2437" s="6" t="s">
        <v>18</v>
      </c>
      <c r="I2437" s="8">
        <v>0.3000000000000001</v>
      </c>
      <c r="J2437" s="9">
        <v>5500</v>
      </c>
      <c r="K2437" s="10">
        <f t="shared" si="18"/>
        <v>1650.0000000000005</v>
      </c>
      <c r="L2437" s="10">
        <f t="shared" si="19"/>
        <v>577.50000000000011</v>
      </c>
      <c r="M2437" s="11">
        <v>0.35</v>
      </c>
      <c r="O2437" s="16"/>
      <c r="P2437" s="14"/>
      <c r="Q2437" s="12"/>
      <c r="R2437" s="13"/>
    </row>
    <row r="2438" spans="1:18" ht="15.75" customHeight="1">
      <c r="A2438" s="1"/>
      <c r="B2438" s="6" t="s">
        <v>14</v>
      </c>
      <c r="C2438" s="6">
        <v>1185732</v>
      </c>
      <c r="D2438" s="7">
        <v>44480</v>
      </c>
      <c r="E2438" s="6" t="s">
        <v>46</v>
      </c>
      <c r="F2438" s="6" t="s">
        <v>90</v>
      </c>
      <c r="G2438" s="6" t="s">
        <v>91</v>
      </c>
      <c r="H2438" s="6" t="s">
        <v>19</v>
      </c>
      <c r="I2438" s="8">
        <v>0.3000000000000001</v>
      </c>
      <c r="J2438" s="9">
        <v>4250</v>
      </c>
      <c r="K2438" s="10">
        <f t="shared" si="18"/>
        <v>1275.0000000000005</v>
      </c>
      <c r="L2438" s="10">
        <f t="shared" si="19"/>
        <v>510.00000000000023</v>
      </c>
      <c r="M2438" s="11">
        <v>0.4</v>
      </c>
      <c r="O2438" s="16"/>
      <c r="P2438" s="14"/>
      <c r="Q2438" s="12"/>
      <c r="R2438" s="13"/>
    </row>
    <row r="2439" spans="1:18" ht="15.75" customHeight="1">
      <c r="A2439" s="1"/>
      <c r="B2439" s="6" t="s">
        <v>14</v>
      </c>
      <c r="C2439" s="6">
        <v>1185732</v>
      </c>
      <c r="D2439" s="7">
        <v>44480</v>
      </c>
      <c r="E2439" s="6" t="s">
        <v>46</v>
      </c>
      <c r="F2439" s="6" t="s">
        <v>90</v>
      </c>
      <c r="G2439" s="6" t="s">
        <v>91</v>
      </c>
      <c r="H2439" s="6" t="s">
        <v>20</v>
      </c>
      <c r="I2439" s="8">
        <v>0.3000000000000001</v>
      </c>
      <c r="J2439" s="9">
        <v>4000</v>
      </c>
      <c r="K2439" s="10">
        <f t="shared" si="18"/>
        <v>1200.0000000000005</v>
      </c>
      <c r="L2439" s="10">
        <f t="shared" si="19"/>
        <v>480.00000000000023</v>
      </c>
      <c r="M2439" s="11">
        <v>0.4</v>
      </c>
      <c r="O2439" s="16"/>
      <c r="P2439" s="14"/>
      <c r="Q2439" s="12"/>
      <c r="R2439" s="13"/>
    </row>
    <row r="2440" spans="1:18" ht="15.75" customHeight="1">
      <c r="A2440" s="1"/>
      <c r="B2440" s="6" t="s">
        <v>14</v>
      </c>
      <c r="C2440" s="6">
        <v>1185732</v>
      </c>
      <c r="D2440" s="7">
        <v>44480</v>
      </c>
      <c r="E2440" s="6" t="s">
        <v>46</v>
      </c>
      <c r="F2440" s="6" t="s">
        <v>90</v>
      </c>
      <c r="G2440" s="6" t="s">
        <v>91</v>
      </c>
      <c r="H2440" s="6" t="s">
        <v>21</v>
      </c>
      <c r="I2440" s="8">
        <v>0.40000000000000008</v>
      </c>
      <c r="J2440" s="9">
        <v>4000</v>
      </c>
      <c r="K2440" s="10">
        <f t="shared" si="18"/>
        <v>1600.0000000000002</v>
      </c>
      <c r="L2440" s="10">
        <f t="shared" si="19"/>
        <v>560</v>
      </c>
      <c r="M2440" s="11">
        <v>0.35</v>
      </c>
      <c r="O2440" s="16"/>
      <c r="P2440" s="14"/>
      <c r="Q2440" s="12"/>
      <c r="R2440" s="13"/>
    </row>
    <row r="2441" spans="1:18" ht="15.75" customHeight="1">
      <c r="A2441" s="1"/>
      <c r="B2441" s="6" t="s">
        <v>14</v>
      </c>
      <c r="C2441" s="6">
        <v>1185732</v>
      </c>
      <c r="D2441" s="7">
        <v>44480</v>
      </c>
      <c r="E2441" s="6" t="s">
        <v>46</v>
      </c>
      <c r="F2441" s="6" t="s">
        <v>90</v>
      </c>
      <c r="G2441" s="6" t="s">
        <v>91</v>
      </c>
      <c r="H2441" s="6" t="s">
        <v>22</v>
      </c>
      <c r="I2441" s="8">
        <v>0.4</v>
      </c>
      <c r="J2441" s="9">
        <v>5250</v>
      </c>
      <c r="K2441" s="10">
        <f t="shared" si="18"/>
        <v>2100</v>
      </c>
      <c r="L2441" s="10">
        <f t="shared" si="19"/>
        <v>1050</v>
      </c>
      <c r="M2441" s="11">
        <v>0.5</v>
      </c>
      <c r="O2441" s="16"/>
      <c r="P2441" s="14"/>
      <c r="Q2441" s="12"/>
      <c r="R2441" s="13"/>
    </row>
    <row r="2442" spans="1:18" ht="15.75" customHeight="1">
      <c r="A2442" s="1"/>
      <c r="B2442" s="6" t="s">
        <v>14</v>
      </c>
      <c r="C2442" s="6">
        <v>1185732</v>
      </c>
      <c r="D2442" s="7">
        <v>44510</v>
      </c>
      <c r="E2442" s="6" t="s">
        <v>46</v>
      </c>
      <c r="F2442" s="6" t="s">
        <v>90</v>
      </c>
      <c r="G2442" s="6" t="s">
        <v>91</v>
      </c>
      <c r="H2442" s="6" t="s">
        <v>17</v>
      </c>
      <c r="I2442" s="8">
        <v>0.35000000000000009</v>
      </c>
      <c r="J2442" s="9">
        <v>6750</v>
      </c>
      <c r="K2442" s="10">
        <f t="shared" si="18"/>
        <v>2362.5000000000005</v>
      </c>
      <c r="L2442" s="10">
        <f t="shared" si="19"/>
        <v>945.00000000000023</v>
      </c>
      <c r="M2442" s="11">
        <v>0.4</v>
      </c>
      <c r="O2442" s="16"/>
      <c r="P2442" s="14"/>
      <c r="Q2442" s="12"/>
      <c r="R2442" s="13"/>
    </row>
    <row r="2443" spans="1:18" ht="15.75" customHeight="1">
      <c r="A2443" s="1"/>
      <c r="B2443" s="6" t="s">
        <v>14</v>
      </c>
      <c r="C2443" s="6">
        <v>1185732</v>
      </c>
      <c r="D2443" s="7">
        <v>44510</v>
      </c>
      <c r="E2443" s="6" t="s">
        <v>46</v>
      </c>
      <c r="F2443" s="6" t="s">
        <v>90</v>
      </c>
      <c r="G2443" s="6" t="s">
        <v>91</v>
      </c>
      <c r="H2443" s="6" t="s">
        <v>18</v>
      </c>
      <c r="I2443" s="8">
        <v>0.25000000000000011</v>
      </c>
      <c r="J2443" s="9">
        <v>5000</v>
      </c>
      <c r="K2443" s="10">
        <f t="shared" si="18"/>
        <v>1250.0000000000005</v>
      </c>
      <c r="L2443" s="10">
        <f t="shared" si="19"/>
        <v>437.50000000000011</v>
      </c>
      <c r="M2443" s="11">
        <v>0.35</v>
      </c>
      <c r="O2443" s="16"/>
      <c r="P2443" s="14"/>
      <c r="Q2443" s="12"/>
      <c r="R2443" s="13"/>
    </row>
    <row r="2444" spans="1:18" ht="15.75" customHeight="1">
      <c r="A2444" s="1"/>
      <c r="B2444" s="6" t="s">
        <v>14</v>
      </c>
      <c r="C2444" s="6">
        <v>1185732</v>
      </c>
      <c r="D2444" s="7">
        <v>44510</v>
      </c>
      <c r="E2444" s="6" t="s">
        <v>46</v>
      </c>
      <c r="F2444" s="6" t="s">
        <v>90</v>
      </c>
      <c r="G2444" s="6" t="s">
        <v>91</v>
      </c>
      <c r="H2444" s="6" t="s">
        <v>19</v>
      </c>
      <c r="I2444" s="8">
        <v>0.35000000000000014</v>
      </c>
      <c r="J2444" s="9">
        <v>4450</v>
      </c>
      <c r="K2444" s="10">
        <f t="shared" si="18"/>
        <v>1557.5000000000007</v>
      </c>
      <c r="L2444" s="10">
        <f t="shared" si="19"/>
        <v>623.00000000000034</v>
      </c>
      <c r="M2444" s="11">
        <v>0.4</v>
      </c>
      <c r="O2444" s="16"/>
      <c r="P2444" s="14"/>
      <c r="Q2444" s="12"/>
      <c r="R2444" s="13"/>
    </row>
    <row r="2445" spans="1:18" ht="15.75" customHeight="1">
      <c r="A2445" s="1"/>
      <c r="B2445" s="6" t="s">
        <v>14</v>
      </c>
      <c r="C2445" s="6">
        <v>1185732</v>
      </c>
      <c r="D2445" s="7">
        <v>44510</v>
      </c>
      <c r="E2445" s="6" t="s">
        <v>46</v>
      </c>
      <c r="F2445" s="6" t="s">
        <v>90</v>
      </c>
      <c r="G2445" s="6" t="s">
        <v>91</v>
      </c>
      <c r="H2445" s="6" t="s">
        <v>20</v>
      </c>
      <c r="I2445" s="8">
        <v>0.65000000000000024</v>
      </c>
      <c r="J2445" s="9">
        <v>5000</v>
      </c>
      <c r="K2445" s="10">
        <f t="shared" si="18"/>
        <v>3250.0000000000014</v>
      </c>
      <c r="L2445" s="10">
        <f t="shared" si="19"/>
        <v>1300.0000000000007</v>
      </c>
      <c r="M2445" s="11">
        <v>0.4</v>
      </c>
      <c r="O2445" s="16"/>
      <c r="P2445" s="14"/>
      <c r="Q2445" s="12"/>
      <c r="R2445" s="13"/>
    </row>
    <row r="2446" spans="1:18" ht="15.75" customHeight="1">
      <c r="A2446" s="1"/>
      <c r="B2446" s="6" t="s">
        <v>14</v>
      </c>
      <c r="C2446" s="6">
        <v>1185732</v>
      </c>
      <c r="D2446" s="7">
        <v>44510</v>
      </c>
      <c r="E2446" s="6" t="s">
        <v>46</v>
      </c>
      <c r="F2446" s="6" t="s">
        <v>90</v>
      </c>
      <c r="G2446" s="6" t="s">
        <v>91</v>
      </c>
      <c r="H2446" s="6" t="s">
        <v>21</v>
      </c>
      <c r="I2446" s="8">
        <v>0.80000000000000016</v>
      </c>
      <c r="J2446" s="9">
        <v>4750</v>
      </c>
      <c r="K2446" s="10">
        <f t="shared" si="18"/>
        <v>3800.0000000000009</v>
      </c>
      <c r="L2446" s="10">
        <f t="shared" si="19"/>
        <v>1330.0000000000002</v>
      </c>
      <c r="M2446" s="11">
        <v>0.35</v>
      </c>
      <c r="O2446" s="16"/>
      <c r="P2446" s="14"/>
      <c r="Q2446" s="12"/>
      <c r="R2446" s="13"/>
    </row>
    <row r="2447" spans="1:18" ht="15.75" customHeight="1">
      <c r="A2447" s="1"/>
      <c r="B2447" s="6" t="s">
        <v>14</v>
      </c>
      <c r="C2447" s="6">
        <v>1185732</v>
      </c>
      <c r="D2447" s="7">
        <v>44510</v>
      </c>
      <c r="E2447" s="6" t="s">
        <v>46</v>
      </c>
      <c r="F2447" s="6" t="s">
        <v>90</v>
      </c>
      <c r="G2447" s="6" t="s">
        <v>91</v>
      </c>
      <c r="H2447" s="6" t="s">
        <v>22</v>
      </c>
      <c r="I2447" s="8">
        <v>0.8</v>
      </c>
      <c r="J2447" s="9">
        <v>5750</v>
      </c>
      <c r="K2447" s="10">
        <f t="shared" si="18"/>
        <v>4600</v>
      </c>
      <c r="L2447" s="10">
        <f t="shared" si="19"/>
        <v>2300</v>
      </c>
      <c r="M2447" s="11">
        <v>0.5</v>
      </c>
      <c r="O2447" s="16"/>
      <c r="P2447" s="14"/>
      <c r="Q2447" s="12"/>
      <c r="R2447" s="13"/>
    </row>
    <row r="2448" spans="1:18" ht="15.75" customHeight="1">
      <c r="A2448" s="1"/>
      <c r="B2448" s="6" t="s">
        <v>14</v>
      </c>
      <c r="C2448" s="6">
        <v>1185732</v>
      </c>
      <c r="D2448" s="7">
        <v>44539</v>
      </c>
      <c r="E2448" s="6" t="s">
        <v>46</v>
      </c>
      <c r="F2448" s="6" t="s">
        <v>90</v>
      </c>
      <c r="G2448" s="6" t="s">
        <v>91</v>
      </c>
      <c r="H2448" s="6" t="s">
        <v>17</v>
      </c>
      <c r="I2448" s="8">
        <v>0.75000000000000011</v>
      </c>
      <c r="J2448" s="9">
        <v>8250</v>
      </c>
      <c r="K2448" s="10">
        <f t="shared" si="18"/>
        <v>6187.5000000000009</v>
      </c>
      <c r="L2448" s="10">
        <f t="shared" si="19"/>
        <v>2475.0000000000005</v>
      </c>
      <c r="M2448" s="11">
        <v>0.4</v>
      </c>
      <c r="O2448" s="16"/>
      <c r="P2448" s="14"/>
      <c r="Q2448" s="12"/>
      <c r="R2448" s="13"/>
    </row>
    <row r="2449" spans="1:18" ht="15.75" customHeight="1">
      <c r="A2449" s="1"/>
      <c r="B2449" s="6" t="s">
        <v>14</v>
      </c>
      <c r="C2449" s="6">
        <v>1185732</v>
      </c>
      <c r="D2449" s="7">
        <v>44539</v>
      </c>
      <c r="E2449" s="6" t="s">
        <v>46</v>
      </c>
      <c r="F2449" s="6" t="s">
        <v>90</v>
      </c>
      <c r="G2449" s="6" t="s">
        <v>91</v>
      </c>
      <c r="H2449" s="6" t="s">
        <v>18</v>
      </c>
      <c r="I2449" s="8">
        <v>0.65000000000000013</v>
      </c>
      <c r="J2449" s="9">
        <v>6250</v>
      </c>
      <c r="K2449" s="10">
        <f t="shared" si="18"/>
        <v>4062.5000000000009</v>
      </c>
      <c r="L2449" s="10">
        <f t="shared" si="19"/>
        <v>1421.8750000000002</v>
      </c>
      <c r="M2449" s="11">
        <v>0.35</v>
      </c>
      <c r="O2449" s="16"/>
      <c r="P2449" s="14"/>
      <c r="Q2449" s="12"/>
      <c r="R2449" s="13"/>
    </row>
    <row r="2450" spans="1:18" ht="15.75" customHeight="1">
      <c r="A2450" s="1"/>
      <c r="B2450" s="6" t="s">
        <v>14</v>
      </c>
      <c r="C2450" s="6">
        <v>1185732</v>
      </c>
      <c r="D2450" s="7">
        <v>44539</v>
      </c>
      <c r="E2450" s="6" t="s">
        <v>46</v>
      </c>
      <c r="F2450" s="6" t="s">
        <v>90</v>
      </c>
      <c r="G2450" s="6" t="s">
        <v>91</v>
      </c>
      <c r="H2450" s="6" t="s">
        <v>19</v>
      </c>
      <c r="I2450" s="8">
        <v>0.65000000000000013</v>
      </c>
      <c r="J2450" s="9">
        <v>5750</v>
      </c>
      <c r="K2450" s="10">
        <f t="shared" si="18"/>
        <v>3737.5000000000009</v>
      </c>
      <c r="L2450" s="10">
        <f t="shared" si="19"/>
        <v>1495.0000000000005</v>
      </c>
      <c r="M2450" s="11">
        <v>0.4</v>
      </c>
      <c r="O2450" s="16"/>
      <c r="P2450" s="14"/>
      <c r="Q2450" s="12"/>
      <c r="R2450" s="13"/>
    </row>
    <row r="2451" spans="1:18" ht="15.75" customHeight="1">
      <c r="A2451" s="1"/>
      <c r="B2451" s="6" t="s">
        <v>14</v>
      </c>
      <c r="C2451" s="6">
        <v>1185732</v>
      </c>
      <c r="D2451" s="7">
        <v>44539</v>
      </c>
      <c r="E2451" s="6" t="s">
        <v>46</v>
      </c>
      <c r="F2451" s="6" t="s">
        <v>90</v>
      </c>
      <c r="G2451" s="6" t="s">
        <v>91</v>
      </c>
      <c r="H2451" s="6" t="s">
        <v>20</v>
      </c>
      <c r="I2451" s="8">
        <v>0.65000000000000013</v>
      </c>
      <c r="J2451" s="9">
        <v>5250</v>
      </c>
      <c r="K2451" s="10">
        <f t="shared" si="18"/>
        <v>3412.5000000000009</v>
      </c>
      <c r="L2451" s="10">
        <f t="shared" si="19"/>
        <v>1365.0000000000005</v>
      </c>
      <c r="M2451" s="11">
        <v>0.4</v>
      </c>
      <c r="O2451" s="16"/>
      <c r="P2451" s="14"/>
      <c r="Q2451" s="12"/>
      <c r="R2451" s="13"/>
    </row>
    <row r="2452" spans="1:18" ht="15.75" customHeight="1">
      <c r="A2452" s="1"/>
      <c r="B2452" s="6" t="s">
        <v>14</v>
      </c>
      <c r="C2452" s="6">
        <v>1185732</v>
      </c>
      <c r="D2452" s="7">
        <v>44539</v>
      </c>
      <c r="E2452" s="6" t="s">
        <v>46</v>
      </c>
      <c r="F2452" s="6" t="s">
        <v>90</v>
      </c>
      <c r="G2452" s="6" t="s">
        <v>91</v>
      </c>
      <c r="H2452" s="6" t="s">
        <v>21</v>
      </c>
      <c r="I2452" s="8">
        <v>0.75000000000000011</v>
      </c>
      <c r="J2452" s="9">
        <v>5250</v>
      </c>
      <c r="K2452" s="10">
        <f t="shared" si="18"/>
        <v>3937.5000000000005</v>
      </c>
      <c r="L2452" s="10">
        <f t="shared" si="19"/>
        <v>1378.125</v>
      </c>
      <c r="M2452" s="11">
        <v>0.35</v>
      </c>
      <c r="O2452" s="16"/>
      <c r="P2452" s="14"/>
      <c r="Q2452" s="12"/>
      <c r="R2452" s="13"/>
    </row>
    <row r="2453" spans="1:18" ht="15.75" customHeight="1">
      <c r="A2453" s="1"/>
      <c r="B2453" s="6" t="s">
        <v>14</v>
      </c>
      <c r="C2453" s="6">
        <v>1185732</v>
      </c>
      <c r="D2453" s="7">
        <v>44539</v>
      </c>
      <c r="E2453" s="6" t="s">
        <v>46</v>
      </c>
      <c r="F2453" s="6" t="s">
        <v>90</v>
      </c>
      <c r="G2453" s="6" t="s">
        <v>91</v>
      </c>
      <c r="H2453" s="6" t="s">
        <v>22</v>
      </c>
      <c r="I2453" s="8">
        <v>0.8</v>
      </c>
      <c r="J2453" s="9">
        <v>6250</v>
      </c>
      <c r="K2453" s="10">
        <f t="shared" si="18"/>
        <v>5000</v>
      </c>
      <c r="L2453" s="10">
        <f t="shared" si="19"/>
        <v>2500</v>
      </c>
      <c r="M2453" s="11">
        <v>0.5</v>
      </c>
      <c r="O2453" s="16"/>
      <c r="P2453" s="14"/>
      <c r="Q2453" s="12"/>
      <c r="R2453" s="13"/>
    </row>
    <row r="2454" spans="1:18" ht="15.75" customHeight="1">
      <c r="A2454" s="1" t="s">
        <v>39</v>
      </c>
      <c r="B2454" s="6" t="s">
        <v>14</v>
      </c>
      <c r="C2454" s="6">
        <v>1185732</v>
      </c>
      <c r="D2454" s="7">
        <v>44218</v>
      </c>
      <c r="E2454" s="6" t="s">
        <v>33</v>
      </c>
      <c r="F2454" s="6" t="s">
        <v>92</v>
      </c>
      <c r="G2454" s="6" t="s">
        <v>93</v>
      </c>
      <c r="H2454" s="6" t="s">
        <v>17</v>
      </c>
      <c r="I2454" s="8">
        <v>0.4</v>
      </c>
      <c r="J2454" s="9">
        <v>5000</v>
      </c>
      <c r="K2454" s="10">
        <f t="shared" si="18"/>
        <v>2000</v>
      </c>
      <c r="L2454" s="10">
        <f t="shared" si="19"/>
        <v>800</v>
      </c>
      <c r="M2454" s="11">
        <v>0.4</v>
      </c>
      <c r="O2454" s="16"/>
      <c r="P2454" s="14"/>
      <c r="Q2454" s="12"/>
      <c r="R2454" s="13"/>
    </row>
    <row r="2455" spans="1:18" ht="15.75" customHeight="1">
      <c r="A2455" s="1"/>
      <c r="B2455" s="6" t="s">
        <v>14</v>
      </c>
      <c r="C2455" s="6">
        <v>1185732</v>
      </c>
      <c r="D2455" s="7">
        <v>44218</v>
      </c>
      <c r="E2455" s="6" t="s">
        <v>33</v>
      </c>
      <c r="F2455" s="6" t="s">
        <v>92</v>
      </c>
      <c r="G2455" s="6" t="s">
        <v>93</v>
      </c>
      <c r="H2455" s="6" t="s">
        <v>18</v>
      </c>
      <c r="I2455" s="8">
        <v>0.4</v>
      </c>
      <c r="J2455" s="9">
        <v>3000</v>
      </c>
      <c r="K2455" s="10">
        <f t="shared" si="18"/>
        <v>1200</v>
      </c>
      <c r="L2455" s="10">
        <f t="shared" si="19"/>
        <v>420</v>
      </c>
      <c r="M2455" s="11">
        <v>0.35</v>
      </c>
      <c r="O2455" s="16"/>
      <c r="P2455" s="14"/>
      <c r="Q2455" s="12"/>
      <c r="R2455" s="13"/>
    </row>
    <row r="2456" spans="1:18" ht="15.75" customHeight="1">
      <c r="A2456" s="1"/>
      <c r="B2456" s="6" t="s">
        <v>14</v>
      </c>
      <c r="C2456" s="6">
        <v>1185732</v>
      </c>
      <c r="D2456" s="7">
        <v>44218</v>
      </c>
      <c r="E2456" s="6" t="s">
        <v>33</v>
      </c>
      <c r="F2456" s="6" t="s">
        <v>92</v>
      </c>
      <c r="G2456" s="6" t="s">
        <v>93</v>
      </c>
      <c r="H2456" s="6" t="s">
        <v>19</v>
      </c>
      <c r="I2456" s="8">
        <v>0.30000000000000004</v>
      </c>
      <c r="J2456" s="9">
        <v>3000</v>
      </c>
      <c r="K2456" s="10">
        <f t="shared" si="18"/>
        <v>900.00000000000011</v>
      </c>
      <c r="L2456" s="10">
        <f t="shared" si="19"/>
        <v>360.00000000000006</v>
      </c>
      <c r="M2456" s="11">
        <v>0.4</v>
      </c>
      <c r="O2456" s="16"/>
      <c r="P2456" s="14"/>
      <c r="Q2456" s="12"/>
      <c r="R2456" s="13"/>
    </row>
    <row r="2457" spans="1:18" ht="15.75" customHeight="1">
      <c r="A2457" s="1"/>
      <c r="B2457" s="6" t="s">
        <v>14</v>
      </c>
      <c r="C2457" s="6">
        <v>1185732</v>
      </c>
      <c r="D2457" s="7">
        <v>44218</v>
      </c>
      <c r="E2457" s="6" t="s">
        <v>33</v>
      </c>
      <c r="F2457" s="6" t="s">
        <v>92</v>
      </c>
      <c r="G2457" s="6" t="s">
        <v>93</v>
      </c>
      <c r="H2457" s="6" t="s">
        <v>20</v>
      </c>
      <c r="I2457" s="8">
        <v>0.35000000000000003</v>
      </c>
      <c r="J2457" s="9">
        <v>1500</v>
      </c>
      <c r="K2457" s="10">
        <f t="shared" si="18"/>
        <v>525</v>
      </c>
      <c r="L2457" s="10">
        <f t="shared" si="19"/>
        <v>210</v>
      </c>
      <c r="M2457" s="11">
        <v>0.4</v>
      </c>
      <c r="O2457" s="16"/>
      <c r="P2457" s="14"/>
      <c r="Q2457" s="12"/>
      <c r="R2457" s="13"/>
    </row>
    <row r="2458" spans="1:18" ht="15.75" customHeight="1">
      <c r="A2458" s="1"/>
      <c r="B2458" s="6" t="s">
        <v>14</v>
      </c>
      <c r="C2458" s="6">
        <v>1185732</v>
      </c>
      <c r="D2458" s="7">
        <v>44218</v>
      </c>
      <c r="E2458" s="6" t="s">
        <v>33</v>
      </c>
      <c r="F2458" s="6" t="s">
        <v>92</v>
      </c>
      <c r="G2458" s="6" t="s">
        <v>93</v>
      </c>
      <c r="H2458" s="6" t="s">
        <v>21</v>
      </c>
      <c r="I2458" s="8">
        <v>0.49999999999999994</v>
      </c>
      <c r="J2458" s="9">
        <v>2000</v>
      </c>
      <c r="K2458" s="10">
        <f t="shared" si="18"/>
        <v>999.99999999999989</v>
      </c>
      <c r="L2458" s="10">
        <f t="shared" si="19"/>
        <v>349.99999999999994</v>
      </c>
      <c r="M2458" s="11">
        <v>0.35</v>
      </c>
      <c r="O2458" s="16"/>
      <c r="P2458" s="14"/>
      <c r="Q2458" s="12"/>
      <c r="R2458" s="13"/>
    </row>
    <row r="2459" spans="1:18" ht="15.75" customHeight="1">
      <c r="A2459" s="1"/>
      <c r="B2459" s="6" t="s">
        <v>14</v>
      </c>
      <c r="C2459" s="6">
        <v>1185732</v>
      </c>
      <c r="D2459" s="7">
        <v>44218</v>
      </c>
      <c r="E2459" s="6" t="s">
        <v>33</v>
      </c>
      <c r="F2459" s="6" t="s">
        <v>92</v>
      </c>
      <c r="G2459" s="6" t="s">
        <v>93</v>
      </c>
      <c r="H2459" s="6" t="s">
        <v>22</v>
      </c>
      <c r="I2459" s="8">
        <v>0.4</v>
      </c>
      <c r="J2459" s="9">
        <v>3000</v>
      </c>
      <c r="K2459" s="10">
        <f t="shared" si="18"/>
        <v>1200</v>
      </c>
      <c r="L2459" s="10">
        <f t="shared" si="19"/>
        <v>480</v>
      </c>
      <c r="M2459" s="11">
        <v>0.4</v>
      </c>
      <c r="O2459" s="16"/>
      <c r="P2459" s="14"/>
      <c r="Q2459" s="12"/>
      <c r="R2459" s="13"/>
    </row>
    <row r="2460" spans="1:18" ht="15.75" customHeight="1">
      <c r="A2460" s="1"/>
      <c r="B2460" s="6" t="s">
        <v>14</v>
      </c>
      <c r="C2460" s="6">
        <v>1185732</v>
      </c>
      <c r="D2460" s="7">
        <v>44249</v>
      </c>
      <c r="E2460" s="6" t="s">
        <v>33</v>
      </c>
      <c r="F2460" s="6" t="s">
        <v>92</v>
      </c>
      <c r="G2460" s="6" t="s">
        <v>93</v>
      </c>
      <c r="H2460" s="6" t="s">
        <v>17</v>
      </c>
      <c r="I2460" s="8">
        <v>0.4</v>
      </c>
      <c r="J2460" s="9">
        <v>5500</v>
      </c>
      <c r="K2460" s="10">
        <f t="shared" si="18"/>
        <v>2200</v>
      </c>
      <c r="L2460" s="10">
        <f t="shared" si="19"/>
        <v>880</v>
      </c>
      <c r="M2460" s="11">
        <v>0.4</v>
      </c>
      <c r="O2460" s="16"/>
      <c r="P2460" s="14"/>
      <c r="Q2460" s="12"/>
      <c r="R2460" s="13"/>
    </row>
    <row r="2461" spans="1:18" ht="15.75" customHeight="1">
      <c r="A2461" s="1"/>
      <c r="B2461" s="6" t="s">
        <v>14</v>
      </c>
      <c r="C2461" s="6">
        <v>1185732</v>
      </c>
      <c r="D2461" s="7">
        <v>44249</v>
      </c>
      <c r="E2461" s="6" t="s">
        <v>33</v>
      </c>
      <c r="F2461" s="6" t="s">
        <v>92</v>
      </c>
      <c r="G2461" s="6" t="s">
        <v>93</v>
      </c>
      <c r="H2461" s="6" t="s">
        <v>18</v>
      </c>
      <c r="I2461" s="8">
        <v>0.4</v>
      </c>
      <c r="J2461" s="9">
        <v>2000</v>
      </c>
      <c r="K2461" s="10">
        <f t="shared" si="18"/>
        <v>800</v>
      </c>
      <c r="L2461" s="10">
        <f t="shared" si="19"/>
        <v>280</v>
      </c>
      <c r="M2461" s="11">
        <v>0.35</v>
      </c>
      <c r="O2461" s="16"/>
      <c r="P2461" s="14"/>
      <c r="Q2461" s="12"/>
      <c r="R2461" s="13"/>
    </row>
    <row r="2462" spans="1:18" ht="15.75" customHeight="1">
      <c r="A2462" s="1"/>
      <c r="B2462" s="6" t="s">
        <v>14</v>
      </c>
      <c r="C2462" s="6">
        <v>1185732</v>
      </c>
      <c r="D2462" s="7">
        <v>44249</v>
      </c>
      <c r="E2462" s="6" t="s">
        <v>33</v>
      </c>
      <c r="F2462" s="6" t="s">
        <v>92</v>
      </c>
      <c r="G2462" s="6" t="s">
        <v>93</v>
      </c>
      <c r="H2462" s="6" t="s">
        <v>19</v>
      </c>
      <c r="I2462" s="8">
        <v>0.30000000000000004</v>
      </c>
      <c r="J2462" s="9">
        <v>2500</v>
      </c>
      <c r="K2462" s="10">
        <f t="shared" si="18"/>
        <v>750.00000000000011</v>
      </c>
      <c r="L2462" s="10">
        <f t="shared" si="19"/>
        <v>300.00000000000006</v>
      </c>
      <c r="M2462" s="11">
        <v>0.4</v>
      </c>
      <c r="O2462" s="16"/>
      <c r="P2462" s="14"/>
      <c r="Q2462" s="12"/>
      <c r="R2462" s="13"/>
    </row>
    <row r="2463" spans="1:18" ht="15.75" customHeight="1">
      <c r="A2463" s="1"/>
      <c r="B2463" s="6" t="s">
        <v>14</v>
      </c>
      <c r="C2463" s="6">
        <v>1185732</v>
      </c>
      <c r="D2463" s="7">
        <v>44249</v>
      </c>
      <c r="E2463" s="6" t="s">
        <v>33</v>
      </c>
      <c r="F2463" s="6" t="s">
        <v>92</v>
      </c>
      <c r="G2463" s="6" t="s">
        <v>93</v>
      </c>
      <c r="H2463" s="6" t="s">
        <v>20</v>
      </c>
      <c r="I2463" s="8">
        <v>0.35000000000000003</v>
      </c>
      <c r="J2463" s="9">
        <v>1250</v>
      </c>
      <c r="K2463" s="10">
        <f t="shared" si="18"/>
        <v>437.50000000000006</v>
      </c>
      <c r="L2463" s="10">
        <f t="shared" si="19"/>
        <v>175.00000000000003</v>
      </c>
      <c r="M2463" s="11">
        <v>0.4</v>
      </c>
      <c r="O2463" s="16"/>
      <c r="P2463" s="14"/>
      <c r="Q2463" s="12"/>
      <c r="R2463" s="13"/>
    </row>
    <row r="2464" spans="1:18" ht="15.75" customHeight="1">
      <c r="A2464" s="1"/>
      <c r="B2464" s="6" t="s">
        <v>14</v>
      </c>
      <c r="C2464" s="6">
        <v>1185732</v>
      </c>
      <c r="D2464" s="7">
        <v>44249</v>
      </c>
      <c r="E2464" s="6" t="s">
        <v>33</v>
      </c>
      <c r="F2464" s="6" t="s">
        <v>92</v>
      </c>
      <c r="G2464" s="6" t="s">
        <v>93</v>
      </c>
      <c r="H2464" s="6" t="s">
        <v>21</v>
      </c>
      <c r="I2464" s="8">
        <v>0.49999999999999994</v>
      </c>
      <c r="J2464" s="9">
        <v>2000</v>
      </c>
      <c r="K2464" s="10">
        <f t="shared" si="18"/>
        <v>999.99999999999989</v>
      </c>
      <c r="L2464" s="10">
        <f t="shared" si="19"/>
        <v>349.99999999999994</v>
      </c>
      <c r="M2464" s="11">
        <v>0.35</v>
      </c>
      <c r="O2464" s="16"/>
      <c r="P2464" s="14"/>
      <c r="Q2464" s="12"/>
      <c r="R2464" s="13"/>
    </row>
    <row r="2465" spans="1:18" ht="15.75" customHeight="1">
      <c r="A2465" s="1"/>
      <c r="B2465" s="6" t="s">
        <v>14</v>
      </c>
      <c r="C2465" s="6">
        <v>1185732</v>
      </c>
      <c r="D2465" s="7">
        <v>44249</v>
      </c>
      <c r="E2465" s="6" t="s">
        <v>33</v>
      </c>
      <c r="F2465" s="6" t="s">
        <v>92</v>
      </c>
      <c r="G2465" s="6" t="s">
        <v>93</v>
      </c>
      <c r="H2465" s="6" t="s">
        <v>22</v>
      </c>
      <c r="I2465" s="8">
        <v>0.4</v>
      </c>
      <c r="J2465" s="9">
        <v>3000</v>
      </c>
      <c r="K2465" s="10">
        <f t="shared" si="18"/>
        <v>1200</v>
      </c>
      <c r="L2465" s="10">
        <f t="shared" si="19"/>
        <v>480</v>
      </c>
      <c r="M2465" s="11">
        <v>0.4</v>
      </c>
      <c r="O2465" s="16"/>
      <c r="P2465" s="14"/>
      <c r="Q2465" s="12"/>
      <c r="R2465" s="13"/>
    </row>
    <row r="2466" spans="1:18" ht="15.75" customHeight="1">
      <c r="A2466" s="1"/>
      <c r="B2466" s="6" t="s">
        <v>14</v>
      </c>
      <c r="C2466" s="6">
        <v>1185732</v>
      </c>
      <c r="D2466" s="7">
        <v>44276</v>
      </c>
      <c r="E2466" s="6" t="s">
        <v>33</v>
      </c>
      <c r="F2466" s="6" t="s">
        <v>92</v>
      </c>
      <c r="G2466" s="6" t="s">
        <v>93</v>
      </c>
      <c r="H2466" s="6" t="s">
        <v>17</v>
      </c>
      <c r="I2466" s="8">
        <v>0.45</v>
      </c>
      <c r="J2466" s="9">
        <v>5200</v>
      </c>
      <c r="K2466" s="10">
        <f t="shared" si="18"/>
        <v>2340</v>
      </c>
      <c r="L2466" s="10">
        <f t="shared" si="19"/>
        <v>936</v>
      </c>
      <c r="M2466" s="11">
        <v>0.4</v>
      </c>
      <c r="O2466" s="16"/>
      <c r="P2466" s="14"/>
      <c r="Q2466" s="12"/>
      <c r="R2466" s="13"/>
    </row>
    <row r="2467" spans="1:18" ht="15.75" customHeight="1">
      <c r="A2467" s="1"/>
      <c r="B2467" s="6" t="s">
        <v>14</v>
      </c>
      <c r="C2467" s="6">
        <v>1185732</v>
      </c>
      <c r="D2467" s="7">
        <v>44276</v>
      </c>
      <c r="E2467" s="6" t="s">
        <v>33</v>
      </c>
      <c r="F2467" s="6" t="s">
        <v>92</v>
      </c>
      <c r="G2467" s="6" t="s">
        <v>93</v>
      </c>
      <c r="H2467" s="6" t="s">
        <v>18</v>
      </c>
      <c r="I2467" s="8">
        <v>0.45</v>
      </c>
      <c r="J2467" s="9">
        <v>2250</v>
      </c>
      <c r="K2467" s="10">
        <f t="shared" si="18"/>
        <v>1012.5</v>
      </c>
      <c r="L2467" s="10">
        <f t="shared" si="19"/>
        <v>354.375</v>
      </c>
      <c r="M2467" s="11">
        <v>0.35</v>
      </c>
      <c r="O2467" s="16"/>
      <c r="P2467" s="14"/>
      <c r="Q2467" s="12"/>
      <c r="R2467" s="13"/>
    </row>
    <row r="2468" spans="1:18" ht="15.75" customHeight="1">
      <c r="A2468" s="1"/>
      <c r="B2468" s="6" t="s">
        <v>14</v>
      </c>
      <c r="C2468" s="6">
        <v>1185732</v>
      </c>
      <c r="D2468" s="7">
        <v>44276</v>
      </c>
      <c r="E2468" s="6" t="s">
        <v>33</v>
      </c>
      <c r="F2468" s="6" t="s">
        <v>92</v>
      </c>
      <c r="G2468" s="6" t="s">
        <v>93</v>
      </c>
      <c r="H2468" s="6" t="s">
        <v>19</v>
      </c>
      <c r="I2468" s="8">
        <v>0.35000000000000003</v>
      </c>
      <c r="J2468" s="9">
        <v>2500</v>
      </c>
      <c r="K2468" s="10">
        <f t="shared" si="18"/>
        <v>875.00000000000011</v>
      </c>
      <c r="L2468" s="10">
        <f t="shared" si="19"/>
        <v>350.00000000000006</v>
      </c>
      <c r="M2468" s="11">
        <v>0.4</v>
      </c>
      <c r="O2468" s="16"/>
      <c r="P2468" s="14"/>
      <c r="Q2468" s="12"/>
      <c r="R2468" s="13"/>
    </row>
    <row r="2469" spans="1:18" ht="15.75" customHeight="1">
      <c r="A2469" s="1"/>
      <c r="B2469" s="6" t="s">
        <v>14</v>
      </c>
      <c r="C2469" s="6">
        <v>1185732</v>
      </c>
      <c r="D2469" s="7">
        <v>44276</v>
      </c>
      <c r="E2469" s="6" t="s">
        <v>33</v>
      </c>
      <c r="F2469" s="6" t="s">
        <v>92</v>
      </c>
      <c r="G2469" s="6" t="s">
        <v>93</v>
      </c>
      <c r="H2469" s="6" t="s">
        <v>20</v>
      </c>
      <c r="I2469" s="8">
        <v>0.4</v>
      </c>
      <c r="J2469" s="9">
        <v>1000</v>
      </c>
      <c r="K2469" s="10">
        <f t="shared" si="18"/>
        <v>400</v>
      </c>
      <c r="L2469" s="10">
        <f t="shared" si="19"/>
        <v>160</v>
      </c>
      <c r="M2469" s="11">
        <v>0.4</v>
      </c>
      <c r="O2469" s="16"/>
      <c r="P2469" s="14"/>
      <c r="Q2469" s="12"/>
      <c r="R2469" s="13"/>
    </row>
    <row r="2470" spans="1:18" ht="15.75" customHeight="1">
      <c r="A2470" s="1"/>
      <c r="B2470" s="6" t="s">
        <v>14</v>
      </c>
      <c r="C2470" s="6">
        <v>1185732</v>
      </c>
      <c r="D2470" s="7">
        <v>44276</v>
      </c>
      <c r="E2470" s="6" t="s">
        <v>33</v>
      </c>
      <c r="F2470" s="6" t="s">
        <v>92</v>
      </c>
      <c r="G2470" s="6" t="s">
        <v>93</v>
      </c>
      <c r="H2470" s="6" t="s">
        <v>21</v>
      </c>
      <c r="I2470" s="8">
        <v>0.54999999999999993</v>
      </c>
      <c r="J2470" s="9">
        <v>1500</v>
      </c>
      <c r="K2470" s="10">
        <f t="shared" si="18"/>
        <v>824.99999999999989</v>
      </c>
      <c r="L2470" s="10">
        <f t="shared" si="19"/>
        <v>288.74999999999994</v>
      </c>
      <c r="M2470" s="11">
        <v>0.35</v>
      </c>
      <c r="O2470" s="16"/>
      <c r="P2470" s="14"/>
      <c r="Q2470" s="12"/>
      <c r="R2470" s="13"/>
    </row>
    <row r="2471" spans="1:18" ht="15.75" customHeight="1">
      <c r="A2471" s="1"/>
      <c r="B2471" s="6" t="s">
        <v>14</v>
      </c>
      <c r="C2471" s="6">
        <v>1185732</v>
      </c>
      <c r="D2471" s="7">
        <v>44276</v>
      </c>
      <c r="E2471" s="6" t="s">
        <v>33</v>
      </c>
      <c r="F2471" s="6" t="s">
        <v>92</v>
      </c>
      <c r="G2471" s="6" t="s">
        <v>93</v>
      </c>
      <c r="H2471" s="6" t="s">
        <v>22</v>
      </c>
      <c r="I2471" s="8">
        <v>0.45</v>
      </c>
      <c r="J2471" s="9">
        <v>2500</v>
      </c>
      <c r="K2471" s="10">
        <f t="shared" si="18"/>
        <v>1125</v>
      </c>
      <c r="L2471" s="10">
        <f t="shared" si="19"/>
        <v>450</v>
      </c>
      <c r="M2471" s="11">
        <v>0.4</v>
      </c>
      <c r="O2471" s="16"/>
      <c r="P2471" s="14"/>
      <c r="Q2471" s="12"/>
      <c r="R2471" s="13"/>
    </row>
    <row r="2472" spans="1:18" ht="15.75" customHeight="1">
      <c r="A2472" s="1"/>
      <c r="B2472" s="6" t="s">
        <v>14</v>
      </c>
      <c r="C2472" s="6">
        <v>1185732</v>
      </c>
      <c r="D2472" s="7">
        <v>44308</v>
      </c>
      <c r="E2472" s="6" t="s">
        <v>33</v>
      </c>
      <c r="F2472" s="6" t="s">
        <v>92</v>
      </c>
      <c r="G2472" s="6" t="s">
        <v>93</v>
      </c>
      <c r="H2472" s="6" t="s">
        <v>17</v>
      </c>
      <c r="I2472" s="8">
        <v>0.45</v>
      </c>
      <c r="J2472" s="9">
        <v>4750</v>
      </c>
      <c r="K2472" s="10">
        <f t="shared" si="18"/>
        <v>2137.5</v>
      </c>
      <c r="L2472" s="10">
        <f t="shared" si="19"/>
        <v>855</v>
      </c>
      <c r="M2472" s="11">
        <v>0.4</v>
      </c>
      <c r="O2472" s="16"/>
      <c r="P2472" s="14"/>
      <c r="Q2472" s="12"/>
      <c r="R2472" s="13"/>
    </row>
    <row r="2473" spans="1:18" ht="15.75" customHeight="1">
      <c r="A2473" s="1"/>
      <c r="B2473" s="6" t="s">
        <v>14</v>
      </c>
      <c r="C2473" s="6">
        <v>1185732</v>
      </c>
      <c r="D2473" s="7">
        <v>44308</v>
      </c>
      <c r="E2473" s="6" t="s">
        <v>33</v>
      </c>
      <c r="F2473" s="6" t="s">
        <v>92</v>
      </c>
      <c r="G2473" s="6" t="s">
        <v>93</v>
      </c>
      <c r="H2473" s="6" t="s">
        <v>18</v>
      </c>
      <c r="I2473" s="8">
        <v>0.45</v>
      </c>
      <c r="J2473" s="9">
        <v>1750</v>
      </c>
      <c r="K2473" s="10">
        <f t="shared" si="18"/>
        <v>787.5</v>
      </c>
      <c r="L2473" s="10">
        <f t="shared" si="19"/>
        <v>275.625</v>
      </c>
      <c r="M2473" s="11">
        <v>0.35</v>
      </c>
      <c r="O2473" s="16"/>
      <c r="P2473" s="14"/>
      <c r="Q2473" s="12"/>
      <c r="R2473" s="13"/>
    </row>
    <row r="2474" spans="1:18" ht="15.75" customHeight="1">
      <c r="A2474" s="1"/>
      <c r="B2474" s="6" t="s">
        <v>14</v>
      </c>
      <c r="C2474" s="6">
        <v>1185732</v>
      </c>
      <c r="D2474" s="7">
        <v>44308</v>
      </c>
      <c r="E2474" s="6" t="s">
        <v>33</v>
      </c>
      <c r="F2474" s="6" t="s">
        <v>92</v>
      </c>
      <c r="G2474" s="6" t="s">
        <v>93</v>
      </c>
      <c r="H2474" s="6" t="s">
        <v>19</v>
      </c>
      <c r="I2474" s="8">
        <v>0.4</v>
      </c>
      <c r="J2474" s="9">
        <v>1750</v>
      </c>
      <c r="K2474" s="10">
        <f t="shared" si="18"/>
        <v>700</v>
      </c>
      <c r="L2474" s="10">
        <f t="shared" si="19"/>
        <v>280</v>
      </c>
      <c r="M2474" s="11">
        <v>0.4</v>
      </c>
      <c r="O2474" s="16"/>
      <c r="P2474" s="14"/>
      <c r="Q2474" s="12"/>
      <c r="R2474" s="13"/>
    </row>
    <row r="2475" spans="1:18" ht="15.75" customHeight="1">
      <c r="A2475" s="1"/>
      <c r="B2475" s="6" t="s">
        <v>14</v>
      </c>
      <c r="C2475" s="6">
        <v>1185732</v>
      </c>
      <c r="D2475" s="7">
        <v>44308</v>
      </c>
      <c r="E2475" s="6" t="s">
        <v>33</v>
      </c>
      <c r="F2475" s="6" t="s">
        <v>92</v>
      </c>
      <c r="G2475" s="6" t="s">
        <v>93</v>
      </c>
      <c r="H2475" s="6" t="s">
        <v>20</v>
      </c>
      <c r="I2475" s="8">
        <v>0.45</v>
      </c>
      <c r="J2475" s="9">
        <v>1000</v>
      </c>
      <c r="K2475" s="10">
        <f t="shared" si="18"/>
        <v>450</v>
      </c>
      <c r="L2475" s="10">
        <f t="shared" si="19"/>
        <v>180</v>
      </c>
      <c r="M2475" s="11">
        <v>0.4</v>
      </c>
      <c r="O2475" s="16"/>
      <c r="P2475" s="14"/>
      <c r="Q2475" s="12"/>
      <c r="R2475" s="13"/>
    </row>
    <row r="2476" spans="1:18" ht="15.75" customHeight="1">
      <c r="A2476" s="1"/>
      <c r="B2476" s="6" t="s">
        <v>14</v>
      </c>
      <c r="C2476" s="6">
        <v>1185732</v>
      </c>
      <c r="D2476" s="7">
        <v>44308</v>
      </c>
      <c r="E2476" s="6" t="s">
        <v>33</v>
      </c>
      <c r="F2476" s="6" t="s">
        <v>92</v>
      </c>
      <c r="G2476" s="6" t="s">
        <v>93</v>
      </c>
      <c r="H2476" s="6" t="s">
        <v>21</v>
      </c>
      <c r="I2476" s="8">
        <v>0.5</v>
      </c>
      <c r="J2476" s="9">
        <v>1250</v>
      </c>
      <c r="K2476" s="10">
        <f t="shared" si="18"/>
        <v>625</v>
      </c>
      <c r="L2476" s="10">
        <f t="shared" si="19"/>
        <v>218.75</v>
      </c>
      <c r="M2476" s="11">
        <v>0.35</v>
      </c>
      <c r="O2476" s="16"/>
      <c r="P2476" s="14"/>
      <c r="Q2476" s="12"/>
      <c r="R2476" s="13"/>
    </row>
    <row r="2477" spans="1:18" ht="15.75" customHeight="1">
      <c r="A2477" s="1"/>
      <c r="B2477" s="6" t="s">
        <v>14</v>
      </c>
      <c r="C2477" s="6">
        <v>1185732</v>
      </c>
      <c r="D2477" s="7">
        <v>44308</v>
      </c>
      <c r="E2477" s="6" t="s">
        <v>33</v>
      </c>
      <c r="F2477" s="6" t="s">
        <v>92</v>
      </c>
      <c r="G2477" s="6" t="s">
        <v>93</v>
      </c>
      <c r="H2477" s="6" t="s">
        <v>22</v>
      </c>
      <c r="I2477" s="8">
        <v>0.4</v>
      </c>
      <c r="J2477" s="9">
        <v>2500</v>
      </c>
      <c r="K2477" s="10">
        <f t="shared" si="18"/>
        <v>1000</v>
      </c>
      <c r="L2477" s="10">
        <f t="shared" si="19"/>
        <v>400</v>
      </c>
      <c r="M2477" s="11">
        <v>0.4</v>
      </c>
      <c r="O2477" s="16"/>
      <c r="P2477" s="14"/>
      <c r="Q2477" s="12"/>
      <c r="R2477" s="13"/>
    </row>
    <row r="2478" spans="1:18" ht="15.75" customHeight="1">
      <c r="A2478" s="1"/>
      <c r="B2478" s="6" t="s">
        <v>14</v>
      </c>
      <c r="C2478" s="6">
        <v>1185732</v>
      </c>
      <c r="D2478" s="7">
        <v>44339</v>
      </c>
      <c r="E2478" s="6" t="s">
        <v>33</v>
      </c>
      <c r="F2478" s="6" t="s">
        <v>92</v>
      </c>
      <c r="G2478" s="6" t="s">
        <v>93</v>
      </c>
      <c r="H2478" s="6" t="s">
        <v>17</v>
      </c>
      <c r="I2478" s="8">
        <v>0.5</v>
      </c>
      <c r="J2478" s="9">
        <v>5200</v>
      </c>
      <c r="K2478" s="10">
        <f t="shared" si="18"/>
        <v>2600</v>
      </c>
      <c r="L2478" s="10">
        <f t="shared" si="19"/>
        <v>1040</v>
      </c>
      <c r="M2478" s="11">
        <v>0.4</v>
      </c>
      <c r="O2478" s="16"/>
      <c r="P2478" s="14"/>
      <c r="Q2478" s="12"/>
      <c r="R2478" s="13"/>
    </row>
    <row r="2479" spans="1:18" ht="15.75" customHeight="1">
      <c r="A2479" s="1"/>
      <c r="B2479" s="6" t="s">
        <v>14</v>
      </c>
      <c r="C2479" s="6">
        <v>1185732</v>
      </c>
      <c r="D2479" s="7">
        <v>44339</v>
      </c>
      <c r="E2479" s="6" t="s">
        <v>33</v>
      </c>
      <c r="F2479" s="6" t="s">
        <v>92</v>
      </c>
      <c r="G2479" s="6" t="s">
        <v>93</v>
      </c>
      <c r="H2479" s="6" t="s">
        <v>18</v>
      </c>
      <c r="I2479" s="8">
        <v>0.45000000000000007</v>
      </c>
      <c r="J2479" s="9">
        <v>2250</v>
      </c>
      <c r="K2479" s="10">
        <f t="shared" si="18"/>
        <v>1012.5000000000001</v>
      </c>
      <c r="L2479" s="10">
        <f t="shared" si="19"/>
        <v>354.375</v>
      </c>
      <c r="M2479" s="11">
        <v>0.35</v>
      </c>
      <c r="O2479" s="16"/>
      <c r="P2479" s="14"/>
      <c r="Q2479" s="12"/>
      <c r="R2479" s="13"/>
    </row>
    <row r="2480" spans="1:18" ht="15.75" customHeight="1">
      <c r="A2480" s="1"/>
      <c r="B2480" s="6" t="s">
        <v>14</v>
      </c>
      <c r="C2480" s="6">
        <v>1185732</v>
      </c>
      <c r="D2480" s="7">
        <v>44339</v>
      </c>
      <c r="E2480" s="6" t="s">
        <v>33</v>
      </c>
      <c r="F2480" s="6" t="s">
        <v>92</v>
      </c>
      <c r="G2480" s="6" t="s">
        <v>93</v>
      </c>
      <c r="H2480" s="6" t="s">
        <v>19</v>
      </c>
      <c r="I2480" s="8">
        <v>0.4</v>
      </c>
      <c r="J2480" s="9">
        <v>2000</v>
      </c>
      <c r="K2480" s="10">
        <f t="shared" si="18"/>
        <v>800</v>
      </c>
      <c r="L2480" s="10">
        <f t="shared" si="19"/>
        <v>320</v>
      </c>
      <c r="M2480" s="11">
        <v>0.4</v>
      </c>
      <c r="O2480" s="16"/>
      <c r="P2480" s="14"/>
      <c r="Q2480" s="12"/>
      <c r="R2480" s="13"/>
    </row>
    <row r="2481" spans="1:18" ht="15.75" customHeight="1">
      <c r="A2481" s="1"/>
      <c r="B2481" s="6" t="s">
        <v>14</v>
      </c>
      <c r="C2481" s="6">
        <v>1185732</v>
      </c>
      <c r="D2481" s="7">
        <v>44339</v>
      </c>
      <c r="E2481" s="6" t="s">
        <v>33</v>
      </c>
      <c r="F2481" s="6" t="s">
        <v>92</v>
      </c>
      <c r="G2481" s="6" t="s">
        <v>93</v>
      </c>
      <c r="H2481" s="6" t="s">
        <v>20</v>
      </c>
      <c r="I2481" s="8">
        <v>0.4</v>
      </c>
      <c r="J2481" s="9">
        <v>1250</v>
      </c>
      <c r="K2481" s="10">
        <f t="shared" si="18"/>
        <v>500</v>
      </c>
      <c r="L2481" s="10">
        <f t="shared" si="19"/>
        <v>200</v>
      </c>
      <c r="M2481" s="11">
        <v>0.4</v>
      </c>
      <c r="O2481" s="16"/>
      <c r="P2481" s="14"/>
      <c r="Q2481" s="12"/>
      <c r="R2481" s="13"/>
    </row>
    <row r="2482" spans="1:18" ht="15.75" customHeight="1">
      <c r="A2482" s="1"/>
      <c r="B2482" s="6" t="s">
        <v>14</v>
      </c>
      <c r="C2482" s="6">
        <v>1185732</v>
      </c>
      <c r="D2482" s="7">
        <v>44339</v>
      </c>
      <c r="E2482" s="6" t="s">
        <v>33</v>
      </c>
      <c r="F2482" s="6" t="s">
        <v>92</v>
      </c>
      <c r="G2482" s="6" t="s">
        <v>93</v>
      </c>
      <c r="H2482" s="6" t="s">
        <v>21</v>
      </c>
      <c r="I2482" s="8">
        <v>0.5</v>
      </c>
      <c r="J2482" s="9">
        <v>1500</v>
      </c>
      <c r="K2482" s="10">
        <f t="shared" si="18"/>
        <v>750</v>
      </c>
      <c r="L2482" s="10">
        <f t="shared" si="19"/>
        <v>262.5</v>
      </c>
      <c r="M2482" s="11">
        <v>0.35</v>
      </c>
      <c r="O2482" s="16"/>
      <c r="P2482" s="14"/>
      <c r="Q2482" s="12"/>
      <c r="R2482" s="13"/>
    </row>
    <row r="2483" spans="1:18" ht="15.75" customHeight="1">
      <c r="A2483" s="1"/>
      <c r="B2483" s="6" t="s">
        <v>14</v>
      </c>
      <c r="C2483" s="6">
        <v>1185732</v>
      </c>
      <c r="D2483" s="7">
        <v>44339</v>
      </c>
      <c r="E2483" s="6" t="s">
        <v>33</v>
      </c>
      <c r="F2483" s="6" t="s">
        <v>92</v>
      </c>
      <c r="G2483" s="6" t="s">
        <v>93</v>
      </c>
      <c r="H2483" s="6" t="s">
        <v>22</v>
      </c>
      <c r="I2483" s="8">
        <v>0.55000000000000004</v>
      </c>
      <c r="J2483" s="9">
        <v>2750</v>
      </c>
      <c r="K2483" s="10">
        <f t="shared" si="18"/>
        <v>1512.5000000000002</v>
      </c>
      <c r="L2483" s="10">
        <f t="shared" si="19"/>
        <v>605.00000000000011</v>
      </c>
      <c r="M2483" s="11">
        <v>0.4</v>
      </c>
      <c r="O2483" s="16"/>
      <c r="P2483" s="14"/>
      <c r="Q2483" s="12"/>
      <c r="R2483" s="13"/>
    </row>
    <row r="2484" spans="1:18" ht="15.75" customHeight="1">
      <c r="A2484" s="1"/>
      <c r="B2484" s="6" t="s">
        <v>14</v>
      </c>
      <c r="C2484" s="6">
        <v>1185732</v>
      </c>
      <c r="D2484" s="7">
        <v>44369</v>
      </c>
      <c r="E2484" s="6" t="s">
        <v>33</v>
      </c>
      <c r="F2484" s="6" t="s">
        <v>92</v>
      </c>
      <c r="G2484" s="6" t="s">
        <v>93</v>
      </c>
      <c r="H2484" s="6" t="s">
        <v>17</v>
      </c>
      <c r="I2484" s="8">
        <v>0.4</v>
      </c>
      <c r="J2484" s="9">
        <v>5250</v>
      </c>
      <c r="K2484" s="10">
        <f t="shared" si="18"/>
        <v>2100</v>
      </c>
      <c r="L2484" s="10">
        <f t="shared" si="19"/>
        <v>840</v>
      </c>
      <c r="M2484" s="11">
        <v>0.4</v>
      </c>
      <c r="O2484" s="16"/>
      <c r="P2484" s="14"/>
      <c r="Q2484" s="12"/>
      <c r="R2484" s="13"/>
    </row>
    <row r="2485" spans="1:18" ht="15.75" customHeight="1">
      <c r="A2485" s="1"/>
      <c r="B2485" s="6" t="s">
        <v>14</v>
      </c>
      <c r="C2485" s="6">
        <v>1185732</v>
      </c>
      <c r="D2485" s="7">
        <v>44369</v>
      </c>
      <c r="E2485" s="6" t="s">
        <v>33</v>
      </c>
      <c r="F2485" s="6" t="s">
        <v>92</v>
      </c>
      <c r="G2485" s="6" t="s">
        <v>93</v>
      </c>
      <c r="H2485" s="6" t="s">
        <v>18</v>
      </c>
      <c r="I2485" s="8">
        <v>0.35000000000000009</v>
      </c>
      <c r="J2485" s="9">
        <v>2750</v>
      </c>
      <c r="K2485" s="10">
        <f t="shared" si="18"/>
        <v>962.50000000000023</v>
      </c>
      <c r="L2485" s="10">
        <f t="shared" si="19"/>
        <v>336.87500000000006</v>
      </c>
      <c r="M2485" s="11">
        <v>0.35</v>
      </c>
      <c r="O2485" s="16"/>
      <c r="P2485" s="14"/>
      <c r="Q2485" s="12"/>
      <c r="R2485" s="13"/>
    </row>
    <row r="2486" spans="1:18" ht="15.75" customHeight="1">
      <c r="A2486" s="1"/>
      <c r="B2486" s="6" t="s">
        <v>14</v>
      </c>
      <c r="C2486" s="6">
        <v>1185732</v>
      </c>
      <c r="D2486" s="7">
        <v>44369</v>
      </c>
      <c r="E2486" s="6" t="s">
        <v>33</v>
      </c>
      <c r="F2486" s="6" t="s">
        <v>92</v>
      </c>
      <c r="G2486" s="6" t="s">
        <v>93</v>
      </c>
      <c r="H2486" s="6" t="s">
        <v>19</v>
      </c>
      <c r="I2486" s="8">
        <v>0.30000000000000004</v>
      </c>
      <c r="J2486" s="9">
        <v>2250</v>
      </c>
      <c r="K2486" s="10">
        <f t="shared" si="18"/>
        <v>675.00000000000011</v>
      </c>
      <c r="L2486" s="10">
        <f t="shared" si="19"/>
        <v>270.00000000000006</v>
      </c>
      <c r="M2486" s="11">
        <v>0.4</v>
      </c>
      <c r="O2486" s="16"/>
      <c r="P2486" s="14"/>
      <c r="Q2486" s="12"/>
      <c r="R2486" s="13"/>
    </row>
    <row r="2487" spans="1:18" ht="15.75" customHeight="1">
      <c r="A2487" s="1"/>
      <c r="B2487" s="6" t="s">
        <v>14</v>
      </c>
      <c r="C2487" s="6">
        <v>1185732</v>
      </c>
      <c r="D2487" s="7">
        <v>44369</v>
      </c>
      <c r="E2487" s="6" t="s">
        <v>33</v>
      </c>
      <c r="F2487" s="6" t="s">
        <v>92</v>
      </c>
      <c r="G2487" s="6" t="s">
        <v>93</v>
      </c>
      <c r="H2487" s="6" t="s">
        <v>20</v>
      </c>
      <c r="I2487" s="8">
        <v>0.30000000000000004</v>
      </c>
      <c r="J2487" s="9">
        <v>2000</v>
      </c>
      <c r="K2487" s="10">
        <f t="shared" si="18"/>
        <v>600.00000000000011</v>
      </c>
      <c r="L2487" s="10">
        <f t="shared" si="19"/>
        <v>240.00000000000006</v>
      </c>
      <c r="M2487" s="11">
        <v>0.4</v>
      </c>
      <c r="O2487" s="16"/>
      <c r="P2487" s="14"/>
      <c r="Q2487" s="12"/>
      <c r="R2487" s="13"/>
    </row>
    <row r="2488" spans="1:18" ht="15.75" customHeight="1">
      <c r="A2488" s="1"/>
      <c r="B2488" s="6" t="s">
        <v>14</v>
      </c>
      <c r="C2488" s="6">
        <v>1185732</v>
      </c>
      <c r="D2488" s="7">
        <v>44369</v>
      </c>
      <c r="E2488" s="6" t="s">
        <v>33</v>
      </c>
      <c r="F2488" s="6" t="s">
        <v>92</v>
      </c>
      <c r="G2488" s="6" t="s">
        <v>93</v>
      </c>
      <c r="H2488" s="6" t="s">
        <v>21</v>
      </c>
      <c r="I2488" s="8">
        <v>0.5</v>
      </c>
      <c r="J2488" s="9">
        <v>2000</v>
      </c>
      <c r="K2488" s="10">
        <f t="shared" si="18"/>
        <v>1000</v>
      </c>
      <c r="L2488" s="10">
        <f t="shared" si="19"/>
        <v>350</v>
      </c>
      <c r="M2488" s="11">
        <v>0.35</v>
      </c>
      <c r="O2488" s="16"/>
      <c r="P2488" s="14"/>
      <c r="Q2488" s="12"/>
      <c r="R2488" s="13"/>
    </row>
    <row r="2489" spans="1:18" ht="15.75" customHeight="1">
      <c r="A2489" s="1"/>
      <c r="B2489" s="6" t="s">
        <v>14</v>
      </c>
      <c r="C2489" s="6">
        <v>1185732</v>
      </c>
      <c r="D2489" s="7">
        <v>44369</v>
      </c>
      <c r="E2489" s="6" t="s">
        <v>33</v>
      </c>
      <c r="F2489" s="6" t="s">
        <v>92</v>
      </c>
      <c r="G2489" s="6" t="s">
        <v>93</v>
      </c>
      <c r="H2489" s="6" t="s">
        <v>22</v>
      </c>
      <c r="I2489" s="8">
        <v>0.55000000000000004</v>
      </c>
      <c r="J2489" s="9">
        <v>3750</v>
      </c>
      <c r="K2489" s="10">
        <f t="shared" si="18"/>
        <v>2062.5</v>
      </c>
      <c r="L2489" s="10">
        <f t="shared" si="19"/>
        <v>825</v>
      </c>
      <c r="M2489" s="11">
        <v>0.4</v>
      </c>
      <c r="O2489" s="16"/>
      <c r="P2489" s="14"/>
      <c r="Q2489" s="12"/>
      <c r="R2489" s="13"/>
    </row>
    <row r="2490" spans="1:18" ht="15.75" customHeight="1">
      <c r="A2490" s="1"/>
      <c r="B2490" s="6" t="s">
        <v>14</v>
      </c>
      <c r="C2490" s="6">
        <v>1185732</v>
      </c>
      <c r="D2490" s="7">
        <v>44398</v>
      </c>
      <c r="E2490" s="6" t="s">
        <v>33</v>
      </c>
      <c r="F2490" s="6" t="s">
        <v>92</v>
      </c>
      <c r="G2490" s="6" t="s">
        <v>93</v>
      </c>
      <c r="H2490" s="6" t="s">
        <v>17</v>
      </c>
      <c r="I2490" s="8">
        <v>0.5</v>
      </c>
      <c r="J2490" s="9">
        <v>6000</v>
      </c>
      <c r="K2490" s="10">
        <f t="shared" si="18"/>
        <v>3000</v>
      </c>
      <c r="L2490" s="10">
        <f t="shared" si="19"/>
        <v>1200</v>
      </c>
      <c r="M2490" s="11">
        <v>0.4</v>
      </c>
      <c r="O2490" s="16"/>
      <c r="P2490" s="14"/>
      <c r="Q2490" s="12"/>
      <c r="R2490" s="13"/>
    </row>
    <row r="2491" spans="1:18" ht="15.75" customHeight="1">
      <c r="A2491" s="1"/>
      <c r="B2491" s="6" t="s">
        <v>14</v>
      </c>
      <c r="C2491" s="6">
        <v>1185732</v>
      </c>
      <c r="D2491" s="7">
        <v>44398</v>
      </c>
      <c r="E2491" s="6" t="s">
        <v>33</v>
      </c>
      <c r="F2491" s="6" t="s">
        <v>92</v>
      </c>
      <c r="G2491" s="6" t="s">
        <v>93</v>
      </c>
      <c r="H2491" s="6" t="s">
        <v>18</v>
      </c>
      <c r="I2491" s="8">
        <v>0.45000000000000007</v>
      </c>
      <c r="J2491" s="9">
        <v>3500</v>
      </c>
      <c r="K2491" s="10">
        <f t="shared" si="18"/>
        <v>1575.0000000000002</v>
      </c>
      <c r="L2491" s="10">
        <f t="shared" si="19"/>
        <v>551.25</v>
      </c>
      <c r="M2491" s="11">
        <v>0.35</v>
      </c>
      <c r="O2491" s="16"/>
      <c r="P2491" s="14"/>
      <c r="Q2491" s="12"/>
      <c r="R2491" s="13"/>
    </row>
    <row r="2492" spans="1:18" ht="15.75" customHeight="1">
      <c r="A2492" s="1"/>
      <c r="B2492" s="6" t="s">
        <v>14</v>
      </c>
      <c r="C2492" s="6">
        <v>1185732</v>
      </c>
      <c r="D2492" s="7">
        <v>44398</v>
      </c>
      <c r="E2492" s="6" t="s">
        <v>33</v>
      </c>
      <c r="F2492" s="6" t="s">
        <v>92</v>
      </c>
      <c r="G2492" s="6" t="s">
        <v>93</v>
      </c>
      <c r="H2492" s="6" t="s">
        <v>19</v>
      </c>
      <c r="I2492" s="8">
        <v>0.4</v>
      </c>
      <c r="J2492" s="9">
        <v>2750</v>
      </c>
      <c r="K2492" s="10">
        <f t="shared" si="18"/>
        <v>1100</v>
      </c>
      <c r="L2492" s="10">
        <f t="shared" si="19"/>
        <v>440</v>
      </c>
      <c r="M2492" s="11">
        <v>0.4</v>
      </c>
      <c r="O2492" s="16"/>
      <c r="P2492" s="14"/>
      <c r="Q2492" s="12"/>
      <c r="R2492" s="13"/>
    </row>
    <row r="2493" spans="1:18" ht="15.75" customHeight="1">
      <c r="A2493" s="1"/>
      <c r="B2493" s="6" t="s">
        <v>14</v>
      </c>
      <c r="C2493" s="6">
        <v>1185732</v>
      </c>
      <c r="D2493" s="7">
        <v>44398</v>
      </c>
      <c r="E2493" s="6" t="s">
        <v>33</v>
      </c>
      <c r="F2493" s="6" t="s">
        <v>92</v>
      </c>
      <c r="G2493" s="6" t="s">
        <v>93</v>
      </c>
      <c r="H2493" s="6" t="s">
        <v>20</v>
      </c>
      <c r="I2493" s="8">
        <v>0.4</v>
      </c>
      <c r="J2493" s="9">
        <v>2250</v>
      </c>
      <c r="K2493" s="10">
        <f t="shared" si="18"/>
        <v>900</v>
      </c>
      <c r="L2493" s="10">
        <f t="shared" si="19"/>
        <v>360</v>
      </c>
      <c r="M2493" s="11">
        <v>0.4</v>
      </c>
      <c r="O2493" s="16"/>
      <c r="P2493" s="14"/>
      <c r="Q2493" s="12"/>
      <c r="R2493" s="13"/>
    </row>
    <row r="2494" spans="1:18" ht="15.75" customHeight="1">
      <c r="A2494" s="1"/>
      <c r="B2494" s="6" t="s">
        <v>14</v>
      </c>
      <c r="C2494" s="6">
        <v>1185732</v>
      </c>
      <c r="D2494" s="7">
        <v>44398</v>
      </c>
      <c r="E2494" s="6" t="s">
        <v>33</v>
      </c>
      <c r="F2494" s="6" t="s">
        <v>92</v>
      </c>
      <c r="G2494" s="6" t="s">
        <v>93</v>
      </c>
      <c r="H2494" s="6" t="s">
        <v>21</v>
      </c>
      <c r="I2494" s="8">
        <v>0.5</v>
      </c>
      <c r="J2494" s="9">
        <v>2500</v>
      </c>
      <c r="K2494" s="10">
        <f t="shared" si="18"/>
        <v>1250</v>
      </c>
      <c r="L2494" s="10">
        <f t="shared" si="19"/>
        <v>437.5</v>
      </c>
      <c r="M2494" s="11">
        <v>0.35</v>
      </c>
      <c r="O2494" s="16"/>
      <c r="P2494" s="14"/>
      <c r="Q2494" s="12"/>
      <c r="R2494" s="13"/>
    </row>
    <row r="2495" spans="1:18" ht="15.75" customHeight="1">
      <c r="A2495" s="1"/>
      <c r="B2495" s="6" t="s">
        <v>14</v>
      </c>
      <c r="C2495" s="6">
        <v>1185732</v>
      </c>
      <c r="D2495" s="7">
        <v>44398</v>
      </c>
      <c r="E2495" s="6" t="s">
        <v>33</v>
      </c>
      <c r="F2495" s="6" t="s">
        <v>92</v>
      </c>
      <c r="G2495" s="6" t="s">
        <v>93</v>
      </c>
      <c r="H2495" s="6" t="s">
        <v>22</v>
      </c>
      <c r="I2495" s="8">
        <v>0.55000000000000004</v>
      </c>
      <c r="J2495" s="9">
        <v>4250</v>
      </c>
      <c r="K2495" s="10">
        <f t="shared" si="18"/>
        <v>2337.5</v>
      </c>
      <c r="L2495" s="10">
        <f t="shared" si="19"/>
        <v>935</v>
      </c>
      <c r="M2495" s="11">
        <v>0.4</v>
      </c>
      <c r="O2495" s="16"/>
      <c r="P2495" s="14"/>
      <c r="Q2495" s="12"/>
      <c r="R2495" s="13"/>
    </row>
    <row r="2496" spans="1:18" ht="15.75" customHeight="1">
      <c r="A2496" s="1"/>
      <c r="B2496" s="6" t="s">
        <v>14</v>
      </c>
      <c r="C2496" s="6">
        <v>1185732</v>
      </c>
      <c r="D2496" s="7">
        <v>44430</v>
      </c>
      <c r="E2496" s="6" t="s">
        <v>33</v>
      </c>
      <c r="F2496" s="6" t="s">
        <v>92</v>
      </c>
      <c r="G2496" s="6" t="s">
        <v>93</v>
      </c>
      <c r="H2496" s="6" t="s">
        <v>17</v>
      </c>
      <c r="I2496" s="8">
        <v>0.5</v>
      </c>
      <c r="J2496" s="9">
        <v>5750</v>
      </c>
      <c r="K2496" s="10">
        <f t="shared" si="18"/>
        <v>2875</v>
      </c>
      <c r="L2496" s="10">
        <f t="shared" si="19"/>
        <v>1150</v>
      </c>
      <c r="M2496" s="11">
        <v>0.4</v>
      </c>
      <c r="O2496" s="16"/>
      <c r="P2496" s="14"/>
      <c r="Q2496" s="12"/>
      <c r="R2496" s="13"/>
    </row>
    <row r="2497" spans="1:18" ht="15.75" customHeight="1">
      <c r="A2497" s="1"/>
      <c r="B2497" s="6" t="s">
        <v>14</v>
      </c>
      <c r="C2497" s="6">
        <v>1185732</v>
      </c>
      <c r="D2497" s="7">
        <v>44430</v>
      </c>
      <c r="E2497" s="6" t="s">
        <v>33</v>
      </c>
      <c r="F2497" s="6" t="s">
        <v>92</v>
      </c>
      <c r="G2497" s="6" t="s">
        <v>93</v>
      </c>
      <c r="H2497" s="6" t="s">
        <v>18</v>
      </c>
      <c r="I2497" s="8">
        <v>0.45000000000000007</v>
      </c>
      <c r="J2497" s="9">
        <v>3500</v>
      </c>
      <c r="K2497" s="10">
        <f t="shared" si="18"/>
        <v>1575.0000000000002</v>
      </c>
      <c r="L2497" s="10">
        <f t="shared" si="19"/>
        <v>551.25</v>
      </c>
      <c r="M2497" s="11">
        <v>0.35</v>
      </c>
      <c r="O2497" s="16"/>
      <c r="P2497" s="14"/>
      <c r="Q2497" s="12"/>
      <c r="R2497" s="13"/>
    </row>
    <row r="2498" spans="1:18" ht="15.75" customHeight="1">
      <c r="A2498" s="1"/>
      <c r="B2498" s="6" t="s">
        <v>14</v>
      </c>
      <c r="C2498" s="6">
        <v>1185732</v>
      </c>
      <c r="D2498" s="7">
        <v>44430</v>
      </c>
      <c r="E2498" s="6" t="s">
        <v>33</v>
      </c>
      <c r="F2498" s="6" t="s">
        <v>92</v>
      </c>
      <c r="G2498" s="6" t="s">
        <v>93</v>
      </c>
      <c r="H2498" s="6" t="s">
        <v>19</v>
      </c>
      <c r="I2498" s="8">
        <v>0.4</v>
      </c>
      <c r="J2498" s="9">
        <v>2750</v>
      </c>
      <c r="K2498" s="10">
        <f t="shared" si="18"/>
        <v>1100</v>
      </c>
      <c r="L2498" s="10">
        <f t="shared" si="19"/>
        <v>440</v>
      </c>
      <c r="M2498" s="11">
        <v>0.4</v>
      </c>
      <c r="O2498" s="16"/>
      <c r="P2498" s="14"/>
      <c r="Q2498" s="12"/>
      <c r="R2498" s="13"/>
    </row>
    <row r="2499" spans="1:18" ht="15.75" customHeight="1">
      <c r="A2499" s="1"/>
      <c r="B2499" s="6" t="s">
        <v>14</v>
      </c>
      <c r="C2499" s="6">
        <v>1185732</v>
      </c>
      <c r="D2499" s="7">
        <v>44430</v>
      </c>
      <c r="E2499" s="6" t="s">
        <v>33</v>
      </c>
      <c r="F2499" s="6" t="s">
        <v>92</v>
      </c>
      <c r="G2499" s="6" t="s">
        <v>93</v>
      </c>
      <c r="H2499" s="6" t="s">
        <v>20</v>
      </c>
      <c r="I2499" s="8">
        <v>0.4</v>
      </c>
      <c r="J2499" s="9">
        <v>2500</v>
      </c>
      <c r="K2499" s="10">
        <f t="shared" si="18"/>
        <v>1000</v>
      </c>
      <c r="L2499" s="10">
        <f t="shared" si="19"/>
        <v>400</v>
      </c>
      <c r="M2499" s="11">
        <v>0.4</v>
      </c>
      <c r="O2499" s="16"/>
      <c r="P2499" s="14"/>
      <c r="Q2499" s="12"/>
      <c r="R2499" s="13"/>
    </row>
    <row r="2500" spans="1:18" ht="15.75" customHeight="1">
      <c r="A2500" s="1"/>
      <c r="B2500" s="6" t="s">
        <v>14</v>
      </c>
      <c r="C2500" s="6">
        <v>1185732</v>
      </c>
      <c r="D2500" s="7">
        <v>44430</v>
      </c>
      <c r="E2500" s="6" t="s">
        <v>33</v>
      </c>
      <c r="F2500" s="6" t="s">
        <v>92</v>
      </c>
      <c r="G2500" s="6" t="s">
        <v>93</v>
      </c>
      <c r="H2500" s="6" t="s">
        <v>21</v>
      </c>
      <c r="I2500" s="8">
        <v>0.5</v>
      </c>
      <c r="J2500" s="9">
        <v>2250</v>
      </c>
      <c r="K2500" s="10">
        <f t="shared" si="18"/>
        <v>1125</v>
      </c>
      <c r="L2500" s="10">
        <f t="shared" si="19"/>
        <v>393.75</v>
      </c>
      <c r="M2500" s="11">
        <v>0.35</v>
      </c>
      <c r="O2500" s="16"/>
      <c r="P2500" s="14"/>
      <c r="Q2500" s="12"/>
      <c r="R2500" s="13"/>
    </row>
    <row r="2501" spans="1:18" ht="15.75" customHeight="1">
      <c r="A2501" s="1"/>
      <c r="B2501" s="6" t="s">
        <v>14</v>
      </c>
      <c r="C2501" s="6">
        <v>1185732</v>
      </c>
      <c r="D2501" s="7">
        <v>44430</v>
      </c>
      <c r="E2501" s="6" t="s">
        <v>33</v>
      </c>
      <c r="F2501" s="6" t="s">
        <v>92</v>
      </c>
      <c r="G2501" s="6" t="s">
        <v>93</v>
      </c>
      <c r="H2501" s="6" t="s">
        <v>22</v>
      </c>
      <c r="I2501" s="8">
        <v>0.55000000000000004</v>
      </c>
      <c r="J2501" s="9">
        <v>4000</v>
      </c>
      <c r="K2501" s="10">
        <f t="shared" si="18"/>
        <v>2200</v>
      </c>
      <c r="L2501" s="10">
        <f t="shared" si="19"/>
        <v>880</v>
      </c>
      <c r="M2501" s="11">
        <v>0.4</v>
      </c>
      <c r="O2501" s="16"/>
      <c r="P2501" s="14"/>
      <c r="Q2501" s="12"/>
      <c r="R2501" s="13"/>
    </row>
    <row r="2502" spans="1:18" ht="15.75" customHeight="1">
      <c r="A2502" s="1"/>
      <c r="B2502" s="6" t="s">
        <v>14</v>
      </c>
      <c r="C2502" s="6">
        <v>1185732</v>
      </c>
      <c r="D2502" s="7">
        <v>44462</v>
      </c>
      <c r="E2502" s="6" t="s">
        <v>33</v>
      </c>
      <c r="F2502" s="6" t="s">
        <v>92</v>
      </c>
      <c r="G2502" s="6" t="s">
        <v>93</v>
      </c>
      <c r="H2502" s="6" t="s">
        <v>17</v>
      </c>
      <c r="I2502" s="8">
        <v>0.5</v>
      </c>
      <c r="J2502" s="9">
        <v>5250</v>
      </c>
      <c r="K2502" s="10">
        <f t="shared" si="18"/>
        <v>2625</v>
      </c>
      <c r="L2502" s="10">
        <f t="shared" si="19"/>
        <v>1050</v>
      </c>
      <c r="M2502" s="11">
        <v>0.4</v>
      </c>
      <c r="O2502" s="16"/>
      <c r="P2502" s="14"/>
      <c r="Q2502" s="12"/>
      <c r="R2502" s="13"/>
    </row>
    <row r="2503" spans="1:18" ht="15.75" customHeight="1">
      <c r="A2503" s="1"/>
      <c r="B2503" s="6" t="s">
        <v>14</v>
      </c>
      <c r="C2503" s="6">
        <v>1185732</v>
      </c>
      <c r="D2503" s="7">
        <v>44462</v>
      </c>
      <c r="E2503" s="6" t="s">
        <v>33</v>
      </c>
      <c r="F2503" s="6" t="s">
        <v>92</v>
      </c>
      <c r="G2503" s="6" t="s">
        <v>93</v>
      </c>
      <c r="H2503" s="6" t="s">
        <v>18</v>
      </c>
      <c r="I2503" s="8">
        <v>0.45000000000000007</v>
      </c>
      <c r="J2503" s="9">
        <v>3250</v>
      </c>
      <c r="K2503" s="10">
        <f t="shared" si="18"/>
        <v>1462.5000000000002</v>
      </c>
      <c r="L2503" s="10">
        <f t="shared" si="19"/>
        <v>511.87500000000006</v>
      </c>
      <c r="M2503" s="11">
        <v>0.35</v>
      </c>
      <c r="O2503" s="16"/>
      <c r="P2503" s="14"/>
      <c r="Q2503" s="12"/>
      <c r="R2503" s="13"/>
    </row>
    <row r="2504" spans="1:18" ht="15.75" customHeight="1">
      <c r="A2504" s="1"/>
      <c r="B2504" s="6" t="s">
        <v>14</v>
      </c>
      <c r="C2504" s="6">
        <v>1185732</v>
      </c>
      <c r="D2504" s="7">
        <v>44462</v>
      </c>
      <c r="E2504" s="6" t="s">
        <v>33</v>
      </c>
      <c r="F2504" s="6" t="s">
        <v>92</v>
      </c>
      <c r="G2504" s="6" t="s">
        <v>93</v>
      </c>
      <c r="H2504" s="6" t="s">
        <v>19</v>
      </c>
      <c r="I2504" s="8">
        <v>0.35000000000000003</v>
      </c>
      <c r="J2504" s="9">
        <v>2250</v>
      </c>
      <c r="K2504" s="10">
        <f t="shared" si="18"/>
        <v>787.50000000000011</v>
      </c>
      <c r="L2504" s="10">
        <f t="shared" si="19"/>
        <v>315.00000000000006</v>
      </c>
      <c r="M2504" s="11">
        <v>0.4</v>
      </c>
      <c r="O2504" s="16"/>
      <c r="P2504" s="14"/>
      <c r="Q2504" s="12"/>
      <c r="R2504" s="13"/>
    </row>
    <row r="2505" spans="1:18" ht="15.75" customHeight="1">
      <c r="A2505" s="1"/>
      <c r="B2505" s="6" t="s">
        <v>14</v>
      </c>
      <c r="C2505" s="6">
        <v>1185732</v>
      </c>
      <c r="D2505" s="7">
        <v>44462</v>
      </c>
      <c r="E2505" s="6" t="s">
        <v>33</v>
      </c>
      <c r="F2505" s="6" t="s">
        <v>92</v>
      </c>
      <c r="G2505" s="6" t="s">
        <v>93</v>
      </c>
      <c r="H2505" s="6" t="s">
        <v>20</v>
      </c>
      <c r="I2505" s="8">
        <v>0.35000000000000003</v>
      </c>
      <c r="J2505" s="9">
        <v>2000</v>
      </c>
      <c r="K2505" s="10">
        <f t="shared" si="18"/>
        <v>700.00000000000011</v>
      </c>
      <c r="L2505" s="10">
        <f t="shared" si="19"/>
        <v>280.00000000000006</v>
      </c>
      <c r="M2505" s="11">
        <v>0.4</v>
      </c>
      <c r="O2505" s="16"/>
      <c r="P2505" s="14"/>
      <c r="Q2505" s="12"/>
      <c r="R2505" s="13"/>
    </row>
    <row r="2506" spans="1:18" ht="15.75" customHeight="1">
      <c r="A2506" s="1"/>
      <c r="B2506" s="6" t="s">
        <v>14</v>
      </c>
      <c r="C2506" s="6">
        <v>1185732</v>
      </c>
      <c r="D2506" s="7">
        <v>44462</v>
      </c>
      <c r="E2506" s="6" t="s">
        <v>33</v>
      </c>
      <c r="F2506" s="6" t="s">
        <v>92</v>
      </c>
      <c r="G2506" s="6" t="s">
        <v>93</v>
      </c>
      <c r="H2506" s="6" t="s">
        <v>21</v>
      </c>
      <c r="I2506" s="8">
        <v>0.45</v>
      </c>
      <c r="J2506" s="9">
        <v>2000</v>
      </c>
      <c r="K2506" s="10">
        <f t="shared" si="18"/>
        <v>900</v>
      </c>
      <c r="L2506" s="10">
        <f t="shared" si="19"/>
        <v>315</v>
      </c>
      <c r="M2506" s="11">
        <v>0.35</v>
      </c>
      <c r="O2506" s="16"/>
      <c r="P2506" s="14"/>
      <c r="Q2506" s="12"/>
      <c r="R2506" s="13"/>
    </row>
    <row r="2507" spans="1:18" ht="15.75" customHeight="1">
      <c r="A2507" s="1"/>
      <c r="B2507" s="6" t="s">
        <v>14</v>
      </c>
      <c r="C2507" s="6">
        <v>1185732</v>
      </c>
      <c r="D2507" s="7">
        <v>44462</v>
      </c>
      <c r="E2507" s="6" t="s">
        <v>33</v>
      </c>
      <c r="F2507" s="6" t="s">
        <v>92</v>
      </c>
      <c r="G2507" s="6" t="s">
        <v>93</v>
      </c>
      <c r="H2507" s="6" t="s">
        <v>22</v>
      </c>
      <c r="I2507" s="8">
        <v>0.5</v>
      </c>
      <c r="J2507" s="9">
        <v>2750</v>
      </c>
      <c r="K2507" s="10">
        <f t="shared" si="18"/>
        <v>1375</v>
      </c>
      <c r="L2507" s="10">
        <f t="shared" si="19"/>
        <v>550</v>
      </c>
      <c r="M2507" s="11">
        <v>0.4</v>
      </c>
      <c r="O2507" s="16"/>
      <c r="P2507" s="14"/>
      <c r="Q2507" s="12"/>
      <c r="R2507" s="13"/>
    </row>
    <row r="2508" spans="1:18" ht="15.75" customHeight="1">
      <c r="A2508" s="1"/>
      <c r="B2508" s="6" t="s">
        <v>14</v>
      </c>
      <c r="C2508" s="6">
        <v>1185732</v>
      </c>
      <c r="D2508" s="7">
        <v>44491</v>
      </c>
      <c r="E2508" s="6" t="s">
        <v>33</v>
      </c>
      <c r="F2508" s="6" t="s">
        <v>92</v>
      </c>
      <c r="G2508" s="6" t="s">
        <v>93</v>
      </c>
      <c r="H2508" s="6" t="s">
        <v>17</v>
      </c>
      <c r="I2508" s="8">
        <v>0.54999999999999993</v>
      </c>
      <c r="J2508" s="9">
        <v>4500</v>
      </c>
      <c r="K2508" s="10">
        <f t="shared" si="18"/>
        <v>2474.9999999999995</v>
      </c>
      <c r="L2508" s="10">
        <f t="shared" si="19"/>
        <v>989.99999999999989</v>
      </c>
      <c r="M2508" s="11">
        <v>0.4</v>
      </c>
      <c r="O2508" s="16"/>
      <c r="P2508" s="14"/>
      <c r="Q2508" s="12"/>
      <c r="R2508" s="13"/>
    </row>
    <row r="2509" spans="1:18" ht="15.75" customHeight="1">
      <c r="A2509" s="1"/>
      <c r="B2509" s="6" t="s">
        <v>14</v>
      </c>
      <c r="C2509" s="6">
        <v>1185732</v>
      </c>
      <c r="D2509" s="7">
        <v>44491</v>
      </c>
      <c r="E2509" s="6" t="s">
        <v>33</v>
      </c>
      <c r="F2509" s="6" t="s">
        <v>92</v>
      </c>
      <c r="G2509" s="6" t="s">
        <v>93</v>
      </c>
      <c r="H2509" s="6" t="s">
        <v>18</v>
      </c>
      <c r="I2509" s="8">
        <v>0.45</v>
      </c>
      <c r="J2509" s="9">
        <v>2750</v>
      </c>
      <c r="K2509" s="10">
        <f t="shared" si="18"/>
        <v>1237.5</v>
      </c>
      <c r="L2509" s="10">
        <f t="shared" si="19"/>
        <v>433.125</v>
      </c>
      <c r="M2509" s="11">
        <v>0.35</v>
      </c>
      <c r="O2509" s="16"/>
      <c r="P2509" s="14"/>
      <c r="Q2509" s="12"/>
      <c r="R2509" s="13"/>
    </row>
    <row r="2510" spans="1:18" ht="15.75" customHeight="1">
      <c r="A2510" s="1"/>
      <c r="B2510" s="6" t="s">
        <v>14</v>
      </c>
      <c r="C2510" s="6">
        <v>1185732</v>
      </c>
      <c r="D2510" s="7">
        <v>44491</v>
      </c>
      <c r="E2510" s="6" t="s">
        <v>33</v>
      </c>
      <c r="F2510" s="6" t="s">
        <v>92</v>
      </c>
      <c r="G2510" s="6" t="s">
        <v>93</v>
      </c>
      <c r="H2510" s="6" t="s">
        <v>19</v>
      </c>
      <c r="I2510" s="8">
        <v>0.45</v>
      </c>
      <c r="J2510" s="9">
        <v>1750</v>
      </c>
      <c r="K2510" s="10">
        <f t="shared" si="18"/>
        <v>787.5</v>
      </c>
      <c r="L2510" s="10">
        <f t="shared" si="19"/>
        <v>315</v>
      </c>
      <c r="M2510" s="11">
        <v>0.4</v>
      </c>
      <c r="O2510" s="16"/>
      <c r="P2510" s="14"/>
      <c r="Q2510" s="12"/>
      <c r="R2510" s="13"/>
    </row>
    <row r="2511" spans="1:18" ht="15.75" customHeight="1">
      <c r="A2511" s="1"/>
      <c r="B2511" s="6" t="s">
        <v>14</v>
      </c>
      <c r="C2511" s="6">
        <v>1185732</v>
      </c>
      <c r="D2511" s="7">
        <v>44491</v>
      </c>
      <c r="E2511" s="6" t="s">
        <v>33</v>
      </c>
      <c r="F2511" s="6" t="s">
        <v>92</v>
      </c>
      <c r="G2511" s="6" t="s">
        <v>93</v>
      </c>
      <c r="H2511" s="6" t="s">
        <v>20</v>
      </c>
      <c r="I2511" s="8">
        <v>0.45</v>
      </c>
      <c r="J2511" s="9">
        <v>1500</v>
      </c>
      <c r="K2511" s="10">
        <f t="shared" si="18"/>
        <v>675</v>
      </c>
      <c r="L2511" s="10">
        <f t="shared" si="19"/>
        <v>270</v>
      </c>
      <c r="M2511" s="11">
        <v>0.4</v>
      </c>
      <c r="O2511" s="16"/>
      <c r="P2511" s="14"/>
      <c r="Q2511" s="12"/>
      <c r="R2511" s="13"/>
    </row>
    <row r="2512" spans="1:18" ht="15.75" customHeight="1">
      <c r="A2512" s="1"/>
      <c r="B2512" s="6" t="s">
        <v>14</v>
      </c>
      <c r="C2512" s="6">
        <v>1185732</v>
      </c>
      <c r="D2512" s="7">
        <v>44491</v>
      </c>
      <c r="E2512" s="6" t="s">
        <v>33</v>
      </c>
      <c r="F2512" s="6" t="s">
        <v>92</v>
      </c>
      <c r="G2512" s="6" t="s">
        <v>93</v>
      </c>
      <c r="H2512" s="6" t="s">
        <v>21</v>
      </c>
      <c r="I2512" s="8">
        <v>0.54999999999999993</v>
      </c>
      <c r="J2512" s="9">
        <v>1500</v>
      </c>
      <c r="K2512" s="10">
        <f t="shared" si="18"/>
        <v>824.99999999999989</v>
      </c>
      <c r="L2512" s="10">
        <f t="shared" si="19"/>
        <v>288.74999999999994</v>
      </c>
      <c r="M2512" s="11">
        <v>0.35</v>
      </c>
      <c r="O2512" s="16"/>
      <c r="P2512" s="14"/>
      <c r="Q2512" s="12"/>
      <c r="R2512" s="13"/>
    </row>
    <row r="2513" spans="1:18" ht="15.75" customHeight="1">
      <c r="A2513" s="1"/>
      <c r="B2513" s="6" t="s">
        <v>14</v>
      </c>
      <c r="C2513" s="6">
        <v>1185732</v>
      </c>
      <c r="D2513" s="7">
        <v>44491</v>
      </c>
      <c r="E2513" s="6" t="s">
        <v>33</v>
      </c>
      <c r="F2513" s="6" t="s">
        <v>92</v>
      </c>
      <c r="G2513" s="6" t="s">
        <v>93</v>
      </c>
      <c r="H2513" s="6" t="s">
        <v>22</v>
      </c>
      <c r="I2513" s="8">
        <v>0.54999999999999993</v>
      </c>
      <c r="J2513" s="9">
        <v>2750</v>
      </c>
      <c r="K2513" s="10">
        <f t="shared" si="18"/>
        <v>1512.4999999999998</v>
      </c>
      <c r="L2513" s="10">
        <f t="shared" si="19"/>
        <v>604.99999999999989</v>
      </c>
      <c r="M2513" s="11">
        <v>0.4</v>
      </c>
      <c r="O2513" s="16"/>
      <c r="P2513" s="14"/>
      <c r="Q2513" s="12"/>
      <c r="R2513" s="13"/>
    </row>
    <row r="2514" spans="1:18" ht="15.75" customHeight="1">
      <c r="A2514" s="1"/>
      <c r="B2514" s="6" t="s">
        <v>14</v>
      </c>
      <c r="C2514" s="6">
        <v>1185732</v>
      </c>
      <c r="D2514" s="7">
        <v>44522</v>
      </c>
      <c r="E2514" s="6" t="s">
        <v>33</v>
      </c>
      <c r="F2514" s="6" t="s">
        <v>92</v>
      </c>
      <c r="G2514" s="6" t="s">
        <v>93</v>
      </c>
      <c r="H2514" s="6" t="s">
        <v>17</v>
      </c>
      <c r="I2514" s="8">
        <v>0.5</v>
      </c>
      <c r="J2514" s="9">
        <v>4250</v>
      </c>
      <c r="K2514" s="10">
        <f t="shared" si="18"/>
        <v>2125</v>
      </c>
      <c r="L2514" s="10">
        <f t="shared" si="19"/>
        <v>850</v>
      </c>
      <c r="M2514" s="11">
        <v>0.4</v>
      </c>
      <c r="O2514" s="16"/>
      <c r="P2514" s="14"/>
      <c r="Q2514" s="12"/>
      <c r="R2514" s="13"/>
    </row>
    <row r="2515" spans="1:18" ht="15.75" customHeight="1">
      <c r="A2515" s="1"/>
      <c r="B2515" s="6" t="s">
        <v>14</v>
      </c>
      <c r="C2515" s="6">
        <v>1185732</v>
      </c>
      <c r="D2515" s="7">
        <v>44522</v>
      </c>
      <c r="E2515" s="6" t="s">
        <v>33</v>
      </c>
      <c r="F2515" s="6" t="s">
        <v>92</v>
      </c>
      <c r="G2515" s="6" t="s">
        <v>93</v>
      </c>
      <c r="H2515" s="6" t="s">
        <v>18</v>
      </c>
      <c r="I2515" s="8">
        <v>0.4</v>
      </c>
      <c r="J2515" s="9">
        <v>2750</v>
      </c>
      <c r="K2515" s="10">
        <f t="shared" si="18"/>
        <v>1100</v>
      </c>
      <c r="L2515" s="10">
        <f t="shared" si="19"/>
        <v>385</v>
      </c>
      <c r="M2515" s="11">
        <v>0.35</v>
      </c>
      <c r="O2515" s="16"/>
      <c r="P2515" s="14"/>
      <c r="Q2515" s="12"/>
      <c r="R2515" s="13"/>
    </row>
    <row r="2516" spans="1:18" ht="15.75" customHeight="1">
      <c r="A2516" s="1"/>
      <c r="B2516" s="6" t="s">
        <v>14</v>
      </c>
      <c r="C2516" s="6">
        <v>1185732</v>
      </c>
      <c r="D2516" s="7">
        <v>44522</v>
      </c>
      <c r="E2516" s="6" t="s">
        <v>33</v>
      </c>
      <c r="F2516" s="6" t="s">
        <v>92</v>
      </c>
      <c r="G2516" s="6" t="s">
        <v>93</v>
      </c>
      <c r="H2516" s="6" t="s">
        <v>19</v>
      </c>
      <c r="I2516" s="8">
        <v>0.45</v>
      </c>
      <c r="J2516" s="9">
        <v>2200</v>
      </c>
      <c r="K2516" s="10">
        <f t="shared" si="18"/>
        <v>990</v>
      </c>
      <c r="L2516" s="10">
        <f t="shared" si="19"/>
        <v>396</v>
      </c>
      <c r="M2516" s="11">
        <v>0.4</v>
      </c>
      <c r="O2516" s="16"/>
      <c r="P2516" s="14"/>
      <c r="Q2516" s="12"/>
      <c r="R2516" s="13"/>
    </row>
    <row r="2517" spans="1:18" ht="15.75" customHeight="1">
      <c r="A2517" s="1"/>
      <c r="B2517" s="6" t="s">
        <v>14</v>
      </c>
      <c r="C2517" s="6">
        <v>1185732</v>
      </c>
      <c r="D2517" s="7">
        <v>44522</v>
      </c>
      <c r="E2517" s="6" t="s">
        <v>33</v>
      </c>
      <c r="F2517" s="6" t="s">
        <v>92</v>
      </c>
      <c r="G2517" s="6" t="s">
        <v>93</v>
      </c>
      <c r="H2517" s="6" t="s">
        <v>20</v>
      </c>
      <c r="I2517" s="8">
        <v>0.55000000000000004</v>
      </c>
      <c r="J2517" s="9">
        <v>2000</v>
      </c>
      <c r="K2517" s="10">
        <f t="shared" si="18"/>
        <v>1100</v>
      </c>
      <c r="L2517" s="10">
        <f t="shared" si="19"/>
        <v>440</v>
      </c>
      <c r="M2517" s="11">
        <v>0.4</v>
      </c>
      <c r="O2517" s="16"/>
      <c r="P2517" s="14"/>
      <c r="Q2517" s="12"/>
      <c r="R2517" s="13"/>
    </row>
    <row r="2518" spans="1:18" ht="15.75" customHeight="1">
      <c r="A2518" s="1"/>
      <c r="B2518" s="6" t="s">
        <v>14</v>
      </c>
      <c r="C2518" s="6">
        <v>1185732</v>
      </c>
      <c r="D2518" s="7">
        <v>44522</v>
      </c>
      <c r="E2518" s="6" t="s">
        <v>33</v>
      </c>
      <c r="F2518" s="6" t="s">
        <v>92</v>
      </c>
      <c r="G2518" s="6" t="s">
        <v>93</v>
      </c>
      <c r="H2518" s="6" t="s">
        <v>21</v>
      </c>
      <c r="I2518" s="8">
        <v>0.65</v>
      </c>
      <c r="J2518" s="9">
        <v>1750</v>
      </c>
      <c r="K2518" s="10">
        <f t="shared" si="18"/>
        <v>1137.5</v>
      </c>
      <c r="L2518" s="10">
        <f t="shared" si="19"/>
        <v>398.125</v>
      </c>
      <c r="M2518" s="11">
        <v>0.35</v>
      </c>
      <c r="O2518" s="16"/>
      <c r="P2518" s="14"/>
      <c r="Q2518" s="12"/>
      <c r="R2518" s="13"/>
    </row>
    <row r="2519" spans="1:18" ht="15.75" customHeight="1">
      <c r="A2519" s="1"/>
      <c r="B2519" s="6" t="s">
        <v>14</v>
      </c>
      <c r="C2519" s="6">
        <v>1185732</v>
      </c>
      <c r="D2519" s="7">
        <v>44522</v>
      </c>
      <c r="E2519" s="6" t="s">
        <v>33</v>
      </c>
      <c r="F2519" s="6" t="s">
        <v>92</v>
      </c>
      <c r="G2519" s="6" t="s">
        <v>93</v>
      </c>
      <c r="H2519" s="6" t="s">
        <v>22</v>
      </c>
      <c r="I2519" s="8">
        <v>0.7</v>
      </c>
      <c r="J2519" s="9">
        <v>2750</v>
      </c>
      <c r="K2519" s="10">
        <f t="shared" si="18"/>
        <v>1924.9999999999998</v>
      </c>
      <c r="L2519" s="10">
        <f t="shared" si="19"/>
        <v>770</v>
      </c>
      <c r="M2519" s="11">
        <v>0.4</v>
      </c>
      <c r="O2519" s="16"/>
      <c r="P2519" s="14"/>
      <c r="Q2519" s="12"/>
      <c r="R2519" s="13"/>
    </row>
    <row r="2520" spans="1:18" ht="15.75" customHeight="1">
      <c r="A2520" s="1"/>
      <c r="B2520" s="6" t="s">
        <v>14</v>
      </c>
      <c r="C2520" s="6">
        <v>1185732</v>
      </c>
      <c r="D2520" s="7">
        <v>44551</v>
      </c>
      <c r="E2520" s="6" t="s">
        <v>33</v>
      </c>
      <c r="F2520" s="6" t="s">
        <v>92</v>
      </c>
      <c r="G2520" s="6" t="s">
        <v>93</v>
      </c>
      <c r="H2520" s="6" t="s">
        <v>17</v>
      </c>
      <c r="I2520" s="8">
        <v>0.65</v>
      </c>
      <c r="J2520" s="9">
        <v>5250</v>
      </c>
      <c r="K2520" s="10">
        <f t="shared" si="18"/>
        <v>3412.5</v>
      </c>
      <c r="L2520" s="10">
        <f t="shared" si="19"/>
        <v>1365</v>
      </c>
      <c r="M2520" s="11">
        <v>0.4</v>
      </c>
      <c r="O2520" s="16"/>
      <c r="P2520" s="14"/>
      <c r="Q2520" s="12"/>
      <c r="R2520" s="13"/>
    </row>
    <row r="2521" spans="1:18" ht="15.75" customHeight="1">
      <c r="A2521" s="1"/>
      <c r="B2521" s="6" t="s">
        <v>14</v>
      </c>
      <c r="C2521" s="6">
        <v>1185732</v>
      </c>
      <c r="D2521" s="7">
        <v>44551</v>
      </c>
      <c r="E2521" s="6" t="s">
        <v>33</v>
      </c>
      <c r="F2521" s="6" t="s">
        <v>92</v>
      </c>
      <c r="G2521" s="6" t="s">
        <v>93</v>
      </c>
      <c r="H2521" s="6" t="s">
        <v>18</v>
      </c>
      <c r="I2521" s="8">
        <v>0.55000000000000004</v>
      </c>
      <c r="J2521" s="9">
        <v>3250</v>
      </c>
      <c r="K2521" s="10">
        <f t="shared" si="18"/>
        <v>1787.5000000000002</v>
      </c>
      <c r="L2521" s="10">
        <f t="shared" si="19"/>
        <v>625.625</v>
      </c>
      <c r="M2521" s="11">
        <v>0.35</v>
      </c>
      <c r="O2521" s="16"/>
      <c r="P2521" s="14"/>
      <c r="Q2521" s="12"/>
      <c r="R2521" s="13"/>
    </row>
    <row r="2522" spans="1:18" ht="15.75" customHeight="1">
      <c r="A2522" s="1"/>
      <c r="B2522" s="6" t="s">
        <v>14</v>
      </c>
      <c r="C2522" s="6">
        <v>1185732</v>
      </c>
      <c r="D2522" s="7">
        <v>44551</v>
      </c>
      <c r="E2522" s="6" t="s">
        <v>33</v>
      </c>
      <c r="F2522" s="6" t="s">
        <v>92</v>
      </c>
      <c r="G2522" s="6" t="s">
        <v>93</v>
      </c>
      <c r="H2522" s="6" t="s">
        <v>19</v>
      </c>
      <c r="I2522" s="8">
        <v>0.55000000000000004</v>
      </c>
      <c r="J2522" s="9">
        <v>2750</v>
      </c>
      <c r="K2522" s="10">
        <f t="shared" si="18"/>
        <v>1512.5000000000002</v>
      </c>
      <c r="L2522" s="10">
        <f t="shared" si="19"/>
        <v>605.00000000000011</v>
      </c>
      <c r="M2522" s="11">
        <v>0.4</v>
      </c>
      <c r="O2522" s="16"/>
      <c r="P2522" s="14"/>
      <c r="Q2522" s="12"/>
      <c r="R2522" s="13"/>
    </row>
    <row r="2523" spans="1:18" ht="15.75" customHeight="1">
      <c r="A2523" s="1"/>
      <c r="B2523" s="6" t="s">
        <v>14</v>
      </c>
      <c r="C2523" s="6">
        <v>1185732</v>
      </c>
      <c r="D2523" s="7">
        <v>44551</v>
      </c>
      <c r="E2523" s="6" t="s">
        <v>33</v>
      </c>
      <c r="F2523" s="6" t="s">
        <v>92</v>
      </c>
      <c r="G2523" s="6" t="s">
        <v>93</v>
      </c>
      <c r="H2523" s="6" t="s">
        <v>20</v>
      </c>
      <c r="I2523" s="8">
        <v>0.5</v>
      </c>
      <c r="J2523" s="9">
        <v>2250</v>
      </c>
      <c r="K2523" s="10">
        <f t="shared" si="18"/>
        <v>1125</v>
      </c>
      <c r="L2523" s="10">
        <f t="shared" si="19"/>
        <v>450</v>
      </c>
      <c r="M2523" s="11">
        <v>0.4</v>
      </c>
      <c r="O2523" s="16"/>
      <c r="P2523" s="14"/>
      <c r="Q2523" s="12"/>
      <c r="R2523" s="13"/>
    </row>
    <row r="2524" spans="1:18" ht="15.75" customHeight="1">
      <c r="A2524" s="1"/>
      <c r="B2524" s="6" t="s">
        <v>14</v>
      </c>
      <c r="C2524" s="6">
        <v>1185732</v>
      </c>
      <c r="D2524" s="7">
        <v>44551</v>
      </c>
      <c r="E2524" s="6" t="s">
        <v>33</v>
      </c>
      <c r="F2524" s="6" t="s">
        <v>92</v>
      </c>
      <c r="G2524" s="6" t="s">
        <v>93</v>
      </c>
      <c r="H2524" s="6" t="s">
        <v>21</v>
      </c>
      <c r="I2524" s="8">
        <v>0.6</v>
      </c>
      <c r="J2524" s="9">
        <v>2250</v>
      </c>
      <c r="K2524" s="10">
        <f t="shared" si="18"/>
        <v>1350</v>
      </c>
      <c r="L2524" s="10">
        <f t="shared" si="19"/>
        <v>472.49999999999994</v>
      </c>
      <c r="M2524" s="11">
        <v>0.35</v>
      </c>
      <c r="O2524" s="16"/>
      <c r="P2524" s="14"/>
      <c r="Q2524" s="12"/>
      <c r="R2524" s="13"/>
    </row>
    <row r="2525" spans="1:18" ht="15.75" customHeight="1">
      <c r="A2525" s="1"/>
      <c r="B2525" s="6" t="s">
        <v>14</v>
      </c>
      <c r="C2525" s="6">
        <v>1185732</v>
      </c>
      <c r="D2525" s="7">
        <v>44551</v>
      </c>
      <c r="E2525" s="6" t="s">
        <v>33</v>
      </c>
      <c r="F2525" s="6" t="s">
        <v>92</v>
      </c>
      <c r="G2525" s="6" t="s">
        <v>93</v>
      </c>
      <c r="H2525" s="6" t="s">
        <v>22</v>
      </c>
      <c r="I2525" s="8">
        <v>0.64999999999999991</v>
      </c>
      <c r="J2525" s="9">
        <v>3250</v>
      </c>
      <c r="K2525" s="10">
        <f t="shared" si="18"/>
        <v>2112.4999999999995</v>
      </c>
      <c r="L2525" s="10">
        <f t="shared" si="19"/>
        <v>844.99999999999989</v>
      </c>
      <c r="M2525" s="11">
        <v>0.4</v>
      </c>
      <c r="O2525" s="16"/>
      <c r="P2525" s="14"/>
      <c r="Q2525" s="12"/>
      <c r="R2525" s="13"/>
    </row>
    <row r="2526" spans="1:18" ht="15.75" customHeight="1">
      <c r="A2526" s="1" t="s">
        <v>39</v>
      </c>
      <c r="B2526" s="6" t="s">
        <v>14</v>
      </c>
      <c r="C2526" s="6">
        <v>1185732</v>
      </c>
      <c r="D2526" s="7">
        <v>44216</v>
      </c>
      <c r="E2526" s="6" t="s">
        <v>46</v>
      </c>
      <c r="F2526" s="6" t="s">
        <v>94</v>
      </c>
      <c r="G2526" s="6" t="s">
        <v>95</v>
      </c>
      <c r="H2526" s="6" t="s">
        <v>17</v>
      </c>
      <c r="I2526" s="8">
        <v>0.30000000000000004</v>
      </c>
      <c r="J2526" s="9">
        <v>7250</v>
      </c>
      <c r="K2526" s="10">
        <f t="shared" si="18"/>
        <v>2175.0000000000005</v>
      </c>
      <c r="L2526" s="10">
        <f t="shared" si="19"/>
        <v>870.00000000000023</v>
      </c>
      <c r="M2526" s="11">
        <v>0.4</v>
      </c>
      <c r="O2526" s="16"/>
      <c r="P2526" s="14"/>
      <c r="Q2526" s="12"/>
      <c r="R2526" s="13"/>
    </row>
    <row r="2527" spans="1:18" ht="15.75" customHeight="1">
      <c r="A2527" s="1"/>
      <c r="B2527" s="6" t="s">
        <v>14</v>
      </c>
      <c r="C2527" s="6">
        <v>1185732</v>
      </c>
      <c r="D2527" s="7">
        <v>44216</v>
      </c>
      <c r="E2527" s="6" t="s">
        <v>46</v>
      </c>
      <c r="F2527" s="6" t="s">
        <v>94</v>
      </c>
      <c r="G2527" s="6" t="s">
        <v>95</v>
      </c>
      <c r="H2527" s="6" t="s">
        <v>18</v>
      </c>
      <c r="I2527" s="8">
        <v>0.30000000000000004</v>
      </c>
      <c r="J2527" s="9">
        <v>5250</v>
      </c>
      <c r="K2527" s="10">
        <f t="shared" si="18"/>
        <v>1575.0000000000002</v>
      </c>
      <c r="L2527" s="10">
        <f t="shared" si="19"/>
        <v>551.25</v>
      </c>
      <c r="M2527" s="11">
        <v>0.35</v>
      </c>
      <c r="O2527" s="16"/>
      <c r="P2527" s="14"/>
      <c r="Q2527" s="12"/>
      <c r="R2527" s="13"/>
    </row>
    <row r="2528" spans="1:18" ht="15.75" customHeight="1">
      <c r="A2528" s="1"/>
      <c r="B2528" s="6" t="s">
        <v>14</v>
      </c>
      <c r="C2528" s="6">
        <v>1185732</v>
      </c>
      <c r="D2528" s="7">
        <v>44216</v>
      </c>
      <c r="E2528" s="6" t="s">
        <v>46</v>
      </c>
      <c r="F2528" s="6" t="s">
        <v>94</v>
      </c>
      <c r="G2528" s="6" t="s">
        <v>95</v>
      </c>
      <c r="H2528" s="6" t="s">
        <v>19</v>
      </c>
      <c r="I2528" s="8">
        <v>0.20000000000000007</v>
      </c>
      <c r="J2528" s="9">
        <v>5250</v>
      </c>
      <c r="K2528" s="10">
        <f t="shared" si="18"/>
        <v>1050.0000000000005</v>
      </c>
      <c r="L2528" s="10">
        <f t="shared" si="19"/>
        <v>420.00000000000023</v>
      </c>
      <c r="M2528" s="11">
        <v>0.4</v>
      </c>
      <c r="O2528" s="16"/>
      <c r="P2528" s="14"/>
      <c r="Q2528" s="12"/>
      <c r="R2528" s="13"/>
    </row>
    <row r="2529" spans="1:18" ht="15.75" customHeight="1">
      <c r="A2529" s="1"/>
      <c r="B2529" s="6" t="s">
        <v>14</v>
      </c>
      <c r="C2529" s="6">
        <v>1185732</v>
      </c>
      <c r="D2529" s="7">
        <v>44216</v>
      </c>
      <c r="E2529" s="6" t="s">
        <v>46</v>
      </c>
      <c r="F2529" s="6" t="s">
        <v>94</v>
      </c>
      <c r="G2529" s="6" t="s">
        <v>95</v>
      </c>
      <c r="H2529" s="6" t="s">
        <v>20</v>
      </c>
      <c r="I2529" s="8">
        <v>0.25</v>
      </c>
      <c r="J2529" s="9">
        <v>3750</v>
      </c>
      <c r="K2529" s="10">
        <f t="shared" si="18"/>
        <v>937.5</v>
      </c>
      <c r="L2529" s="10">
        <f t="shared" si="19"/>
        <v>375</v>
      </c>
      <c r="M2529" s="11">
        <v>0.4</v>
      </c>
      <c r="O2529" s="16"/>
      <c r="P2529" s="14"/>
      <c r="Q2529" s="12"/>
      <c r="R2529" s="13"/>
    </row>
    <row r="2530" spans="1:18" ht="15.75" customHeight="1">
      <c r="A2530" s="1"/>
      <c r="B2530" s="6" t="s">
        <v>14</v>
      </c>
      <c r="C2530" s="6">
        <v>1185732</v>
      </c>
      <c r="D2530" s="7">
        <v>44216</v>
      </c>
      <c r="E2530" s="6" t="s">
        <v>46</v>
      </c>
      <c r="F2530" s="6" t="s">
        <v>94</v>
      </c>
      <c r="G2530" s="6" t="s">
        <v>95</v>
      </c>
      <c r="H2530" s="6" t="s">
        <v>21</v>
      </c>
      <c r="I2530" s="8">
        <v>0.4</v>
      </c>
      <c r="J2530" s="9">
        <v>4250</v>
      </c>
      <c r="K2530" s="10">
        <f t="shared" si="18"/>
        <v>1700</v>
      </c>
      <c r="L2530" s="10">
        <f t="shared" si="19"/>
        <v>595</v>
      </c>
      <c r="M2530" s="11">
        <v>0.35</v>
      </c>
      <c r="O2530" s="16"/>
      <c r="P2530" s="14"/>
      <c r="Q2530" s="12"/>
      <c r="R2530" s="13"/>
    </row>
    <row r="2531" spans="1:18" ht="15.75" customHeight="1">
      <c r="A2531" s="1"/>
      <c r="B2531" s="6" t="s">
        <v>14</v>
      </c>
      <c r="C2531" s="6">
        <v>1185732</v>
      </c>
      <c r="D2531" s="7">
        <v>44216</v>
      </c>
      <c r="E2531" s="6" t="s">
        <v>46</v>
      </c>
      <c r="F2531" s="6" t="s">
        <v>94</v>
      </c>
      <c r="G2531" s="6" t="s">
        <v>95</v>
      </c>
      <c r="H2531" s="6" t="s">
        <v>22</v>
      </c>
      <c r="I2531" s="8">
        <v>0.30000000000000004</v>
      </c>
      <c r="J2531" s="9">
        <v>5250</v>
      </c>
      <c r="K2531" s="10">
        <f t="shared" si="18"/>
        <v>1575.0000000000002</v>
      </c>
      <c r="L2531" s="10">
        <f t="shared" si="19"/>
        <v>787.50000000000011</v>
      </c>
      <c r="M2531" s="11">
        <v>0.5</v>
      </c>
      <c r="O2531" s="16"/>
      <c r="P2531" s="14"/>
      <c r="Q2531" s="12"/>
      <c r="R2531" s="13"/>
    </row>
    <row r="2532" spans="1:18" ht="15.75" customHeight="1">
      <c r="A2532" s="1"/>
      <c r="B2532" s="6" t="s">
        <v>14</v>
      </c>
      <c r="C2532" s="6">
        <v>1185732</v>
      </c>
      <c r="D2532" s="7">
        <v>44245</v>
      </c>
      <c r="E2532" s="6" t="s">
        <v>46</v>
      </c>
      <c r="F2532" s="6" t="s">
        <v>94</v>
      </c>
      <c r="G2532" s="6" t="s">
        <v>95</v>
      </c>
      <c r="H2532" s="6" t="s">
        <v>17</v>
      </c>
      <c r="I2532" s="8">
        <v>0.30000000000000004</v>
      </c>
      <c r="J2532" s="9">
        <v>7750</v>
      </c>
      <c r="K2532" s="10">
        <f t="shared" si="18"/>
        <v>2325.0000000000005</v>
      </c>
      <c r="L2532" s="10">
        <f t="shared" si="19"/>
        <v>930.00000000000023</v>
      </c>
      <c r="M2532" s="11">
        <v>0.4</v>
      </c>
      <c r="O2532" s="16"/>
      <c r="P2532" s="14"/>
      <c r="Q2532" s="12"/>
      <c r="R2532" s="13"/>
    </row>
    <row r="2533" spans="1:18" ht="15.75" customHeight="1">
      <c r="A2533" s="1"/>
      <c r="B2533" s="6" t="s">
        <v>14</v>
      </c>
      <c r="C2533" s="6">
        <v>1185732</v>
      </c>
      <c r="D2533" s="7">
        <v>44245</v>
      </c>
      <c r="E2533" s="6" t="s">
        <v>46</v>
      </c>
      <c r="F2533" s="6" t="s">
        <v>94</v>
      </c>
      <c r="G2533" s="6" t="s">
        <v>95</v>
      </c>
      <c r="H2533" s="6" t="s">
        <v>18</v>
      </c>
      <c r="I2533" s="8">
        <v>0.30000000000000004</v>
      </c>
      <c r="J2533" s="9">
        <v>4250</v>
      </c>
      <c r="K2533" s="10">
        <f t="shared" si="18"/>
        <v>1275.0000000000002</v>
      </c>
      <c r="L2533" s="10">
        <f t="shared" si="19"/>
        <v>446.25000000000006</v>
      </c>
      <c r="M2533" s="11">
        <v>0.35</v>
      </c>
      <c r="O2533" s="16"/>
      <c r="P2533" s="14"/>
      <c r="Q2533" s="12"/>
      <c r="R2533" s="13"/>
    </row>
    <row r="2534" spans="1:18" ht="15.75" customHeight="1">
      <c r="A2534" s="1"/>
      <c r="B2534" s="6" t="s">
        <v>14</v>
      </c>
      <c r="C2534" s="6">
        <v>1185732</v>
      </c>
      <c r="D2534" s="7">
        <v>44245</v>
      </c>
      <c r="E2534" s="6" t="s">
        <v>46</v>
      </c>
      <c r="F2534" s="6" t="s">
        <v>94</v>
      </c>
      <c r="G2534" s="6" t="s">
        <v>95</v>
      </c>
      <c r="H2534" s="6" t="s">
        <v>19</v>
      </c>
      <c r="I2534" s="8">
        <v>0.20000000000000007</v>
      </c>
      <c r="J2534" s="9">
        <v>4750</v>
      </c>
      <c r="K2534" s="10">
        <f t="shared" si="18"/>
        <v>950.00000000000034</v>
      </c>
      <c r="L2534" s="10">
        <f t="shared" si="19"/>
        <v>380.00000000000017</v>
      </c>
      <c r="M2534" s="11">
        <v>0.4</v>
      </c>
      <c r="O2534" s="16"/>
      <c r="P2534" s="14"/>
      <c r="Q2534" s="12"/>
      <c r="R2534" s="13"/>
    </row>
    <row r="2535" spans="1:18" ht="15.75" customHeight="1">
      <c r="A2535" s="1"/>
      <c r="B2535" s="6" t="s">
        <v>14</v>
      </c>
      <c r="C2535" s="6">
        <v>1185732</v>
      </c>
      <c r="D2535" s="7">
        <v>44245</v>
      </c>
      <c r="E2535" s="6" t="s">
        <v>46</v>
      </c>
      <c r="F2535" s="6" t="s">
        <v>94</v>
      </c>
      <c r="G2535" s="6" t="s">
        <v>95</v>
      </c>
      <c r="H2535" s="6" t="s">
        <v>20</v>
      </c>
      <c r="I2535" s="8">
        <v>0.25</v>
      </c>
      <c r="J2535" s="9">
        <v>3250</v>
      </c>
      <c r="K2535" s="10">
        <f t="shared" si="18"/>
        <v>812.5</v>
      </c>
      <c r="L2535" s="10">
        <f t="shared" si="19"/>
        <v>325</v>
      </c>
      <c r="M2535" s="11">
        <v>0.4</v>
      </c>
      <c r="O2535" s="16"/>
      <c r="P2535" s="14"/>
      <c r="Q2535" s="12"/>
      <c r="R2535" s="13"/>
    </row>
    <row r="2536" spans="1:18" ht="15.75" customHeight="1">
      <c r="A2536" s="1"/>
      <c r="B2536" s="6" t="s">
        <v>14</v>
      </c>
      <c r="C2536" s="6">
        <v>1185732</v>
      </c>
      <c r="D2536" s="7">
        <v>44245</v>
      </c>
      <c r="E2536" s="6" t="s">
        <v>46</v>
      </c>
      <c r="F2536" s="6" t="s">
        <v>94</v>
      </c>
      <c r="G2536" s="6" t="s">
        <v>95</v>
      </c>
      <c r="H2536" s="6" t="s">
        <v>21</v>
      </c>
      <c r="I2536" s="8">
        <v>0.4</v>
      </c>
      <c r="J2536" s="9">
        <v>4000</v>
      </c>
      <c r="K2536" s="10">
        <f t="shared" si="18"/>
        <v>1600</v>
      </c>
      <c r="L2536" s="10">
        <f t="shared" si="19"/>
        <v>560</v>
      </c>
      <c r="M2536" s="11">
        <v>0.35</v>
      </c>
      <c r="O2536" s="16"/>
      <c r="P2536" s="14"/>
      <c r="Q2536" s="12"/>
      <c r="R2536" s="13"/>
    </row>
    <row r="2537" spans="1:18" ht="15.75" customHeight="1">
      <c r="A2537" s="1"/>
      <c r="B2537" s="6" t="s">
        <v>14</v>
      </c>
      <c r="C2537" s="6">
        <v>1185732</v>
      </c>
      <c r="D2537" s="7">
        <v>44245</v>
      </c>
      <c r="E2537" s="6" t="s">
        <v>46</v>
      </c>
      <c r="F2537" s="6" t="s">
        <v>94</v>
      </c>
      <c r="G2537" s="6" t="s">
        <v>95</v>
      </c>
      <c r="H2537" s="6" t="s">
        <v>22</v>
      </c>
      <c r="I2537" s="8">
        <v>0.25</v>
      </c>
      <c r="J2537" s="9">
        <v>5000</v>
      </c>
      <c r="K2537" s="10">
        <f t="shared" si="18"/>
        <v>1250</v>
      </c>
      <c r="L2537" s="10">
        <f t="shared" si="19"/>
        <v>625</v>
      </c>
      <c r="M2537" s="11">
        <v>0.5</v>
      </c>
      <c r="O2537" s="16"/>
      <c r="P2537" s="14"/>
      <c r="Q2537" s="12"/>
      <c r="R2537" s="13"/>
    </row>
    <row r="2538" spans="1:18" ht="15.75" customHeight="1">
      <c r="A2538" s="1"/>
      <c r="B2538" s="6" t="s">
        <v>14</v>
      </c>
      <c r="C2538" s="6">
        <v>1185732</v>
      </c>
      <c r="D2538" s="7">
        <v>44271</v>
      </c>
      <c r="E2538" s="6" t="s">
        <v>46</v>
      </c>
      <c r="F2538" s="6" t="s">
        <v>94</v>
      </c>
      <c r="G2538" s="6" t="s">
        <v>95</v>
      </c>
      <c r="H2538" s="6" t="s">
        <v>17</v>
      </c>
      <c r="I2538" s="8">
        <v>0.25</v>
      </c>
      <c r="J2538" s="9">
        <v>7200</v>
      </c>
      <c r="K2538" s="10">
        <f t="shared" si="18"/>
        <v>1800</v>
      </c>
      <c r="L2538" s="10">
        <f t="shared" si="19"/>
        <v>720</v>
      </c>
      <c r="M2538" s="11">
        <v>0.4</v>
      </c>
      <c r="O2538" s="16"/>
      <c r="P2538" s="14"/>
      <c r="Q2538" s="12"/>
      <c r="R2538" s="13"/>
    </row>
    <row r="2539" spans="1:18" ht="15.75" customHeight="1">
      <c r="A2539" s="1"/>
      <c r="B2539" s="6" t="s">
        <v>14</v>
      </c>
      <c r="C2539" s="6">
        <v>1185732</v>
      </c>
      <c r="D2539" s="7">
        <v>44271</v>
      </c>
      <c r="E2539" s="6" t="s">
        <v>46</v>
      </c>
      <c r="F2539" s="6" t="s">
        <v>94</v>
      </c>
      <c r="G2539" s="6" t="s">
        <v>95</v>
      </c>
      <c r="H2539" s="6" t="s">
        <v>18</v>
      </c>
      <c r="I2539" s="8">
        <v>0.25</v>
      </c>
      <c r="J2539" s="9">
        <v>4000</v>
      </c>
      <c r="K2539" s="10">
        <f t="shared" si="18"/>
        <v>1000</v>
      </c>
      <c r="L2539" s="10">
        <f t="shared" si="19"/>
        <v>350</v>
      </c>
      <c r="M2539" s="11">
        <v>0.35</v>
      </c>
      <c r="O2539" s="16"/>
      <c r="P2539" s="14"/>
      <c r="Q2539" s="12"/>
      <c r="R2539" s="13"/>
    </row>
    <row r="2540" spans="1:18" ht="15.75" customHeight="1">
      <c r="A2540" s="1"/>
      <c r="B2540" s="6" t="s">
        <v>14</v>
      </c>
      <c r="C2540" s="6">
        <v>1185732</v>
      </c>
      <c r="D2540" s="7">
        <v>44271</v>
      </c>
      <c r="E2540" s="6" t="s">
        <v>46</v>
      </c>
      <c r="F2540" s="6" t="s">
        <v>94</v>
      </c>
      <c r="G2540" s="6" t="s">
        <v>95</v>
      </c>
      <c r="H2540" s="6" t="s">
        <v>19</v>
      </c>
      <c r="I2540" s="8">
        <v>0.15000000000000002</v>
      </c>
      <c r="J2540" s="9">
        <v>4250</v>
      </c>
      <c r="K2540" s="10">
        <f t="shared" si="18"/>
        <v>637.50000000000011</v>
      </c>
      <c r="L2540" s="10">
        <f t="shared" si="19"/>
        <v>255.00000000000006</v>
      </c>
      <c r="M2540" s="11">
        <v>0.4</v>
      </c>
      <c r="O2540" s="16"/>
      <c r="P2540" s="14"/>
      <c r="Q2540" s="12"/>
      <c r="R2540" s="13"/>
    </row>
    <row r="2541" spans="1:18" ht="15.75" customHeight="1">
      <c r="A2541" s="1"/>
      <c r="B2541" s="6" t="s">
        <v>14</v>
      </c>
      <c r="C2541" s="6">
        <v>1185732</v>
      </c>
      <c r="D2541" s="7">
        <v>44271</v>
      </c>
      <c r="E2541" s="6" t="s">
        <v>46</v>
      </c>
      <c r="F2541" s="6" t="s">
        <v>94</v>
      </c>
      <c r="G2541" s="6" t="s">
        <v>95</v>
      </c>
      <c r="H2541" s="6" t="s">
        <v>20</v>
      </c>
      <c r="I2541" s="8">
        <v>0.19999999999999996</v>
      </c>
      <c r="J2541" s="9">
        <v>2750</v>
      </c>
      <c r="K2541" s="10">
        <f t="shared" si="18"/>
        <v>549.99999999999989</v>
      </c>
      <c r="L2541" s="10">
        <f t="shared" si="19"/>
        <v>219.99999999999997</v>
      </c>
      <c r="M2541" s="11">
        <v>0.4</v>
      </c>
      <c r="O2541" s="16"/>
      <c r="P2541" s="14"/>
      <c r="Q2541" s="12"/>
      <c r="R2541" s="13"/>
    </row>
    <row r="2542" spans="1:18" ht="15.75" customHeight="1">
      <c r="A2542" s="1"/>
      <c r="B2542" s="6" t="s">
        <v>14</v>
      </c>
      <c r="C2542" s="6">
        <v>1185732</v>
      </c>
      <c r="D2542" s="7">
        <v>44271</v>
      </c>
      <c r="E2542" s="6" t="s">
        <v>46</v>
      </c>
      <c r="F2542" s="6" t="s">
        <v>94</v>
      </c>
      <c r="G2542" s="6" t="s">
        <v>95</v>
      </c>
      <c r="H2542" s="6" t="s">
        <v>21</v>
      </c>
      <c r="I2542" s="8">
        <v>0.35000000000000009</v>
      </c>
      <c r="J2542" s="9">
        <v>3250</v>
      </c>
      <c r="K2542" s="10">
        <f t="shared" si="18"/>
        <v>1137.5000000000002</v>
      </c>
      <c r="L2542" s="10">
        <f t="shared" si="19"/>
        <v>398.12500000000006</v>
      </c>
      <c r="M2542" s="11">
        <v>0.35</v>
      </c>
      <c r="O2542" s="16"/>
      <c r="P2542" s="14"/>
      <c r="Q2542" s="12"/>
      <c r="R2542" s="13"/>
    </row>
    <row r="2543" spans="1:18" ht="15.75" customHeight="1">
      <c r="A2543" s="1"/>
      <c r="B2543" s="6" t="s">
        <v>14</v>
      </c>
      <c r="C2543" s="6">
        <v>1185732</v>
      </c>
      <c r="D2543" s="7">
        <v>44271</v>
      </c>
      <c r="E2543" s="6" t="s">
        <v>46</v>
      </c>
      <c r="F2543" s="6" t="s">
        <v>94</v>
      </c>
      <c r="G2543" s="6" t="s">
        <v>95</v>
      </c>
      <c r="H2543" s="6" t="s">
        <v>22</v>
      </c>
      <c r="I2543" s="8">
        <v>0.25</v>
      </c>
      <c r="J2543" s="9">
        <v>4250</v>
      </c>
      <c r="K2543" s="10">
        <f t="shared" si="18"/>
        <v>1062.5</v>
      </c>
      <c r="L2543" s="10">
        <f t="shared" si="19"/>
        <v>531.25</v>
      </c>
      <c r="M2543" s="11">
        <v>0.5</v>
      </c>
      <c r="O2543" s="16"/>
      <c r="P2543" s="14"/>
      <c r="Q2543" s="12"/>
      <c r="R2543" s="13"/>
    </row>
    <row r="2544" spans="1:18" ht="15.75" customHeight="1">
      <c r="A2544" s="1"/>
      <c r="B2544" s="6" t="s">
        <v>14</v>
      </c>
      <c r="C2544" s="6">
        <v>1185732</v>
      </c>
      <c r="D2544" s="7">
        <v>44303</v>
      </c>
      <c r="E2544" s="6" t="s">
        <v>46</v>
      </c>
      <c r="F2544" s="6" t="s">
        <v>94</v>
      </c>
      <c r="G2544" s="6" t="s">
        <v>95</v>
      </c>
      <c r="H2544" s="6" t="s">
        <v>17</v>
      </c>
      <c r="I2544" s="8">
        <v>0.25</v>
      </c>
      <c r="J2544" s="9">
        <v>6750</v>
      </c>
      <c r="K2544" s="10">
        <f t="shared" si="18"/>
        <v>1687.5</v>
      </c>
      <c r="L2544" s="10">
        <f t="shared" si="19"/>
        <v>675</v>
      </c>
      <c r="M2544" s="11">
        <v>0.4</v>
      </c>
      <c r="O2544" s="16"/>
      <c r="P2544" s="14"/>
      <c r="Q2544" s="12"/>
      <c r="R2544" s="13"/>
    </row>
    <row r="2545" spans="1:18" ht="15.75" customHeight="1">
      <c r="A2545" s="1"/>
      <c r="B2545" s="6" t="s">
        <v>14</v>
      </c>
      <c r="C2545" s="6">
        <v>1185732</v>
      </c>
      <c r="D2545" s="7">
        <v>44303</v>
      </c>
      <c r="E2545" s="6" t="s">
        <v>46</v>
      </c>
      <c r="F2545" s="6" t="s">
        <v>94</v>
      </c>
      <c r="G2545" s="6" t="s">
        <v>95</v>
      </c>
      <c r="H2545" s="6" t="s">
        <v>18</v>
      </c>
      <c r="I2545" s="8">
        <v>0.25</v>
      </c>
      <c r="J2545" s="9">
        <v>3750</v>
      </c>
      <c r="K2545" s="10">
        <f t="shared" si="18"/>
        <v>937.5</v>
      </c>
      <c r="L2545" s="10">
        <f t="shared" si="19"/>
        <v>328.125</v>
      </c>
      <c r="M2545" s="11">
        <v>0.35</v>
      </c>
      <c r="O2545" s="16"/>
      <c r="P2545" s="14"/>
      <c r="Q2545" s="12"/>
      <c r="R2545" s="13"/>
    </row>
    <row r="2546" spans="1:18" ht="15.75" customHeight="1">
      <c r="A2546" s="1"/>
      <c r="B2546" s="6" t="s">
        <v>14</v>
      </c>
      <c r="C2546" s="6">
        <v>1185732</v>
      </c>
      <c r="D2546" s="7">
        <v>44303</v>
      </c>
      <c r="E2546" s="6" t="s">
        <v>46</v>
      </c>
      <c r="F2546" s="6" t="s">
        <v>94</v>
      </c>
      <c r="G2546" s="6" t="s">
        <v>95</v>
      </c>
      <c r="H2546" s="6" t="s">
        <v>19</v>
      </c>
      <c r="I2546" s="8">
        <v>0.15000000000000002</v>
      </c>
      <c r="J2546" s="9">
        <v>3750</v>
      </c>
      <c r="K2546" s="10">
        <f t="shared" si="18"/>
        <v>562.50000000000011</v>
      </c>
      <c r="L2546" s="10">
        <f t="shared" si="19"/>
        <v>225.00000000000006</v>
      </c>
      <c r="M2546" s="11">
        <v>0.4</v>
      </c>
      <c r="O2546" s="16"/>
      <c r="P2546" s="14"/>
      <c r="Q2546" s="12"/>
      <c r="R2546" s="13"/>
    </row>
    <row r="2547" spans="1:18" ht="15.75" customHeight="1">
      <c r="A2547" s="1"/>
      <c r="B2547" s="6" t="s">
        <v>14</v>
      </c>
      <c r="C2547" s="6">
        <v>1185732</v>
      </c>
      <c r="D2547" s="7">
        <v>44303</v>
      </c>
      <c r="E2547" s="6" t="s">
        <v>46</v>
      </c>
      <c r="F2547" s="6" t="s">
        <v>94</v>
      </c>
      <c r="G2547" s="6" t="s">
        <v>95</v>
      </c>
      <c r="H2547" s="6" t="s">
        <v>20</v>
      </c>
      <c r="I2547" s="8">
        <v>0.19999999999999996</v>
      </c>
      <c r="J2547" s="9">
        <v>3000</v>
      </c>
      <c r="K2547" s="10">
        <f t="shared" si="18"/>
        <v>599.99999999999989</v>
      </c>
      <c r="L2547" s="10">
        <f t="shared" si="19"/>
        <v>239.99999999999997</v>
      </c>
      <c r="M2547" s="11">
        <v>0.4</v>
      </c>
      <c r="O2547" s="16"/>
      <c r="P2547" s="14"/>
      <c r="Q2547" s="12"/>
      <c r="R2547" s="13"/>
    </row>
    <row r="2548" spans="1:18" ht="15.75" customHeight="1">
      <c r="A2548" s="1"/>
      <c r="B2548" s="6" t="s">
        <v>14</v>
      </c>
      <c r="C2548" s="6">
        <v>1185732</v>
      </c>
      <c r="D2548" s="7">
        <v>44303</v>
      </c>
      <c r="E2548" s="6" t="s">
        <v>46</v>
      </c>
      <c r="F2548" s="6" t="s">
        <v>94</v>
      </c>
      <c r="G2548" s="6" t="s">
        <v>95</v>
      </c>
      <c r="H2548" s="6" t="s">
        <v>21</v>
      </c>
      <c r="I2548" s="8">
        <v>0.4</v>
      </c>
      <c r="J2548" s="9">
        <v>3250</v>
      </c>
      <c r="K2548" s="10">
        <f t="shared" si="18"/>
        <v>1300</v>
      </c>
      <c r="L2548" s="10">
        <f t="shared" si="19"/>
        <v>454.99999999999994</v>
      </c>
      <c r="M2548" s="11">
        <v>0.35</v>
      </c>
      <c r="O2548" s="16"/>
      <c r="P2548" s="14"/>
      <c r="Q2548" s="12"/>
      <c r="R2548" s="13"/>
    </row>
    <row r="2549" spans="1:18" ht="15.75" customHeight="1">
      <c r="A2549" s="1"/>
      <c r="B2549" s="6" t="s">
        <v>14</v>
      </c>
      <c r="C2549" s="6">
        <v>1185732</v>
      </c>
      <c r="D2549" s="7">
        <v>44303</v>
      </c>
      <c r="E2549" s="6" t="s">
        <v>46</v>
      </c>
      <c r="F2549" s="6" t="s">
        <v>94</v>
      </c>
      <c r="G2549" s="6" t="s">
        <v>95</v>
      </c>
      <c r="H2549" s="6" t="s">
        <v>22</v>
      </c>
      <c r="I2549" s="8">
        <v>0.30000000000000004</v>
      </c>
      <c r="J2549" s="9">
        <v>4750</v>
      </c>
      <c r="K2549" s="10">
        <f t="shared" si="18"/>
        <v>1425.0000000000002</v>
      </c>
      <c r="L2549" s="10">
        <f t="shared" si="19"/>
        <v>712.50000000000011</v>
      </c>
      <c r="M2549" s="11">
        <v>0.5</v>
      </c>
      <c r="O2549" s="16"/>
      <c r="P2549" s="14"/>
      <c r="Q2549" s="12"/>
      <c r="R2549" s="13"/>
    </row>
    <row r="2550" spans="1:18" ht="15.75" customHeight="1">
      <c r="A2550" s="1"/>
      <c r="B2550" s="6" t="s">
        <v>14</v>
      </c>
      <c r="C2550" s="6">
        <v>1185732</v>
      </c>
      <c r="D2550" s="7">
        <v>44332</v>
      </c>
      <c r="E2550" s="6" t="s">
        <v>46</v>
      </c>
      <c r="F2550" s="6" t="s">
        <v>94</v>
      </c>
      <c r="G2550" s="6" t="s">
        <v>95</v>
      </c>
      <c r="H2550" s="6" t="s">
        <v>17</v>
      </c>
      <c r="I2550" s="8">
        <v>0.4</v>
      </c>
      <c r="J2550" s="9">
        <v>7450</v>
      </c>
      <c r="K2550" s="10">
        <f t="shared" si="18"/>
        <v>2980</v>
      </c>
      <c r="L2550" s="10">
        <f t="shared" si="19"/>
        <v>1192</v>
      </c>
      <c r="M2550" s="11">
        <v>0.4</v>
      </c>
      <c r="O2550" s="16"/>
      <c r="P2550" s="14"/>
      <c r="Q2550" s="12"/>
      <c r="R2550" s="13"/>
    </row>
    <row r="2551" spans="1:18" ht="15.75" customHeight="1">
      <c r="A2551" s="1"/>
      <c r="B2551" s="6" t="s">
        <v>14</v>
      </c>
      <c r="C2551" s="6">
        <v>1185732</v>
      </c>
      <c r="D2551" s="7">
        <v>44332</v>
      </c>
      <c r="E2551" s="6" t="s">
        <v>46</v>
      </c>
      <c r="F2551" s="6" t="s">
        <v>94</v>
      </c>
      <c r="G2551" s="6" t="s">
        <v>95</v>
      </c>
      <c r="H2551" s="6" t="s">
        <v>18</v>
      </c>
      <c r="I2551" s="8">
        <v>0.4</v>
      </c>
      <c r="J2551" s="9">
        <v>4500</v>
      </c>
      <c r="K2551" s="10">
        <f t="shared" si="18"/>
        <v>1800</v>
      </c>
      <c r="L2551" s="10">
        <f t="shared" si="19"/>
        <v>630</v>
      </c>
      <c r="M2551" s="11">
        <v>0.35</v>
      </c>
      <c r="O2551" s="16"/>
      <c r="P2551" s="14"/>
      <c r="Q2551" s="12"/>
      <c r="R2551" s="13"/>
    </row>
    <row r="2552" spans="1:18" ht="15.75" customHeight="1">
      <c r="A2552" s="1"/>
      <c r="B2552" s="6" t="s">
        <v>14</v>
      </c>
      <c r="C2552" s="6">
        <v>1185732</v>
      </c>
      <c r="D2552" s="7">
        <v>44332</v>
      </c>
      <c r="E2552" s="6" t="s">
        <v>46</v>
      </c>
      <c r="F2552" s="6" t="s">
        <v>94</v>
      </c>
      <c r="G2552" s="6" t="s">
        <v>95</v>
      </c>
      <c r="H2552" s="6" t="s">
        <v>19</v>
      </c>
      <c r="I2552" s="8">
        <v>0.35000000000000003</v>
      </c>
      <c r="J2552" s="9">
        <v>4250</v>
      </c>
      <c r="K2552" s="10">
        <f t="shared" si="18"/>
        <v>1487.5000000000002</v>
      </c>
      <c r="L2552" s="10">
        <f t="shared" si="19"/>
        <v>595.00000000000011</v>
      </c>
      <c r="M2552" s="11">
        <v>0.4</v>
      </c>
      <c r="O2552" s="16"/>
      <c r="P2552" s="14"/>
      <c r="Q2552" s="12"/>
      <c r="R2552" s="13"/>
    </row>
    <row r="2553" spans="1:18" ht="15.75" customHeight="1">
      <c r="A2553" s="1"/>
      <c r="B2553" s="6" t="s">
        <v>14</v>
      </c>
      <c r="C2553" s="6">
        <v>1185732</v>
      </c>
      <c r="D2553" s="7">
        <v>44332</v>
      </c>
      <c r="E2553" s="6" t="s">
        <v>46</v>
      </c>
      <c r="F2553" s="6" t="s">
        <v>94</v>
      </c>
      <c r="G2553" s="6" t="s">
        <v>95</v>
      </c>
      <c r="H2553" s="6" t="s">
        <v>20</v>
      </c>
      <c r="I2553" s="8">
        <v>0.35000000000000003</v>
      </c>
      <c r="J2553" s="9">
        <v>3750</v>
      </c>
      <c r="K2553" s="10">
        <f t="shared" si="18"/>
        <v>1312.5000000000002</v>
      </c>
      <c r="L2553" s="10">
        <f t="shared" si="19"/>
        <v>525.00000000000011</v>
      </c>
      <c r="M2553" s="11">
        <v>0.4</v>
      </c>
      <c r="O2553" s="16"/>
      <c r="P2553" s="14"/>
      <c r="Q2553" s="12"/>
      <c r="R2553" s="13"/>
    </row>
    <row r="2554" spans="1:18" ht="15.75" customHeight="1">
      <c r="A2554" s="1"/>
      <c r="B2554" s="6" t="s">
        <v>14</v>
      </c>
      <c r="C2554" s="6">
        <v>1185732</v>
      </c>
      <c r="D2554" s="7">
        <v>44332</v>
      </c>
      <c r="E2554" s="6" t="s">
        <v>46</v>
      </c>
      <c r="F2554" s="6" t="s">
        <v>94</v>
      </c>
      <c r="G2554" s="6" t="s">
        <v>95</v>
      </c>
      <c r="H2554" s="6" t="s">
        <v>21</v>
      </c>
      <c r="I2554" s="8">
        <v>0.44999999999999996</v>
      </c>
      <c r="J2554" s="9">
        <v>4000</v>
      </c>
      <c r="K2554" s="10">
        <f t="shared" si="18"/>
        <v>1799.9999999999998</v>
      </c>
      <c r="L2554" s="10">
        <f t="shared" si="19"/>
        <v>629.99999999999989</v>
      </c>
      <c r="M2554" s="11">
        <v>0.35</v>
      </c>
      <c r="O2554" s="16"/>
      <c r="P2554" s="14"/>
      <c r="Q2554" s="12"/>
      <c r="R2554" s="13"/>
    </row>
    <row r="2555" spans="1:18" ht="15.75" customHeight="1">
      <c r="A2555" s="1"/>
      <c r="B2555" s="6" t="s">
        <v>14</v>
      </c>
      <c r="C2555" s="6">
        <v>1185732</v>
      </c>
      <c r="D2555" s="7">
        <v>44332</v>
      </c>
      <c r="E2555" s="6" t="s">
        <v>46</v>
      </c>
      <c r="F2555" s="6" t="s">
        <v>94</v>
      </c>
      <c r="G2555" s="6" t="s">
        <v>95</v>
      </c>
      <c r="H2555" s="6" t="s">
        <v>22</v>
      </c>
      <c r="I2555" s="8">
        <v>0.49999999999999994</v>
      </c>
      <c r="J2555" s="9">
        <v>5000</v>
      </c>
      <c r="K2555" s="10">
        <f t="shared" si="18"/>
        <v>2499.9999999999995</v>
      </c>
      <c r="L2555" s="10">
        <f t="shared" si="19"/>
        <v>1249.9999999999998</v>
      </c>
      <c r="M2555" s="11">
        <v>0.5</v>
      </c>
      <c r="O2555" s="16"/>
      <c r="P2555" s="14"/>
      <c r="Q2555" s="12"/>
      <c r="R2555" s="13"/>
    </row>
    <row r="2556" spans="1:18" ht="15.75" customHeight="1">
      <c r="A2556" s="1"/>
      <c r="B2556" s="6" t="s">
        <v>14</v>
      </c>
      <c r="C2556" s="6">
        <v>1185732</v>
      </c>
      <c r="D2556" s="7">
        <v>44365</v>
      </c>
      <c r="E2556" s="6" t="s">
        <v>46</v>
      </c>
      <c r="F2556" s="6" t="s">
        <v>94</v>
      </c>
      <c r="G2556" s="6" t="s">
        <v>95</v>
      </c>
      <c r="H2556" s="6" t="s">
        <v>17</v>
      </c>
      <c r="I2556" s="8">
        <v>0.44999999999999996</v>
      </c>
      <c r="J2556" s="9">
        <v>7500</v>
      </c>
      <c r="K2556" s="10">
        <f t="shared" ref="K2556:K2810" si="20">I2556*J2556</f>
        <v>3374.9999999999995</v>
      </c>
      <c r="L2556" s="10">
        <f t="shared" ref="L2556:L2810" si="21">K2556*M2556</f>
        <v>1350</v>
      </c>
      <c r="M2556" s="11">
        <v>0.4</v>
      </c>
      <c r="O2556" s="16"/>
      <c r="P2556" s="14"/>
      <c r="Q2556" s="12"/>
      <c r="R2556" s="13"/>
    </row>
    <row r="2557" spans="1:18" ht="15.75" customHeight="1">
      <c r="A2557" s="1"/>
      <c r="B2557" s="6" t="s">
        <v>14</v>
      </c>
      <c r="C2557" s="6">
        <v>1185732</v>
      </c>
      <c r="D2557" s="7">
        <v>44365</v>
      </c>
      <c r="E2557" s="6" t="s">
        <v>46</v>
      </c>
      <c r="F2557" s="6" t="s">
        <v>94</v>
      </c>
      <c r="G2557" s="6" t="s">
        <v>95</v>
      </c>
      <c r="H2557" s="6" t="s">
        <v>18</v>
      </c>
      <c r="I2557" s="8">
        <v>0.4</v>
      </c>
      <c r="J2557" s="9">
        <v>5000</v>
      </c>
      <c r="K2557" s="10">
        <f t="shared" si="20"/>
        <v>2000</v>
      </c>
      <c r="L2557" s="10">
        <f t="shared" si="21"/>
        <v>700</v>
      </c>
      <c r="M2557" s="11">
        <v>0.35</v>
      </c>
      <c r="O2557" s="16"/>
      <c r="P2557" s="14"/>
      <c r="Q2557" s="12"/>
      <c r="R2557" s="13"/>
    </row>
    <row r="2558" spans="1:18" ht="15.75" customHeight="1">
      <c r="A2558" s="1"/>
      <c r="B2558" s="6" t="s">
        <v>14</v>
      </c>
      <c r="C2558" s="6">
        <v>1185732</v>
      </c>
      <c r="D2558" s="7">
        <v>44365</v>
      </c>
      <c r="E2558" s="6" t="s">
        <v>46</v>
      </c>
      <c r="F2558" s="6" t="s">
        <v>94</v>
      </c>
      <c r="G2558" s="6" t="s">
        <v>95</v>
      </c>
      <c r="H2558" s="6" t="s">
        <v>19</v>
      </c>
      <c r="I2558" s="8">
        <v>0.45</v>
      </c>
      <c r="J2558" s="9">
        <v>4750</v>
      </c>
      <c r="K2558" s="10">
        <f t="shared" si="20"/>
        <v>2137.5</v>
      </c>
      <c r="L2558" s="10">
        <f t="shared" si="21"/>
        <v>855</v>
      </c>
      <c r="M2558" s="11">
        <v>0.4</v>
      </c>
      <c r="O2558" s="16"/>
      <c r="P2558" s="14"/>
      <c r="Q2558" s="12"/>
      <c r="R2558" s="13"/>
    </row>
    <row r="2559" spans="1:18" ht="15.75" customHeight="1">
      <c r="A2559" s="1"/>
      <c r="B2559" s="6" t="s">
        <v>14</v>
      </c>
      <c r="C2559" s="6">
        <v>1185732</v>
      </c>
      <c r="D2559" s="7">
        <v>44365</v>
      </c>
      <c r="E2559" s="6" t="s">
        <v>46</v>
      </c>
      <c r="F2559" s="6" t="s">
        <v>94</v>
      </c>
      <c r="G2559" s="6" t="s">
        <v>95</v>
      </c>
      <c r="H2559" s="6" t="s">
        <v>20</v>
      </c>
      <c r="I2559" s="8">
        <v>0.45</v>
      </c>
      <c r="J2559" s="9">
        <v>4500</v>
      </c>
      <c r="K2559" s="10">
        <f t="shared" si="20"/>
        <v>2025</v>
      </c>
      <c r="L2559" s="10">
        <f t="shared" si="21"/>
        <v>810</v>
      </c>
      <c r="M2559" s="11">
        <v>0.4</v>
      </c>
      <c r="O2559" s="16"/>
      <c r="P2559" s="14"/>
      <c r="Q2559" s="12"/>
      <c r="R2559" s="13"/>
    </row>
    <row r="2560" spans="1:18" ht="15.75" customHeight="1">
      <c r="A2560" s="1"/>
      <c r="B2560" s="6" t="s">
        <v>14</v>
      </c>
      <c r="C2560" s="6">
        <v>1185732</v>
      </c>
      <c r="D2560" s="7">
        <v>44365</v>
      </c>
      <c r="E2560" s="6" t="s">
        <v>46</v>
      </c>
      <c r="F2560" s="6" t="s">
        <v>94</v>
      </c>
      <c r="G2560" s="6" t="s">
        <v>95</v>
      </c>
      <c r="H2560" s="6" t="s">
        <v>21</v>
      </c>
      <c r="I2560" s="8">
        <v>0.6</v>
      </c>
      <c r="J2560" s="9">
        <v>4500</v>
      </c>
      <c r="K2560" s="10">
        <f t="shared" si="20"/>
        <v>2700</v>
      </c>
      <c r="L2560" s="10">
        <f t="shared" si="21"/>
        <v>944.99999999999989</v>
      </c>
      <c r="M2560" s="11">
        <v>0.35</v>
      </c>
      <c r="O2560" s="16"/>
      <c r="P2560" s="14"/>
      <c r="Q2560" s="12"/>
      <c r="R2560" s="13"/>
    </row>
    <row r="2561" spans="1:18" ht="15.75" customHeight="1">
      <c r="A2561" s="1"/>
      <c r="B2561" s="6" t="s">
        <v>14</v>
      </c>
      <c r="C2561" s="6">
        <v>1185732</v>
      </c>
      <c r="D2561" s="7">
        <v>44365</v>
      </c>
      <c r="E2561" s="6" t="s">
        <v>46</v>
      </c>
      <c r="F2561" s="6" t="s">
        <v>94</v>
      </c>
      <c r="G2561" s="6" t="s">
        <v>95</v>
      </c>
      <c r="H2561" s="6" t="s">
        <v>22</v>
      </c>
      <c r="I2561" s="8">
        <v>0.65</v>
      </c>
      <c r="J2561" s="9">
        <v>6250</v>
      </c>
      <c r="K2561" s="10">
        <f t="shared" si="20"/>
        <v>4062.5</v>
      </c>
      <c r="L2561" s="10">
        <f t="shared" si="21"/>
        <v>2031.25</v>
      </c>
      <c r="M2561" s="11">
        <v>0.5</v>
      </c>
      <c r="O2561" s="16"/>
      <c r="P2561" s="14"/>
      <c r="Q2561" s="12"/>
      <c r="R2561" s="13"/>
    </row>
    <row r="2562" spans="1:18" ht="15.75" customHeight="1">
      <c r="A2562" s="1"/>
      <c r="B2562" s="6" t="s">
        <v>14</v>
      </c>
      <c r="C2562" s="6">
        <v>1185732</v>
      </c>
      <c r="D2562" s="7">
        <v>44393</v>
      </c>
      <c r="E2562" s="6" t="s">
        <v>46</v>
      </c>
      <c r="F2562" s="6" t="s">
        <v>94</v>
      </c>
      <c r="G2562" s="6" t="s">
        <v>95</v>
      </c>
      <c r="H2562" s="6" t="s">
        <v>17</v>
      </c>
      <c r="I2562" s="8">
        <v>0.6</v>
      </c>
      <c r="J2562" s="9">
        <v>8500</v>
      </c>
      <c r="K2562" s="10">
        <f t="shared" si="20"/>
        <v>5100</v>
      </c>
      <c r="L2562" s="10">
        <f t="shared" si="21"/>
        <v>2040</v>
      </c>
      <c r="M2562" s="11">
        <v>0.4</v>
      </c>
      <c r="O2562" s="16"/>
      <c r="P2562" s="14"/>
      <c r="Q2562" s="12"/>
      <c r="R2562" s="13"/>
    </row>
    <row r="2563" spans="1:18" ht="15.75" customHeight="1">
      <c r="A2563" s="1"/>
      <c r="B2563" s="6" t="s">
        <v>14</v>
      </c>
      <c r="C2563" s="6">
        <v>1185732</v>
      </c>
      <c r="D2563" s="7">
        <v>44393</v>
      </c>
      <c r="E2563" s="6" t="s">
        <v>46</v>
      </c>
      <c r="F2563" s="6" t="s">
        <v>94</v>
      </c>
      <c r="G2563" s="6" t="s">
        <v>95</v>
      </c>
      <c r="H2563" s="6" t="s">
        <v>18</v>
      </c>
      <c r="I2563" s="8">
        <v>0.55000000000000004</v>
      </c>
      <c r="J2563" s="9">
        <v>6000</v>
      </c>
      <c r="K2563" s="10">
        <f t="shared" si="20"/>
        <v>3300.0000000000005</v>
      </c>
      <c r="L2563" s="10">
        <f t="shared" si="21"/>
        <v>1155</v>
      </c>
      <c r="M2563" s="11">
        <v>0.35</v>
      </c>
      <c r="O2563" s="16"/>
      <c r="P2563" s="14"/>
      <c r="Q2563" s="12"/>
      <c r="R2563" s="13"/>
    </row>
    <row r="2564" spans="1:18" ht="15.75" customHeight="1">
      <c r="A2564" s="1"/>
      <c r="B2564" s="6" t="s">
        <v>14</v>
      </c>
      <c r="C2564" s="6">
        <v>1185732</v>
      </c>
      <c r="D2564" s="7">
        <v>44393</v>
      </c>
      <c r="E2564" s="6" t="s">
        <v>46</v>
      </c>
      <c r="F2564" s="6" t="s">
        <v>94</v>
      </c>
      <c r="G2564" s="6" t="s">
        <v>95</v>
      </c>
      <c r="H2564" s="6" t="s">
        <v>19</v>
      </c>
      <c r="I2564" s="8">
        <v>0.5</v>
      </c>
      <c r="J2564" s="9">
        <v>5250</v>
      </c>
      <c r="K2564" s="10">
        <f t="shared" si="20"/>
        <v>2625</v>
      </c>
      <c r="L2564" s="10">
        <f t="shared" si="21"/>
        <v>1050</v>
      </c>
      <c r="M2564" s="11">
        <v>0.4</v>
      </c>
      <c r="O2564" s="16"/>
      <c r="P2564" s="14"/>
      <c r="Q2564" s="12"/>
      <c r="R2564" s="13"/>
    </row>
    <row r="2565" spans="1:18" ht="15.75" customHeight="1">
      <c r="A2565" s="1"/>
      <c r="B2565" s="6" t="s">
        <v>14</v>
      </c>
      <c r="C2565" s="6">
        <v>1185732</v>
      </c>
      <c r="D2565" s="7">
        <v>44393</v>
      </c>
      <c r="E2565" s="6" t="s">
        <v>46</v>
      </c>
      <c r="F2565" s="6" t="s">
        <v>94</v>
      </c>
      <c r="G2565" s="6" t="s">
        <v>95</v>
      </c>
      <c r="H2565" s="6" t="s">
        <v>20</v>
      </c>
      <c r="I2565" s="8">
        <v>0.5</v>
      </c>
      <c r="J2565" s="9">
        <v>4750</v>
      </c>
      <c r="K2565" s="10">
        <f t="shared" si="20"/>
        <v>2375</v>
      </c>
      <c r="L2565" s="10">
        <f t="shared" si="21"/>
        <v>950</v>
      </c>
      <c r="M2565" s="11">
        <v>0.4</v>
      </c>
      <c r="O2565" s="16"/>
      <c r="P2565" s="14"/>
      <c r="Q2565" s="12"/>
      <c r="R2565" s="13"/>
    </row>
    <row r="2566" spans="1:18" ht="15.75" customHeight="1">
      <c r="A2566" s="1"/>
      <c r="B2566" s="6" t="s">
        <v>14</v>
      </c>
      <c r="C2566" s="6">
        <v>1185732</v>
      </c>
      <c r="D2566" s="7">
        <v>44393</v>
      </c>
      <c r="E2566" s="6" t="s">
        <v>46</v>
      </c>
      <c r="F2566" s="6" t="s">
        <v>94</v>
      </c>
      <c r="G2566" s="6" t="s">
        <v>95</v>
      </c>
      <c r="H2566" s="6" t="s">
        <v>21</v>
      </c>
      <c r="I2566" s="8">
        <v>0.6</v>
      </c>
      <c r="J2566" s="9">
        <v>5000</v>
      </c>
      <c r="K2566" s="10">
        <f t="shared" si="20"/>
        <v>3000</v>
      </c>
      <c r="L2566" s="10">
        <f t="shared" si="21"/>
        <v>1050</v>
      </c>
      <c r="M2566" s="11">
        <v>0.35</v>
      </c>
      <c r="O2566" s="16"/>
      <c r="P2566" s="14"/>
      <c r="Q2566" s="12"/>
      <c r="R2566" s="13"/>
    </row>
    <row r="2567" spans="1:18" ht="15.75" customHeight="1">
      <c r="A2567" s="1"/>
      <c r="B2567" s="6" t="s">
        <v>14</v>
      </c>
      <c r="C2567" s="6">
        <v>1185732</v>
      </c>
      <c r="D2567" s="7">
        <v>44393</v>
      </c>
      <c r="E2567" s="6" t="s">
        <v>46</v>
      </c>
      <c r="F2567" s="6" t="s">
        <v>94</v>
      </c>
      <c r="G2567" s="6" t="s">
        <v>95</v>
      </c>
      <c r="H2567" s="6" t="s">
        <v>22</v>
      </c>
      <c r="I2567" s="8">
        <v>0.65</v>
      </c>
      <c r="J2567" s="9">
        <v>6750</v>
      </c>
      <c r="K2567" s="10">
        <f t="shared" si="20"/>
        <v>4387.5</v>
      </c>
      <c r="L2567" s="10">
        <f t="shared" si="21"/>
        <v>2193.75</v>
      </c>
      <c r="M2567" s="11">
        <v>0.5</v>
      </c>
      <c r="O2567" s="16"/>
      <c r="P2567" s="14"/>
      <c r="Q2567" s="12"/>
      <c r="R2567" s="13"/>
    </row>
    <row r="2568" spans="1:18" ht="15.75" customHeight="1">
      <c r="A2568" s="1"/>
      <c r="B2568" s="6" t="s">
        <v>14</v>
      </c>
      <c r="C2568" s="6">
        <v>1185732</v>
      </c>
      <c r="D2568" s="7">
        <v>44425</v>
      </c>
      <c r="E2568" s="6" t="s">
        <v>46</v>
      </c>
      <c r="F2568" s="6" t="s">
        <v>94</v>
      </c>
      <c r="G2568" s="6" t="s">
        <v>95</v>
      </c>
      <c r="H2568" s="6" t="s">
        <v>17</v>
      </c>
      <c r="I2568" s="8">
        <v>0.6</v>
      </c>
      <c r="J2568" s="9">
        <v>8250</v>
      </c>
      <c r="K2568" s="10">
        <f t="shared" si="20"/>
        <v>4950</v>
      </c>
      <c r="L2568" s="10">
        <f t="shared" si="21"/>
        <v>1980</v>
      </c>
      <c r="M2568" s="11">
        <v>0.4</v>
      </c>
      <c r="O2568" s="16"/>
      <c r="P2568" s="14"/>
      <c r="Q2568" s="12"/>
      <c r="R2568" s="13"/>
    </row>
    <row r="2569" spans="1:18" ht="15.75" customHeight="1">
      <c r="A2569" s="1"/>
      <c r="B2569" s="6" t="s">
        <v>14</v>
      </c>
      <c r="C2569" s="6">
        <v>1185732</v>
      </c>
      <c r="D2569" s="7">
        <v>44425</v>
      </c>
      <c r="E2569" s="6" t="s">
        <v>46</v>
      </c>
      <c r="F2569" s="6" t="s">
        <v>94</v>
      </c>
      <c r="G2569" s="6" t="s">
        <v>95</v>
      </c>
      <c r="H2569" s="6" t="s">
        <v>18</v>
      </c>
      <c r="I2569" s="8">
        <v>0.55000000000000004</v>
      </c>
      <c r="J2569" s="9">
        <v>6000</v>
      </c>
      <c r="K2569" s="10">
        <f t="shared" si="20"/>
        <v>3300.0000000000005</v>
      </c>
      <c r="L2569" s="10">
        <f t="shared" si="21"/>
        <v>1155</v>
      </c>
      <c r="M2569" s="11">
        <v>0.35</v>
      </c>
      <c r="O2569" s="16"/>
      <c r="P2569" s="14"/>
      <c r="Q2569" s="12"/>
      <c r="R2569" s="13"/>
    </row>
    <row r="2570" spans="1:18" ht="15.75" customHeight="1">
      <c r="A2570" s="1"/>
      <c r="B2570" s="6" t="s">
        <v>14</v>
      </c>
      <c r="C2570" s="6">
        <v>1185732</v>
      </c>
      <c r="D2570" s="7">
        <v>44425</v>
      </c>
      <c r="E2570" s="6" t="s">
        <v>46</v>
      </c>
      <c r="F2570" s="6" t="s">
        <v>94</v>
      </c>
      <c r="G2570" s="6" t="s">
        <v>95</v>
      </c>
      <c r="H2570" s="6" t="s">
        <v>19</v>
      </c>
      <c r="I2570" s="8">
        <v>0.5</v>
      </c>
      <c r="J2570" s="9">
        <v>5250</v>
      </c>
      <c r="K2570" s="10">
        <f t="shared" si="20"/>
        <v>2625</v>
      </c>
      <c r="L2570" s="10">
        <f t="shared" si="21"/>
        <v>1050</v>
      </c>
      <c r="M2570" s="11">
        <v>0.4</v>
      </c>
      <c r="O2570" s="16"/>
      <c r="P2570" s="14"/>
      <c r="Q2570" s="12"/>
      <c r="R2570" s="13"/>
    </row>
    <row r="2571" spans="1:18" ht="15.75" customHeight="1">
      <c r="A2571" s="1"/>
      <c r="B2571" s="6" t="s">
        <v>14</v>
      </c>
      <c r="C2571" s="6">
        <v>1185732</v>
      </c>
      <c r="D2571" s="7">
        <v>44425</v>
      </c>
      <c r="E2571" s="6" t="s">
        <v>46</v>
      </c>
      <c r="F2571" s="6" t="s">
        <v>94</v>
      </c>
      <c r="G2571" s="6" t="s">
        <v>95</v>
      </c>
      <c r="H2571" s="6" t="s">
        <v>20</v>
      </c>
      <c r="I2571" s="8">
        <v>0.4</v>
      </c>
      <c r="J2571" s="9">
        <v>4750</v>
      </c>
      <c r="K2571" s="10">
        <f t="shared" si="20"/>
        <v>1900</v>
      </c>
      <c r="L2571" s="10">
        <f t="shared" si="21"/>
        <v>760</v>
      </c>
      <c r="M2571" s="11">
        <v>0.4</v>
      </c>
      <c r="O2571" s="16"/>
      <c r="P2571" s="14"/>
      <c r="Q2571" s="12"/>
      <c r="R2571" s="13"/>
    </row>
    <row r="2572" spans="1:18" ht="15.75" customHeight="1">
      <c r="A2572" s="1"/>
      <c r="B2572" s="6" t="s">
        <v>14</v>
      </c>
      <c r="C2572" s="6">
        <v>1185732</v>
      </c>
      <c r="D2572" s="7">
        <v>44425</v>
      </c>
      <c r="E2572" s="6" t="s">
        <v>46</v>
      </c>
      <c r="F2572" s="6" t="s">
        <v>94</v>
      </c>
      <c r="G2572" s="6" t="s">
        <v>95</v>
      </c>
      <c r="H2572" s="6" t="s">
        <v>21</v>
      </c>
      <c r="I2572" s="8">
        <v>0.5</v>
      </c>
      <c r="J2572" s="9">
        <v>4500</v>
      </c>
      <c r="K2572" s="10">
        <f t="shared" si="20"/>
        <v>2250</v>
      </c>
      <c r="L2572" s="10">
        <f t="shared" si="21"/>
        <v>787.5</v>
      </c>
      <c r="M2572" s="11">
        <v>0.35</v>
      </c>
      <c r="O2572" s="16"/>
      <c r="P2572" s="14"/>
      <c r="Q2572" s="12"/>
      <c r="R2572" s="13"/>
    </row>
    <row r="2573" spans="1:18" ht="15.75" customHeight="1">
      <c r="A2573" s="1"/>
      <c r="B2573" s="6" t="s">
        <v>14</v>
      </c>
      <c r="C2573" s="6">
        <v>1185732</v>
      </c>
      <c r="D2573" s="7">
        <v>44425</v>
      </c>
      <c r="E2573" s="6" t="s">
        <v>46</v>
      </c>
      <c r="F2573" s="6" t="s">
        <v>94</v>
      </c>
      <c r="G2573" s="6" t="s">
        <v>95</v>
      </c>
      <c r="H2573" s="6" t="s">
        <v>22</v>
      </c>
      <c r="I2573" s="8">
        <v>0.55000000000000004</v>
      </c>
      <c r="J2573" s="9">
        <v>6250</v>
      </c>
      <c r="K2573" s="10">
        <f t="shared" si="20"/>
        <v>3437.5000000000005</v>
      </c>
      <c r="L2573" s="10">
        <f t="shared" si="21"/>
        <v>1718.7500000000002</v>
      </c>
      <c r="M2573" s="11">
        <v>0.5</v>
      </c>
      <c r="O2573" s="16"/>
      <c r="P2573" s="14"/>
      <c r="Q2573" s="12"/>
      <c r="R2573" s="13"/>
    </row>
    <row r="2574" spans="1:18" ht="15.75" customHeight="1">
      <c r="A2574" s="1"/>
      <c r="B2574" s="6" t="s">
        <v>14</v>
      </c>
      <c r="C2574" s="6">
        <v>1185732</v>
      </c>
      <c r="D2574" s="7">
        <v>44455</v>
      </c>
      <c r="E2574" s="6" t="s">
        <v>46</v>
      </c>
      <c r="F2574" s="6" t="s">
        <v>94</v>
      </c>
      <c r="G2574" s="6" t="s">
        <v>95</v>
      </c>
      <c r="H2574" s="6" t="s">
        <v>17</v>
      </c>
      <c r="I2574" s="8">
        <v>0.5</v>
      </c>
      <c r="J2574" s="9">
        <v>7250</v>
      </c>
      <c r="K2574" s="10">
        <f t="shared" si="20"/>
        <v>3625</v>
      </c>
      <c r="L2574" s="10">
        <f t="shared" si="21"/>
        <v>1450</v>
      </c>
      <c r="M2574" s="11">
        <v>0.4</v>
      </c>
      <c r="O2574" s="16"/>
      <c r="P2574" s="14"/>
      <c r="Q2574" s="12"/>
      <c r="R2574" s="13"/>
    </row>
    <row r="2575" spans="1:18" ht="15.75" customHeight="1">
      <c r="A2575" s="1"/>
      <c r="B2575" s="6" t="s">
        <v>14</v>
      </c>
      <c r="C2575" s="6">
        <v>1185732</v>
      </c>
      <c r="D2575" s="7">
        <v>44455</v>
      </c>
      <c r="E2575" s="6" t="s">
        <v>46</v>
      </c>
      <c r="F2575" s="6" t="s">
        <v>94</v>
      </c>
      <c r="G2575" s="6" t="s">
        <v>95</v>
      </c>
      <c r="H2575" s="6" t="s">
        <v>18</v>
      </c>
      <c r="I2575" s="8">
        <v>0.45000000000000012</v>
      </c>
      <c r="J2575" s="9">
        <v>5250</v>
      </c>
      <c r="K2575" s="10">
        <f t="shared" si="20"/>
        <v>2362.5000000000005</v>
      </c>
      <c r="L2575" s="10">
        <f t="shared" si="21"/>
        <v>826.87500000000011</v>
      </c>
      <c r="M2575" s="11">
        <v>0.35</v>
      </c>
      <c r="O2575" s="16"/>
      <c r="P2575" s="14"/>
      <c r="Q2575" s="12"/>
      <c r="R2575" s="13"/>
    </row>
    <row r="2576" spans="1:18" ht="15.75" customHeight="1">
      <c r="A2576" s="1"/>
      <c r="B2576" s="6" t="s">
        <v>14</v>
      </c>
      <c r="C2576" s="6">
        <v>1185732</v>
      </c>
      <c r="D2576" s="7">
        <v>44455</v>
      </c>
      <c r="E2576" s="6" t="s">
        <v>46</v>
      </c>
      <c r="F2576" s="6" t="s">
        <v>94</v>
      </c>
      <c r="G2576" s="6" t="s">
        <v>95</v>
      </c>
      <c r="H2576" s="6" t="s">
        <v>19</v>
      </c>
      <c r="I2576" s="8">
        <v>0.20000000000000007</v>
      </c>
      <c r="J2576" s="9">
        <v>4250</v>
      </c>
      <c r="K2576" s="10">
        <f t="shared" si="20"/>
        <v>850.00000000000023</v>
      </c>
      <c r="L2576" s="10">
        <f t="shared" si="21"/>
        <v>340.00000000000011</v>
      </c>
      <c r="M2576" s="11">
        <v>0.4</v>
      </c>
      <c r="O2576" s="16"/>
      <c r="P2576" s="14"/>
      <c r="Q2576" s="12"/>
      <c r="R2576" s="13"/>
    </row>
    <row r="2577" spans="1:18" ht="15.75" customHeight="1">
      <c r="A2577" s="1"/>
      <c r="B2577" s="6" t="s">
        <v>14</v>
      </c>
      <c r="C2577" s="6">
        <v>1185732</v>
      </c>
      <c r="D2577" s="7">
        <v>44455</v>
      </c>
      <c r="E2577" s="6" t="s">
        <v>46</v>
      </c>
      <c r="F2577" s="6" t="s">
        <v>94</v>
      </c>
      <c r="G2577" s="6" t="s">
        <v>95</v>
      </c>
      <c r="H2577" s="6" t="s">
        <v>20</v>
      </c>
      <c r="I2577" s="8">
        <v>0.20000000000000007</v>
      </c>
      <c r="J2577" s="9">
        <v>4000</v>
      </c>
      <c r="K2577" s="10">
        <f t="shared" si="20"/>
        <v>800.00000000000023</v>
      </c>
      <c r="L2577" s="10">
        <f t="shared" si="21"/>
        <v>320.00000000000011</v>
      </c>
      <c r="M2577" s="11">
        <v>0.4</v>
      </c>
      <c r="O2577" s="16"/>
      <c r="P2577" s="14"/>
      <c r="Q2577" s="12"/>
      <c r="R2577" s="13"/>
    </row>
    <row r="2578" spans="1:18" ht="15.75" customHeight="1">
      <c r="A2578" s="1"/>
      <c r="B2578" s="6" t="s">
        <v>14</v>
      </c>
      <c r="C2578" s="6">
        <v>1185732</v>
      </c>
      <c r="D2578" s="7">
        <v>44455</v>
      </c>
      <c r="E2578" s="6" t="s">
        <v>46</v>
      </c>
      <c r="F2578" s="6" t="s">
        <v>94</v>
      </c>
      <c r="G2578" s="6" t="s">
        <v>95</v>
      </c>
      <c r="H2578" s="6" t="s">
        <v>21</v>
      </c>
      <c r="I2578" s="8">
        <v>0.30000000000000004</v>
      </c>
      <c r="J2578" s="9">
        <v>4000</v>
      </c>
      <c r="K2578" s="10">
        <f t="shared" si="20"/>
        <v>1200.0000000000002</v>
      </c>
      <c r="L2578" s="10">
        <f t="shared" si="21"/>
        <v>420.00000000000006</v>
      </c>
      <c r="M2578" s="11">
        <v>0.35</v>
      </c>
      <c r="O2578" s="16"/>
      <c r="P2578" s="14"/>
      <c r="Q2578" s="12"/>
      <c r="R2578" s="13"/>
    </row>
    <row r="2579" spans="1:18" ht="15.75" customHeight="1">
      <c r="A2579" s="1"/>
      <c r="B2579" s="6" t="s">
        <v>14</v>
      </c>
      <c r="C2579" s="6">
        <v>1185732</v>
      </c>
      <c r="D2579" s="7">
        <v>44455</v>
      </c>
      <c r="E2579" s="6" t="s">
        <v>46</v>
      </c>
      <c r="F2579" s="6" t="s">
        <v>94</v>
      </c>
      <c r="G2579" s="6" t="s">
        <v>95</v>
      </c>
      <c r="H2579" s="6" t="s">
        <v>22</v>
      </c>
      <c r="I2579" s="8">
        <v>0.35000000000000009</v>
      </c>
      <c r="J2579" s="9">
        <v>5000</v>
      </c>
      <c r="K2579" s="10">
        <f t="shared" si="20"/>
        <v>1750.0000000000005</v>
      </c>
      <c r="L2579" s="10">
        <f t="shared" si="21"/>
        <v>875.00000000000023</v>
      </c>
      <c r="M2579" s="11">
        <v>0.5</v>
      </c>
      <c r="O2579" s="16"/>
      <c r="P2579" s="14"/>
      <c r="Q2579" s="12"/>
      <c r="R2579" s="13"/>
    </row>
    <row r="2580" spans="1:18" ht="15.75" customHeight="1">
      <c r="A2580" s="1"/>
      <c r="B2580" s="6" t="s">
        <v>14</v>
      </c>
      <c r="C2580" s="6">
        <v>1185732</v>
      </c>
      <c r="D2580" s="7">
        <v>44487</v>
      </c>
      <c r="E2580" s="6" t="s">
        <v>46</v>
      </c>
      <c r="F2580" s="6" t="s">
        <v>94</v>
      </c>
      <c r="G2580" s="6" t="s">
        <v>95</v>
      </c>
      <c r="H2580" s="6" t="s">
        <v>17</v>
      </c>
      <c r="I2580" s="8">
        <v>0.35000000000000009</v>
      </c>
      <c r="J2580" s="9">
        <v>6750</v>
      </c>
      <c r="K2580" s="10">
        <f t="shared" si="20"/>
        <v>2362.5000000000005</v>
      </c>
      <c r="L2580" s="10">
        <f t="shared" si="21"/>
        <v>945.00000000000023</v>
      </c>
      <c r="M2580" s="11">
        <v>0.4</v>
      </c>
      <c r="O2580" s="16"/>
      <c r="P2580" s="14"/>
      <c r="Q2580" s="12"/>
      <c r="R2580" s="13"/>
    </row>
    <row r="2581" spans="1:18" ht="15.75" customHeight="1">
      <c r="A2581" s="1"/>
      <c r="B2581" s="6" t="s">
        <v>14</v>
      </c>
      <c r="C2581" s="6">
        <v>1185732</v>
      </c>
      <c r="D2581" s="7">
        <v>44487</v>
      </c>
      <c r="E2581" s="6" t="s">
        <v>46</v>
      </c>
      <c r="F2581" s="6" t="s">
        <v>94</v>
      </c>
      <c r="G2581" s="6" t="s">
        <v>95</v>
      </c>
      <c r="H2581" s="6" t="s">
        <v>18</v>
      </c>
      <c r="I2581" s="8">
        <v>0.25000000000000011</v>
      </c>
      <c r="J2581" s="9">
        <v>5000</v>
      </c>
      <c r="K2581" s="10">
        <f t="shared" si="20"/>
        <v>1250.0000000000005</v>
      </c>
      <c r="L2581" s="10">
        <f t="shared" si="21"/>
        <v>437.50000000000011</v>
      </c>
      <c r="M2581" s="11">
        <v>0.35</v>
      </c>
      <c r="O2581" s="16"/>
      <c r="P2581" s="14"/>
      <c r="Q2581" s="12"/>
      <c r="R2581" s="13"/>
    </row>
    <row r="2582" spans="1:18" ht="15.75" customHeight="1">
      <c r="A2582" s="1"/>
      <c r="B2582" s="6" t="s">
        <v>14</v>
      </c>
      <c r="C2582" s="6">
        <v>1185732</v>
      </c>
      <c r="D2582" s="7">
        <v>44487</v>
      </c>
      <c r="E2582" s="6" t="s">
        <v>46</v>
      </c>
      <c r="F2582" s="6" t="s">
        <v>94</v>
      </c>
      <c r="G2582" s="6" t="s">
        <v>95</v>
      </c>
      <c r="H2582" s="6" t="s">
        <v>19</v>
      </c>
      <c r="I2582" s="8">
        <v>0.25000000000000011</v>
      </c>
      <c r="J2582" s="9">
        <v>3750</v>
      </c>
      <c r="K2582" s="10">
        <f t="shared" si="20"/>
        <v>937.50000000000045</v>
      </c>
      <c r="L2582" s="10">
        <f t="shared" si="21"/>
        <v>375.00000000000023</v>
      </c>
      <c r="M2582" s="11">
        <v>0.4</v>
      </c>
      <c r="O2582" s="16"/>
      <c r="P2582" s="14"/>
      <c r="Q2582" s="12"/>
      <c r="R2582" s="13"/>
    </row>
    <row r="2583" spans="1:18" ht="15.75" customHeight="1">
      <c r="A2583" s="1"/>
      <c r="B2583" s="6" t="s">
        <v>14</v>
      </c>
      <c r="C2583" s="6">
        <v>1185732</v>
      </c>
      <c r="D2583" s="7">
        <v>44487</v>
      </c>
      <c r="E2583" s="6" t="s">
        <v>46</v>
      </c>
      <c r="F2583" s="6" t="s">
        <v>94</v>
      </c>
      <c r="G2583" s="6" t="s">
        <v>95</v>
      </c>
      <c r="H2583" s="6" t="s">
        <v>20</v>
      </c>
      <c r="I2583" s="8">
        <v>0.25000000000000011</v>
      </c>
      <c r="J2583" s="9">
        <v>3500</v>
      </c>
      <c r="K2583" s="10">
        <f t="shared" si="20"/>
        <v>875.00000000000034</v>
      </c>
      <c r="L2583" s="10">
        <f t="shared" si="21"/>
        <v>350.00000000000017</v>
      </c>
      <c r="M2583" s="11">
        <v>0.4</v>
      </c>
      <c r="O2583" s="16"/>
      <c r="P2583" s="14"/>
      <c r="Q2583" s="12"/>
      <c r="R2583" s="13"/>
    </row>
    <row r="2584" spans="1:18" ht="15.75" customHeight="1">
      <c r="A2584" s="1"/>
      <c r="B2584" s="6" t="s">
        <v>14</v>
      </c>
      <c r="C2584" s="6">
        <v>1185732</v>
      </c>
      <c r="D2584" s="7">
        <v>44487</v>
      </c>
      <c r="E2584" s="6" t="s">
        <v>46</v>
      </c>
      <c r="F2584" s="6" t="s">
        <v>94</v>
      </c>
      <c r="G2584" s="6" t="s">
        <v>95</v>
      </c>
      <c r="H2584" s="6" t="s">
        <v>21</v>
      </c>
      <c r="I2584" s="8">
        <v>0.35000000000000009</v>
      </c>
      <c r="J2584" s="9">
        <v>3500</v>
      </c>
      <c r="K2584" s="10">
        <f t="shared" si="20"/>
        <v>1225.0000000000002</v>
      </c>
      <c r="L2584" s="10">
        <f t="shared" si="21"/>
        <v>428.75000000000006</v>
      </c>
      <c r="M2584" s="11">
        <v>0.35</v>
      </c>
      <c r="O2584" s="16"/>
      <c r="P2584" s="14"/>
      <c r="Q2584" s="12"/>
      <c r="R2584" s="13"/>
    </row>
    <row r="2585" spans="1:18" ht="15.75" customHeight="1">
      <c r="A2585" s="1"/>
      <c r="B2585" s="6" t="s">
        <v>14</v>
      </c>
      <c r="C2585" s="6">
        <v>1185732</v>
      </c>
      <c r="D2585" s="7">
        <v>44487</v>
      </c>
      <c r="E2585" s="6" t="s">
        <v>46</v>
      </c>
      <c r="F2585" s="6" t="s">
        <v>94</v>
      </c>
      <c r="G2585" s="6" t="s">
        <v>95</v>
      </c>
      <c r="H2585" s="6" t="s">
        <v>22</v>
      </c>
      <c r="I2585" s="8">
        <v>0.35000000000000003</v>
      </c>
      <c r="J2585" s="9">
        <v>4750</v>
      </c>
      <c r="K2585" s="10">
        <f t="shared" si="20"/>
        <v>1662.5000000000002</v>
      </c>
      <c r="L2585" s="10">
        <f t="shared" si="21"/>
        <v>831.25000000000011</v>
      </c>
      <c r="M2585" s="11">
        <v>0.5</v>
      </c>
      <c r="O2585" s="16"/>
      <c r="P2585" s="14"/>
      <c r="Q2585" s="12"/>
      <c r="R2585" s="13"/>
    </row>
    <row r="2586" spans="1:18" ht="15.75" customHeight="1">
      <c r="A2586" s="1"/>
      <c r="B2586" s="6" t="s">
        <v>14</v>
      </c>
      <c r="C2586" s="6">
        <v>1185732</v>
      </c>
      <c r="D2586" s="7">
        <v>44517</v>
      </c>
      <c r="E2586" s="6" t="s">
        <v>46</v>
      </c>
      <c r="F2586" s="6" t="s">
        <v>94</v>
      </c>
      <c r="G2586" s="6" t="s">
        <v>95</v>
      </c>
      <c r="H2586" s="6" t="s">
        <v>17</v>
      </c>
      <c r="I2586" s="8">
        <v>0.3000000000000001</v>
      </c>
      <c r="J2586" s="9">
        <v>6250</v>
      </c>
      <c r="K2586" s="10">
        <f t="shared" si="20"/>
        <v>1875.0000000000007</v>
      </c>
      <c r="L2586" s="10">
        <f t="shared" si="21"/>
        <v>750.00000000000034</v>
      </c>
      <c r="M2586" s="11">
        <v>0.4</v>
      </c>
      <c r="O2586" s="16"/>
      <c r="P2586" s="14"/>
      <c r="Q2586" s="12"/>
      <c r="R2586" s="13"/>
    </row>
    <row r="2587" spans="1:18" ht="15.75" customHeight="1">
      <c r="A2587" s="1"/>
      <c r="B2587" s="6" t="s">
        <v>14</v>
      </c>
      <c r="C2587" s="6">
        <v>1185732</v>
      </c>
      <c r="D2587" s="7">
        <v>44517</v>
      </c>
      <c r="E2587" s="6" t="s">
        <v>46</v>
      </c>
      <c r="F2587" s="6" t="s">
        <v>94</v>
      </c>
      <c r="G2587" s="6" t="s">
        <v>95</v>
      </c>
      <c r="H2587" s="6" t="s">
        <v>18</v>
      </c>
      <c r="I2587" s="8">
        <v>0.20000000000000012</v>
      </c>
      <c r="J2587" s="9">
        <v>4500</v>
      </c>
      <c r="K2587" s="10">
        <f t="shared" si="20"/>
        <v>900.00000000000057</v>
      </c>
      <c r="L2587" s="10">
        <f t="shared" si="21"/>
        <v>315.00000000000017</v>
      </c>
      <c r="M2587" s="11">
        <v>0.35</v>
      </c>
      <c r="O2587" s="16"/>
      <c r="P2587" s="14"/>
      <c r="Q2587" s="12"/>
      <c r="R2587" s="13"/>
    </row>
    <row r="2588" spans="1:18" ht="15.75" customHeight="1">
      <c r="A2588" s="1"/>
      <c r="B2588" s="6" t="s">
        <v>14</v>
      </c>
      <c r="C2588" s="6">
        <v>1185732</v>
      </c>
      <c r="D2588" s="7">
        <v>44517</v>
      </c>
      <c r="E2588" s="6" t="s">
        <v>46</v>
      </c>
      <c r="F2588" s="6" t="s">
        <v>94</v>
      </c>
      <c r="G2588" s="6" t="s">
        <v>95</v>
      </c>
      <c r="H2588" s="6" t="s">
        <v>19</v>
      </c>
      <c r="I2588" s="8">
        <v>0.30000000000000016</v>
      </c>
      <c r="J2588" s="9">
        <v>3950</v>
      </c>
      <c r="K2588" s="10">
        <f t="shared" si="20"/>
        <v>1185.0000000000007</v>
      </c>
      <c r="L2588" s="10">
        <f t="shared" si="21"/>
        <v>474.00000000000028</v>
      </c>
      <c r="M2588" s="11">
        <v>0.4</v>
      </c>
      <c r="O2588" s="16"/>
      <c r="P2588" s="14"/>
      <c r="Q2588" s="12"/>
      <c r="R2588" s="13"/>
    </row>
    <row r="2589" spans="1:18" ht="15.75" customHeight="1">
      <c r="A2589" s="1"/>
      <c r="B2589" s="6" t="s">
        <v>14</v>
      </c>
      <c r="C2589" s="6">
        <v>1185732</v>
      </c>
      <c r="D2589" s="7">
        <v>44517</v>
      </c>
      <c r="E2589" s="6" t="s">
        <v>46</v>
      </c>
      <c r="F2589" s="6" t="s">
        <v>94</v>
      </c>
      <c r="G2589" s="6" t="s">
        <v>95</v>
      </c>
      <c r="H2589" s="6" t="s">
        <v>20</v>
      </c>
      <c r="I2589" s="8">
        <v>0.6000000000000002</v>
      </c>
      <c r="J2589" s="9">
        <v>4500</v>
      </c>
      <c r="K2589" s="10">
        <f t="shared" si="20"/>
        <v>2700.0000000000009</v>
      </c>
      <c r="L2589" s="10">
        <f t="shared" si="21"/>
        <v>1080.0000000000005</v>
      </c>
      <c r="M2589" s="11">
        <v>0.4</v>
      </c>
      <c r="O2589" s="16"/>
      <c r="P2589" s="14"/>
      <c r="Q2589" s="12"/>
      <c r="R2589" s="13"/>
    </row>
    <row r="2590" spans="1:18" ht="15.75" customHeight="1">
      <c r="A2590" s="1"/>
      <c r="B2590" s="6" t="s">
        <v>14</v>
      </c>
      <c r="C2590" s="6">
        <v>1185732</v>
      </c>
      <c r="D2590" s="7">
        <v>44517</v>
      </c>
      <c r="E2590" s="6" t="s">
        <v>46</v>
      </c>
      <c r="F2590" s="6" t="s">
        <v>94</v>
      </c>
      <c r="G2590" s="6" t="s">
        <v>95</v>
      </c>
      <c r="H2590" s="6" t="s">
        <v>21</v>
      </c>
      <c r="I2590" s="8">
        <v>0.75000000000000011</v>
      </c>
      <c r="J2590" s="9">
        <v>4250</v>
      </c>
      <c r="K2590" s="10">
        <f t="shared" si="20"/>
        <v>3187.5000000000005</v>
      </c>
      <c r="L2590" s="10">
        <f t="shared" si="21"/>
        <v>1115.625</v>
      </c>
      <c r="M2590" s="11">
        <v>0.35</v>
      </c>
      <c r="O2590" s="16"/>
      <c r="P2590" s="14"/>
      <c r="Q2590" s="12"/>
      <c r="R2590" s="13"/>
    </row>
    <row r="2591" spans="1:18" ht="15.75" customHeight="1">
      <c r="A2591" s="1"/>
      <c r="B2591" s="6" t="s">
        <v>14</v>
      </c>
      <c r="C2591" s="6">
        <v>1185732</v>
      </c>
      <c r="D2591" s="7">
        <v>44517</v>
      </c>
      <c r="E2591" s="6" t="s">
        <v>46</v>
      </c>
      <c r="F2591" s="6" t="s">
        <v>94</v>
      </c>
      <c r="G2591" s="6" t="s">
        <v>95</v>
      </c>
      <c r="H2591" s="6" t="s">
        <v>22</v>
      </c>
      <c r="I2591" s="8">
        <v>0.75</v>
      </c>
      <c r="J2591" s="9">
        <v>5250</v>
      </c>
      <c r="K2591" s="10">
        <f t="shared" si="20"/>
        <v>3937.5</v>
      </c>
      <c r="L2591" s="10">
        <f t="shared" si="21"/>
        <v>1968.75</v>
      </c>
      <c r="M2591" s="11">
        <v>0.5</v>
      </c>
      <c r="O2591" s="16"/>
      <c r="P2591" s="14"/>
      <c r="Q2591" s="12"/>
      <c r="R2591" s="13"/>
    </row>
    <row r="2592" spans="1:18" ht="15.75" customHeight="1">
      <c r="A2592" s="1"/>
      <c r="B2592" s="6" t="s">
        <v>14</v>
      </c>
      <c r="C2592" s="6">
        <v>1185732</v>
      </c>
      <c r="D2592" s="7">
        <v>44546</v>
      </c>
      <c r="E2592" s="6" t="s">
        <v>46</v>
      </c>
      <c r="F2592" s="6" t="s">
        <v>94</v>
      </c>
      <c r="G2592" s="6" t="s">
        <v>95</v>
      </c>
      <c r="H2592" s="6" t="s">
        <v>17</v>
      </c>
      <c r="I2592" s="8">
        <v>0.70000000000000007</v>
      </c>
      <c r="J2592" s="9">
        <v>7750</v>
      </c>
      <c r="K2592" s="10">
        <f t="shared" si="20"/>
        <v>5425.0000000000009</v>
      </c>
      <c r="L2592" s="10">
        <f t="shared" si="21"/>
        <v>2170.0000000000005</v>
      </c>
      <c r="M2592" s="11">
        <v>0.4</v>
      </c>
      <c r="O2592" s="16"/>
      <c r="P2592" s="14"/>
      <c r="Q2592" s="12"/>
      <c r="R2592" s="13"/>
    </row>
    <row r="2593" spans="1:18" ht="15.75" customHeight="1">
      <c r="A2593" s="1"/>
      <c r="B2593" s="6" t="s">
        <v>14</v>
      </c>
      <c r="C2593" s="6">
        <v>1185732</v>
      </c>
      <c r="D2593" s="7">
        <v>44546</v>
      </c>
      <c r="E2593" s="6" t="s">
        <v>46</v>
      </c>
      <c r="F2593" s="6" t="s">
        <v>94</v>
      </c>
      <c r="G2593" s="6" t="s">
        <v>95</v>
      </c>
      <c r="H2593" s="6" t="s">
        <v>18</v>
      </c>
      <c r="I2593" s="8">
        <v>0.60000000000000009</v>
      </c>
      <c r="J2593" s="9">
        <v>5750</v>
      </c>
      <c r="K2593" s="10">
        <f t="shared" si="20"/>
        <v>3450.0000000000005</v>
      </c>
      <c r="L2593" s="10">
        <f t="shared" si="21"/>
        <v>1207.5</v>
      </c>
      <c r="M2593" s="11">
        <v>0.35</v>
      </c>
      <c r="O2593" s="16"/>
      <c r="P2593" s="14"/>
      <c r="Q2593" s="12"/>
      <c r="R2593" s="13"/>
    </row>
    <row r="2594" spans="1:18" ht="15.75" customHeight="1">
      <c r="A2594" s="1"/>
      <c r="B2594" s="6" t="s">
        <v>14</v>
      </c>
      <c r="C2594" s="6">
        <v>1185732</v>
      </c>
      <c r="D2594" s="7">
        <v>44546</v>
      </c>
      <c r="E2594" s="6" t="s">
        <v>46</v>
      </c>
      <c r="F2594" s="6" t="s">
        <v>94</v>
      </c>
      <c r="G2594" s="6" t="s">
        <v>95</v>
      </c>
      <c r="H2594" s="6" t="s">
        <v>19</v>
      </c>
      <c r="I2594" s="8">
        <v>0.60000000000000009</v>
      </c>
      <c r="J2594" s="9">
        <v>5250</v>
      </c>
      <c r="K2594" s="10">
        <f t="shared" si="20"/>
        <v>3150.0000000000005</v>
      </c>
      <c r="L2594" s="10">
        <f t="shared" si="21"/>
        <v>1260.0000000000002</v>
      </c>
      <c r="M2594" s="11">
        <v>0.4</v>
      </c>
      <c r="O2594" s="16"/>
      <c r="P2594" s="14"/>
      <c r="Q2594" s="12"/>
      <c r="R2594" s="13"/>
    </row>
    <row r="2595" spans="1:18" ht="15.75" customHeight="1">
      <c r="A2595" s="1"/>
      <c r="B2595" s="6" t="s">
        <v>14</v>
      </c>
      <c r="C2595" s="6">
        <v>1185732</v>
      </c>
      <c r="D2595" s="7">
        <v>44546</v>
      </c>
      <c r="E2595" s="6" t="s">
        <v>46</v>
      </c>
      <c r="F2595" s="6" t="s">
        <v>94</v>
      </c>
      <c r="G2595" s="6" t="s">
        <v>95</v>
      </c>
      <c r="H2595" s="6" t="s">
        <v>20</v>
      </c>
      <c r="I2595" s="8">
        <v>0.60000000000000009</v>
      </c>
      <c r="J2595" s="9">
        <v>4750</v>
      </c>
      <c r="K2595" s="10">
        <f t="shared" si="20"/>
        <v>2850.0000000000005</v>
      </c>
      <c r="L2595" s="10">
        <f t="shared" si="21"/>
        <v>1140.0000000000002</v>
      </c>
      <c r="M2595" s="11">
        <v>0.4</v>
      </c>
      <c r="O2595" s="16"/>
      <c r="P2595" s="14"/>
      <c r="Q2595" s="12"/>
      <c r="R2595" s="13"/>
    </row>
    <row r="2596" spans="1:18" ht="15.75" customHeight="1">
      <c r="A2596" s="1"/>
      <c r="B2596" s="6" t="s">
        <v>14</v>
      </c>
      <c r="C2596" s="6">
        <v>1185732</v>
      </c>
      <c r="D2596" s="7">
        <v>44546</v>
      </c>
      <c r="E2596" s="6" t="s">
        <v>46</v>
      </c>
      <c r="F2596" s="6" t="s">
        <v>94</v>
      </c>
      <c r="G2596" s="6" t="s">
        <v>95</v>
      </c>
      <c r="H2596" s="6" t="s">
        <v>21</v>
      </c>
      <c r="I2596" s="8">
        <v>0.70000000000000007</v>
      </c>
      <c r="J2596" s="9">
        <v>4750</v>
      </c>
      <c r="K2596" s="10">
        <f t="shared" si="20"/>
        <v>3325.0000000000005</v>
      </c>
      <c r="L2596" s="10">
        <f t="shared" si="21"/>
        <v>1163.75</v>
      </c>
      <c r="M2596" s="11">
        <v>0.35</v>
      </c>
      <c r="O2596" s="16"/>
      <c r="P2596" s="14"/>
      <c r="Q2596" s="12"/>
      <c r="R2596" s="13"/>
    </row>
    <row r="2597" spans="1:18" ht="15.75" customHeight="1">
      <c r="A2597" s="1"/>
      <c r="B2597" s="6" t="s">
        <v>14</v>
      </c>
      <c r="C2597" s="6">
        <v>1185732</v>
      </c>
      <c r="D2597" s="7">
        <v>44546</v>
      </c>
      <c r="E2597" s="6" t="s">
        <v>46</v>
      </c>
      <c r="F2597" s="6" t="s">
        <v>94</v>
      </c>
      <c r="G2597" s="6" t="s">
        <v>95</v>
      </c>
      <c r="H2597" s="6" t="s">
        <v>22</v>
      </c>
      <c r="I2597" s="8">
        <v>0.75</v>
      </c>
      <c r="J2597" s="9">
        <v>5750</v>
      </c>
      <c r="K2597" s="10">
        <f t="shared" si="20"/>
        <v>4312.5</v>
      </c>
      <c r="L2597" s="10">
        <f t="shared" si="21"/>
        <v>2156.25</v>
      </c>
      <c r="M2597" s="11">
        <v>0.5</v>
      </c>
      <c r="O2597" s="16"/>
      <c r="P2597" s="14"/>
      <c r="Q2597" s="12"/>
      <c r="R2597" s="13"/>
    </row>
    <row r="2598" spans="1:18" ht="15.75" customHeight="1">
      <c r="A2598" s="1" t="s">
        <v>39</v>
      </c>
      <c r="B2598" s="6" t="s">
        <v>23</v>
      </c>
      <c r="C2598" s="6">
        <v>1197831</v>
      </c>
      <c r="D2598" s="7">
        <v>44219</v>
      </c>
      <c r="E2598" s="6" t="s">
        <v>24</v>
      </c>
      <c r="F2598" s="6" t="s">
        <v>96</v>
      </c>
      <c r="G2598" s="6" t="s">
        <v>97</v>
      </c>
      <c r="H2598" s="6" t="s">
        <v>17</v>
      </c>
      <c r="I2598" s="8">
        <v>0.25000000000000006</v>
      </c>
      <c r="J2598" s="9">
        <v>6500</v>
      </c>
      <c r="K2598" s="10">
        <f t="shared" si="20"/>
        <v>1625.0000000000005</v>
      </c>
      <c r="L2598" s="10">
        <f t="shared" si="21"/>
        <v>650.00000000000023</v>
      </c>
      <c r="M2598" s="11">
        <v>0.4</v>
      </c>
      <c r="O2598" s="16"/>
      <c r="P2598" s="14"/>
      <c r="Q2598" s="12"/>
      <c r="R2598" s="13"/>
    </row>
    <row r="2599" spans="1:18" ht="15.75" customHeight="1">
      <c r="A2599" s="1"/>
      <c r="B2599" s="6" t="s">
        <v>23</v>
      </c>
      <c r="C2599" s="6">
        <v>1197831</v>
      </c>
      <c r="D2599" s="7">
        <v>44219</v>
      </c>
      <c r="E2599" s="6" t="s">
        <v>24</v>
      </c>
      <c r="F2599" s="6" t="s">
        <v>96</v>
      </c>
      <c r="G2599" s="6" t="s">
        <v>97</v>
      </c>
      <c r="H2599" s="6" t="s">
        <v>18</v>
      </c>
      <c r="I2599" s="8">
        <v>0.25000000000000006</v>
      </c>
      <c r="J2599" s="9">
        <v>4500</v>
      </c>
      <c r="K2599" s="10">
        <f t="shared" si="20"/>
        <v>1125.0000000000002</v>
      </c>
      <c r="L2599" s="10">
        <f t="shared" si="21"/>
        <v>393.75000000000006</v>
      </c>
      <c r="M2599" s="11">
        <v>0.35</v>
      </c>
      <c r="O2599" s="16"/>
      <c r="P2599" s="14"/>
      <c r="Q2599" s="12"/>
      <c r="R2599" s="13"/>
    </row>
    <row r="2600" spans="1:18" ht="15.75" customHeight="1">
      <c r="A2600" s="1"/>
      <c r="B2600" s="6" t="s">
        <v>23</v>
      </c>
      <c r="C2600" s="6">
        <v>1197831</v>
      </c>
      <c r="D2600" s="7">
        <v>44219</v>
      </c>
      <c r="E2600" s="6" t="s">
        <v>24</v>
      </c>
      <c r="F2600" s="6" t="s">
        <v>96</v>
      </c>
      <c r="G2600" s="6" t="s">
        <v>97</v>
      </c>
      <c r="H2600" s="6" t="s">
        <v>19</v>
      </c>
      <c r="I2600" s="8">
        <v>0.15000000000000008</v>
      </c>
      <c r="J2600" s="9">
        <v>4500</v>
      </c>
      <c r="K2600" s="10">
        <f t="shared" si="20"/>
        <v>675.00000000000034</v>
      </c>
      <c r="L2600" s="10">
        <f t="shared" si="21"/>
        <v>270.00000000000017</v>
      </c>
      <c r="M2600" s="11">
        <v>0.4</v>
      </c>
      <c r="O2600" s="16"/>
      <c r="P2600" s="14"/>
      <c r="Q2600" s="12"/>
      <c r="R2600" s="13"/>
    </row>
    <row r="2601" spans="1:18" ht="15.75" customHeight="1">
      <c r="A2601" s="1"/>
      <c r="B2601" s="6" t="s">
        <v>23</v>
      </c>
      <c r="C2601" s="6">
        <v>1197831</v>
      </c>
      <c r="D2601" s="7">
        <v>44219</v>
      </c>
      <c r="E2601" s="6" t="s">
        <v>24</v>
      </c>
      <c r="F2601" s="6" t="s">
        <v>96</v>
      </c>
      <c r="G2601" s="6" t="s">
        <v>97</v>
      </c>
      <c r="H2601" s="6" t="s">
        <v>20</v>
      </c>
      <c r="I2601" s="8">
        <v>0.2</v>
      </c>
      <c r="J2601" s="9">
        <v>3000</v>
      </c>
      <c r="K2601" s="10">
        <f t="shared" si="20"/>
        <v>600</v>
      </c>
      <c r="L2601" s="10">
        <f t="shared" si="21"/>
        <v>240</v>
      </c>
      <c r="M2601" s="11">
        <v>0.4</v>
      </c>
      <c r="O2601" s="16"/>
      <c r="P2601" s="14"/>
      <c r="Q2601" s="12"/>
      <c r="R2601" s="13"/>
    </row>
    <row r="2602" spans="1:18" ht="15.75" customHeight="1">
      <c r="A2602" s="1"/>
      <c r="B2602" s="6" t="s">
        <v>23</v>
      </c>
      <c r="C2602" s="6">
        <v>1197831</v>
      </c>
      <c r="D2602" s="7">
        <v>44219</v>
      </c>
      <c r="E2602" s="6" t="s">
        <v>24</v>
      </c>
      <c r="F2602" s="6" t="s">
        <v>96</v>
      </c>
      <c r="G2602" s="6" t="s">
        <v>97</v>
      </c>
      <c r="H2602" s="6" t="s">
        <v>21</v>
      </c>
      <c r="I2602" s="8">
        <v>0.35000000000000003</v>
      </c>
      <c r="J2602" s="9">
        <v>3500</v>
      </c>
      <c r="K2602" s="10">
        <f t="shared" si="20"/>
        <v>1225.0000000000002</v>
      </c>
      <c r="L2602" s="10">
        <f t="shared" si="21"/>
        <v>428.75000000000006</v>
      </c>
      <c r="M2602" s="11">
        <v>0.35</v>
      </c>
      <c r="O2602" s="16"/>
      <c r="P2602" s="14"/>
      <c r="Q2602" s="12"/>
      <c r="R2602" s="13"/>
    </row>
    <row r="2603" spans="1:18" ht="15.75" customHeight="1">
      <c r="A2603" s="1"/>
      <c r="B2603" s="6" t="s">
        <v>23</v>
      </c>
      <c r="C2603" s="6">
        <v>1197831</v>
      </c>
      <c r="D2603" s="7">
        <v>44219</v>
      </c>
      <c r="E2603" s="6" t="s">
        <v>24</v>
      </c>
      <c r="F2603" s="6" t="s">
        <v>96</v>
      </c>
      <c r="G2603" s="6" t="s">
        <v>97</v>
      </c>
      <c r="H2603" s="6" t="s">
        <v>22</v>
      </c>
      <c r="I2603" s="8">
        <v>0.25000000000000006</v>
      </c>
      <c r="J2603" s="9">
        <v>4500</v>
      </c>
      <c r="K2603" s="10">
        <f t="shared" si="20"/>
        <v>1125.0000000000002</v>
      </c>
      <c r="L2603" s="10">
        <f t="shared" si="21"/>
        <v>450.00000000000011</v>
      </c>
      <c r="M2603" s="11">
        <v>0.4</v>
      </c>
      <c r="O2603" s="16"/>
      <c r="P2603" s="14"/>
      <c r="Q2603" s="12"/>
      <c r="R2603" s="13"/>
    </row>
    <row r="2604" spans="1:18" ht="15.75" customHeight="1">
      <c r="A2604" s="1"/>
      <c r="B2604" s="6" t="s">
        <v>23</v>
      </c>
      <c r="C2604" s="6">
        <v>1197831</v>
      </c>
      <c r="D2604" s="7">
        <v>44248</v>
      </c>
      <c r="E2604" s="6" t="s">
        <v>24</v>
      </c>
      <c r="F2604" s="6" t="s">
        <v>96</v>
      </c>
      <c r="G2604" s="6" t="s">
        <v>97</v>
      </c>
      <c r="H2604" s="6" t="s">
        <v>17</v>
      </c>
      <c r="I2604" s="8">
        <v>0.25000000000000006</v>
      </c>
      <c r="J2604" s="9">
        <v>7000</v>
      </c>
      <c r="K2604" s="10">
        <f t="shared" si="20"/>
        <v>1750.0000000000005</v>
      </c>
      <c r="L2604" s="10">
        <f t="shared" si="21"/>
        <v>700.00000000000023</v>
      </c>
      <c r="M2604" s="11">
        <v>0.4</v>
      </c>
      <c r="O2604" s="16"/>
      <c r="P2604" s="14"/>
      <c r="Q2604" s="12"/>
      <c r="R2604" s="13"/>
    </row>
    <row r="2605" spans="1:18" ht="15.75" customHeight="1">
      <c r="A2605" s="1"/>
      <c r="B2605" s="6" t="s">
        <v>23</v>
      </c>
      <c r="C2605" s="6">
        <v>1197831</v>
      </c>
      <c r="D2605" s="7">
        <v>44248</v>
      </c>
      <c r="E2605" s="6" t="s">
        <v>24</v>
      </c>
      <c r="F2605" s="6" t="s">
        <v>96</v>
      </c>
      <c r="G2605" s="6" t="s">
        <v>97</v>
      </c>
      <c r="H2605" s="6" t="s">
        <v>18</v>
      </c>
      <c r="I2605" s="8">
        <v>0.25000000000000006</v>
      </c>
      <c r="J2605" s="9">
        <v>3500</v>
      </c>
      <c r="K2605" s="10">
        <f t="shared" si="20"/>
        <v>875.00000000000023</v>
      </c>
      <c r="L2605" s="10">
        <f t="shared" si="21"/>
        <v>306.25000000000006</v>
      </c>
      <c r="M2605" s="11">
        <v>0.35</v>
      </c>
      <c r="O2605" s="16"/>
      <c r="P2605" s="14"/>
      <c r="Q2605" s="12"/>
      <c r="R2605" s="13"/>
    </row>
    <row r="2606" spans="1:18" ht="15.75" customHeight="1">
      <c r="A2606" s="1"/>
      <c r="B2606" s="6" t="s">
        <v>23</v>
      </c>
      <c r="C2606" s="6">
        <v>1197831</v>
      </c>
      <c r="D2606" s="7">
        <v>44248</v>
      </c>
      <c r="E2606" s="6" t="s">
        <v>24</v>
      </c>
      <c r="F2606" s="6" t="s">
        <v>96</v>
      </c>
      <c r="G2606" s="6" t="s">
        <v>97</v>
      </c>
      <c r="H2606" s="6" t="s">
        <v>19</v>
      </c>
      <c r="I2606" s="8">
        <v>0.15000000000000008</v>
      </c>
      <c r="J2606" s="9">
        <v>4000</v>
      </c>
      <c r="K2606" s="10">
        <f t="shared" si="20"/>
        <v>600.00000000000034</v>
      </c>
      <c r="L2606" s="10">
        <f t="shared" si="21"/>
        <v>240.00000000000014</v>
      </c>
      <c r="M2606" s="11">
        <v>0.4</v>
      </c>
      <c r="O2606" s="16"/>
      <c r="P2606" s="14"/>
      <c r="Q2606" s="12"/>
      <c r="R2606" s="13"/>
    </row>
    <row r="2607" spans="1:18" ht="15.75" customHeight="1">
      <c r="A2607" s="1"/>
      <c r="B2607" s="6" t="s">
        <v>23</v>
      </c>
      <c r="C2607" s="6">
        <v>1197831</v>
      </c>
      <c r="D2607" s="7">
        <v>44248</v>
      </c>
      <c r="E2607" s="6" t="s">
        <v>24</v>
      </c>
      <c r="F2607" s="6" t="s">
        <v>96</v>
      </c>
      <c r="G2607" s="6" t="s">
        <v>97</v>
      </c>
      <c r="H2607" s="6" t="s">
        <v>20</v>
      </c>
      <c r="I2607" s="8">
        <v>0.2</v>
      </c>
      <c r="J2607" s="9">
        <v>2500</v>
      </c>
      <c r="K2607" s="10">
        <f t="shared" si="20"/>
        <v>500</v>
      </c>
      <c r="L2607" s="10">
        <f t="shared" si="21"/>
        <v>200</v>
      </c>
      <c r="M2607" s="11">
        <v>0.4</v>
      </c>
      <c r="O2607" s="16"/>
      <c r="P2607" s="14"/>
      <c r="Q2607" s="12"/>
      <c r="R2607" s="13"/>
    </row>
    <row r="2608" spans="1:18" ht="15.75" customHeight="1">
      <c r="A2608" s="1"/>
      <c r="B2608" s="6" t="s">
        <v>23</v>
      </c>
      <c r="C2608" s="6">
        <v>1197831</v>
      </c>
      <c r="D2608" s="7">
        <v>44248</v>
      </c>
      <c r="E2608" s="6" t="s">
        <v>24</v>
      </c>
      <c r="F2608" s="6" t="s">
        <v>96</v>
      </c>
      <c r="G2608" s="6" t="s">
        <v>97</v>
      </c>
      <c r="H2608" s="6" t="s">
        <v>21</v>
      </c>
      <c r="I2608" s="8">
        <v>0.35000000000000003</v>
      </c>
      <c r="J2608" s="9">
        <v>3250</v>
      </c>
      <c r="K2608" s="10">
        <f t="shared" si="20"/>
        <v>1137.5</v>
      </c>
      <c r="L2608" s="10">
        <f t="shared" si="21"/>
        <v>398.125</v>
      </c>
      <c r="M2608" s="11">
        <v>0.35</v>
      </c>
      <c r="O2608" s="16"/>
      <c r="P2608" s="14"/>
      <c r="Q2608" s="12"/>
      <c r="R2608" s="13"/>
    </row>
    <row r="2609" spans="1:18" ht="15.75" customHeight="1">
      <c r="A2609" s="1"/>
      <c r="B2609" s="6" t="s">
        <v>23</v>
      </c>
      <c r="C2609" s="6">
        <v>1197831</v>
      </c>
      <c r="D2609" s="7">
        <v>44248</v>
      </c>
      <c r="E2609" s="6" t="s">
        <v>24</v>
      </c>
      <c r="F2609" s="6" t="s">
        <v>96</v>
      </c>
      <c r="G2609" s="6" t="s">
        <v>97</v>
      </c>
      <c r="H2609" s="6" t="s">
        <v>22</v>
      </c>
      <c r="I2609" s="8">
        <v>0.2</v>
      </c>
      <c r="J2609" s="9">
        <v>4250</v>
      </c>
      <c r="K2609" s="10">
        <f t="shared" si="20"/>
        <v>850</v>
      </c>
      <c r="L2609" s="10">
        <f t="shared" si="21"/>
        <v>340</v>
      </c>
      <c r="M2609" s="11">
        <v>0.4</v>
      </c>
      <c r="O2609" s="16"/>
      <c r="P2609" s="14"/>
      <c r="Q2609" s="12"/>
      <c r="R2609" s="13"/>
    </row>
    <row r="2610" spans="1:18" ht="15.75" customHeight="1">
      <c r="A2610" s="1"/>
      <c r="B2610" s="6" t="s">
        <v>23</v>
      </c>
      <c r="C2610" s="6">
        <v>1197831</v>
      </c>
      <c r="D2610" s="7">
        <v>44274</v>
      </c>
      <c r="E2610" s="6" t="s">
        <v>24</v>
      </c>
      <c r="F2610" s="6" t="s">
        <v>96</v>
      </c>
      <c r="G2610" s="6" t="s">
        <v>97</v>
      </c>
      <c r="H2610" s="6" t="s">
        <v>17</v>
      </c>
      <c r="I2610" s="8">
        <v>0.2</v>
      </c>
      <c r="J2610" s="9">
        <v>6450</v>
      </c>
      <c r="K2610" s="10">
        <f t="shared" si="20"/>
        <v>1290</v>
      </c>
      <c r="L2610" s="10">
        <f t="shared" si="21"/>
        <v>516</v>
      </c>
      <c r="M2610" s="11">
        <v>0.4</v>
      </c>
      <c r="O2610" s="16"/>
      <c r="P2610" s="14"/>
      <c r="Q2610" s="12"/>
      <c r="R2610" s="13"/>
    </row>
    <row r="2611" spans="1:18" ht="15.75" customHeight="1">
      <c r="A2611" s="1"/>
      <c r="B2611" s="6" t="s">
        <v>23</v>
      </c>
      <c r="C2611" s="6">
        <v>1197831</v>
      </c>
      <c r="D2611" s="7">
        <v>44274</v>
      </c>
      <c r="E2611" s="6" t="s">
        <v>24</v>
      </c>
      <c r="F2611" s="6" t="s">
        <v>96</v>
      </c>
      <c r="G2611" s="6" t="s">
        <v>97</v>
      </c>
      <c r="H2611" s="6" t="s">
        <v>18</v>
      </c>
      <c r="I2611" s="8">
        <v>0.2</v>
      </c>
      <c r="J2611" s="9">
        <v>3250</v>
      </c>
      <c r="K2611" s="10">
        <f t="shared" si="20"/>
        <v>650</v>
      </c>
      <c r="L2611" s="10">
        <f t="shared" si="21"/>
        <v>227.49999999999997</v>
      </c>
      <c r="M2611" s="11">
        <v>0.35</v>
      </c>
      <c r="O2611" s="16"/>
      <c r="P2611" s="14"/>
      <c r="Q2611" s="12"/>
      <c r="R2611" s="13"/>
    </row>
    <row r="2612" spans="1:18" ht="15.75" customHeight="1">
      <c r="A2612" s="1"/>
      <c r="B2612" s="6" t="s">
        <v>23</v>
      </c>
      <c r="C2612" s="6">
        <v>1197831</v>
      </c>
      <c r="D2612" s="7">
        <v>44274</v>
      </c>
      <c r="E2612" s="6" t="s">
        <v>24</v>
      </c>
      <c r="F2612" s="6" t="s">
        <v>96</v>
      </c>
      <c r="G2612" s="6" t="s">
        <v>97</v>
      </c>
      <c r="H2612" s="6" t="s">
        <v>19</v>
      </c>
      <c r="I2612" s="8">
        <v>0.10000000000000002</v>
      </c>
      <c r="J2612" s="9">
        <v>3500</v>
      </c>
      <c r="K2612" s="10">
        <f t="shared" si="20"/>
        <v>350.00000000000006</v>
      </c>
      <c r="L2612" s="10">
        <f t="shared" si="21"/>
        <v>140.00000000000003</v>
      </c>
      <c r="M2612" s="11">
        <v>0.4</v>
      </c>
      <c r="O2612" s="16"/>
      <c r="P2612" s="14"/>
      <c r="Q2612" s="12"/>
      <c r="R2612" s="13"/>
    </row>
    <row r="2613" spans="1:18" ht="15.75" customHeight="1">
      <c r="A2613" s="1"/>
      <c r="B2613" s="6" t="s">
        <v>23</v>
      </c>
      <c r="C2613" s="6">
        <v>1197831</v>
      </c>
      <c r="D2613" s="7">
        <v>44274</v>
      </c>
      <c r="E2613" s="6" t="s">
        <v>24</v>
      </c>
      <c r="F2613" s="6" t="s">
        <v>96</v>
      </c>
      <c r="G2613" s="6" t="s">
        <v>97</v>
      </c>
      <c r="H2613" s="6" t="s">
        <v>20</v>
      </c>
      <c r="I2613" s="8">
        <v>0.19999999999999996</v>
      </c>
      <c r="J2613" s="9">
        <v>2000</v>
      </c>
      <c r="K2613" s="10">
        <f t="shared" si="20"/>
        <v>399.99999999999989</v>
      </c>
      <c r="L2613" s="10">
        <f t="shared" si="21"/>
        <v>159.99999999999997</v>
      </c>
      <c r="M2613" s="11">
        <v>0.4</v>
      </c>
      <c r="O2613" s="16"/>
      <c r="P2613" s="14"/>
      <c r="Q2613" s="12"/>
      <c r="R2613" s="13"/>
    </row>
    <row r="2614" spans="1:18" ht="15.75" customHeight="1">
      <c r="A2614" s="1"/>
      <c r="B2614" s="6" t="s">
        <v>23</v>
      </c>
      <c r="C2614" s="6">
        <v>1197831</v>
      </c>
      <c r="D2614" s="7">
        <v>44274</v>
      </c>
      <c r="E2614" s="6" t="s">
        <v>24</v>
      </c>
      <c r="F2614" s="6" t="s">
        <v>96</v>
      </c>
      <c r="G2614" s="6" t="s">
        <v>97</v>
      </c>
      <c r="H2614" s="6" t="s">
        <v>21</v>
      </c>
      <c r="I2614" s="8">
        <v>0.35000000000000009</v>
      </c>
      <c r="J2614" s="9">
        <v>2500</v>
      </c>
      <c r="K2614" s="10">
        <f t="shared" si="20"/>
        <v>875.00000000000023</v>
      </c>
      <c r="L2614" s="10">
        <f t="shared" si="21"/>
        <v>306.25000000000006</v>
      </c>
      <c r="M2614" s="11">
        <v>0.35</v>
      </c>
      <c r="O2614" s="16"/>
      <c r="P2614" s="14"/>
      <c r="Q2614" s="12"/>
      <c r="R2614" s="13"/>
    </row>
    <row r="2615" spans="1:18" ht="15.75" customHeight="1">
      <c r="A2615" s="1"/>
      <c r="B2615" s="6" t="s">
        <v>23</v>
      </c>
      <c r="C2615" s="6">
        <v>1197831</v>
      </c>
      <c r="D2615" s="7">
        <v>44274</v>
      </c>
      <c r="E2615" s="6" t="s">
        <v>24</v>
      </c>
      <c r="F2615" s="6" t="s">
        <v>96</v>
      </c>
      <c r="G2615" s="6" t="s">
        <v>97</v>
      </c>
      <c r="H2615" s="6" t="s">
        <v>22</v>
      </c>
      <c r="I2615" s="8">
        <v>0.25</v>
      </c>
      <c r="J2615" s="9">
        <v>3500</v>
      </c>
      <c r="K2615" s="10">
        <f t="shared" si="20"/>
        <v>875</v>
      </c>
      <c r="L2615" s="10">
        <f t="shared" si="21"/>
        <v>350</v>
      </c>
      <c r="M2615" s="11">
        <v>0.4</v>
      </c>
      <c r="O2615" s="16"/>
      <c r="P2615" s="14"/>
      <c r="Q2615" s="12"/>
      <c r="R2615" s="13"/>
    </row>
    <row r="2616" spans="1:18" ht="15.75" customHeight="1">
      <c r="A2616" s="1"/>
      <c r="B2616" s="6" t="s">
        <v>23</v>
      </c>
      <c r="C2616" s="6">
        <v>1197831</v>
      </c>
      <c r="D2616" s="7">
        <v>44306</v>
      </c>
      <c r="E2616" s="6" t="s">
        <v>24</v>
      </c>
      <c r="F2616" s="6" t="s">
        <v>96</v>
      </c>
      <c r="G2616" s="6" t="s">
        <v>97</v>
      </c>
      <c r="H2616" s="6" t="s">
        <v>17</v>
      </c>
      <c r="I2616" s="8">
        <v>0.25</v>
      </c>
      <c r="J2616" s="9">
        <v>6000</v>
      </c>
      <c r="K2616" s="10">
        <f t="shared" si="20"/>
        <v>1500</v>
      </c>
      <c r="L2616" s="10">
        <f t="shared" si="21"/>
        <v>600</v>
      </c>
      <c r="M2616" s="11">
        <v>0.4</v>
      </c>
      <c r="O2616" s="16"/>
      <c r="P2616" s="14"/>
      <c r="Q2616" s="12"/>
      <c r="R2616" s="13"/>
    </row>
    <row r="2617" spans="1:18" ht="15.75" customHeight="1">
      <c r="A2617" s="1"/>
      <c r="B2617" s="6" t="s">
        <v>23</v>
      </c>
      <c r="C2617" s="6">
        <v>1197831</v>
      </c>
      <c r="D2617" s="7">
        <v>44306</v>
      </c>
      <c r="E2617" s="6" t="s">
        <v>24</v>
      </c>
      <c r="F2617" s="6" t="s">
        <v>96</v>
      </c>
      <c r="G2617" s="6" t="s">
        <v>97</v>
      </c>
      <c r="H2617" s="6" t="s">
        <v>18</v>
      </c>
      <c r="I2617" s="8">
        <v>0.25</v>
      </c>
      <c r="J2617" s="9">
        <v>3000</v>
      </c>
      <c r="K2617" s="10">
        <f t="shared" si="20"/>
        <v>750</v>
      </c>
      <c r="L2617" s="10">
        <f t="shared" si="21"/>
        <v>262.5</v>
      </c>
      <c r="M2617" s="11">
        <v>0.35</v>
      </c>
      <c r="O2617" s="16"/>
      <c r="P2617" s="14"/>
      <c r="Q2617" s="12"/>
      <c r="R2617" s="13"/>
    </row>
    <row r="2618" spans="1:18" ht="15.75" customHeight="1">
      <c r="A2618" s="1"/>
      <c r="B2618" s="6" t="s">
        <v>23</v>
      </c>
      <c r="C2618" s="6">
        <v>1197831</v>
      </c>
      <c r="D2618" s="7">
        <v>44306</v>
      </c>
      <c r="E2618" s="6" t="s">
        <v>24</v>
      </c>
      <c r="F2618" s="6" t="s">
        <v>96</v>
      </c>
      <c r="G2618" s="6" t="s">
        <v>97</v>
      </c>
      <c r="H2618" s="6" t="s">
        <v>19</v>
      </c>
      <c r="I2618" s="8">
        <v>0.15000000000000002</v>
      </c>
      <c r="J2618" s="9">
        <v>3000</v>
      </c>
      <c r="K2618" s="10">
        <f t="shared" si="20"/>
        <v>450.00000000000006</v>
      </c>
      <c r="L2618" s="10">
        <f t="shared" si="21"/>
        <v>180.00000000000003</v>
      </c>
      <c r="M2618" s="11">
        <v>0.4</v>
      </c>
      <c r="O2618" s="16"/>
      <c r="P2618" s="14"/>
      <c r="Q2618" s="12"/>
      <c r="R2618" s="13"/>
    </row>
    <row r="2619" spans="1:18" ht="15.75" customHeight="1">
      <c r="A2619" s="1"/>
      <c r="B2619" s="6" t="s">
        <v>23</v>
      </c>
      <c r="C2619" s="6">
        <v>1197831</v>
      </c>
      <c r="D2619" s="7">
        <v>44306</v>
      </c>
      <c r="E2619" s="6" t="s">
        <v>24</v>
      </c>
      <c r="F2619" s="6" t="s">
        <v>96</v>
      </c>
      <c r="G2619" s="6" t="s">
        <v>97</v>
      </c>
      <c r="H2619" s="6" t="s">
        <v>20</v>
      </c>
      <c r="I2619" s="8">
        <v>0.19999999999999996</v>
      </c>
      <c r="J2619" s="9">
        <v>2250</v>
      </c>
      <c r="K2619" s="10">
        <f t="shared" si="20"/>
        <v>449.99999999999989</v>
      </c>
      <c r="L2619" s="10">
        <f t="shared" si="21"/>
        <v>179.99999999999997</v>
      </c>
      <c r="M2619" s="11">
        <v>0.4</v>
      </c>
      <c r="O2619" s="16"/>
      <c r="P2619" s="14"/>
      <c r="Q2619" s="12"/>
      <c r="R2619" s="13"/>
    </row>
    <row r="2620" spans="1:18" ht="15.75" customHeight="1">
      <c r="A2620" s="1"/>
      <c r="B2620" s="6" t="s">
        <v>23</v>
      </c>
      <c r="C2620" s="6">
        <v>1197831</v>
      </c>
      <c r="D2620" s="7">
        <v>44306</v>
      </c>
      <c r="E2620" s="6" t="s">
        <v>24</v>
      </c>
      <c r="F2620" s="6" t="s">
        <v>96</v>
      </c>
      <c r="G2620" s="6" t="s">
        <v>97</v>
      </c>
      <c r="H2620" s="6" t="s">
        <v>21</v>
      </c>
      <c r="I2620" s="8">
        <v>0.4</v>
      </c>
      <c r="J2620" s="9">
        <v>2500</v>
      </c>
      <c r="K2620" s="10">
        <f t="shared" si="20"/>
        <v>1000</v>
      </c>
      <c r="L2620" s="10">
        <f t="shared" si="21"/>
        <v>350</v>
      </c>
      <c r="M2620" s="11">
        <v>0.35</v>
      </c>
      <c r="O2620" s="16"/>
      <c r="P2620" s="14"/>
      <c r="Q2620" s="12"/>
      <c r="R2620" s="13"/>
    </row>
    <row r="2621" spans="1:18" ht="15.75" customHeight="1">
      <c r="A2621" s="1"/>
      <c r="B2621" s="6" t="s">
        <v>23</v>
      </c>
      <c r="C2621" s="6">
        <v>1197831</v>
      </c>
      <c r="D2621" s="7">
        <v>44306</v>
      </c>
      <c r="E2621" s="6" t="s">
        <v>24</v>
      </c>
      <c r="F2621" s="6" t="s">
        <v>96</v>
      </c>
      <c r="G2621" s="6" t="s">
        <v>97</v>
      </c>
      <c r="H2621" s="6" t="s">
        <v>22</v>
      </c>
      <c r="I2621" s="8">
        <v>0.30000000000000004</v>
      </c>
      <c r="J2621" s="9">
        <v>4000</v>
      </c>
      <c r="K2621" s="10">
        <f t="shared" si="20"/>
        <v>1200.0000000000002</v>
      </c>
      <c r="L2621" s="10">
        <f t="shared" si="21"/>
        <v>480.00000000000011</v>
      </c>
      <c r="M2621" s="11">
        <v>0.4</v>
      </c>
      <c r="O2621" s="16"/>
      <c r="P2621" s="14"/>
      <c r="Q2621" s="12"/>
      <c r="R2621" s="13"/>
    </row>
    <row r="2622" spans="1:18" ht="15.75" customHeight="1">
      <c r="A2622" s="1"/>
      <c r="B2622" s="6" t="s">
        <v>23</v>
      </c>
      <c r="C2622" s="6">
        <v>1197831</v>
      </c>
      <c r="D2622" s="7">
        <v>44335</v>
      </c>
      <c r="E2622" s="6" t="s">
        <v>24</v>
      </c>
      <c r="F2622" s="6" t="s">
        <v>96</v>
      </c>
      <c r="G2622" s="6" t="s">
        <v>97</v>
      </c>
      <c r="H2622" s="6" t="s">
        <v>17</v>
      </c>
      <c r="I2622" s="8">
        <v>0.4</v>
      </c>
      <c r="J2622" s="9">
        <v>6700</v>
      </c>
      <c r="K2622" s="10">
        <f t="shared" si="20"/>
        <v>2680</v>
      </c>
      <c r="L2622" s="10">
        <f t="shared" si="21"/>
        <v>1072</v>
      </c>
      <c r="M2622" s="11">
        <v>0.4</v>
      </c>
      <c r="O2622" s="16"/>
      <c r="P2622" s="14"/>
      <c r="Q2622" s="12"/>
      <c r="R2622" s="13"/>
    </row>
    <row r="2623" spans="1:18" ht="15.75" customHeight="1">
      <c r="A2623" s="1"/>
      <c r="B2623" s="6" t="s">
        <v>23</v>
      </c>
      <c r="C2623" s="6">
        <v>1197831</v>
      </c>
      <c r="D2623" s="7">
        <v>44335</v>
      </c>
      <c r="E2623" s="6" t="s">
        <v>24</v>
      </c>
      <c r="F2623" s="6" t="s">
        <v>96</v>
      </c>
      <c r="G2623" s="6" t="s">
        <v>97</v>
      </c>
      <c r="H2623" s="6" t="s">
        <v>18</v>
      </c>
      <c r="I2623" s="8">
        <v>0.4</v>
      </c>
      <c r="J2623" s="9">
        <v>3750</v>
      </c>
      <c r="K2623" s="10">
        <f t="shared" si="20"/>
        <v>1500</v>
      </c>
      <c r="L2623" s="10">
        <f t="shared" si="21"/>
        <v>525</v>
      </c>
      <c r="M2623" s="11">
        <v>0.35</v>
      </c>
      <c r="O2623" s="16"/>
      <c r="P2623" s="14"/>
      <c r="Q2623" s="12"/>
      <c r="R2623" s="13"/>
    </row>
    <row r="2624" spans="1:18" ht="15.75" customHeight="1">
      <c r="A2624" s="1"/>
      <c r="B2624" s="6" t="s">
        <v>23</v>
      </c>
      <c r="C2624" s="6">
        <v>1197831</v>
      </c>
      <c r="D2624" s="7">
        <v>44335</v>
      </c>
      <c r="E2624" s="6" t="s">
        <v>24</v>
      </c>
      <c r="F2624" s="6" t="s">
        <v>96</v>
      </c>
      <c r="G2624" s="6" t="s">
        <v>97</v>
      </c>
      <c r="H2624" s="6" t="s">
        <v>19</v>
      </c>
      <c r="I2624" s="8">
        <v>0.35000000000000003</v>
      </c>
      <c r="J2624" s="9">
        <v>3500</v>
      </c>
      <c r="K2624" s="10">
        <f t="shared" si="20"/>
        <v>1225.0000000000002</v>
      </c>
      <c r="L2624" s="10">
        <f t="shared" si="21"/>
        <v>490.00000000000011</v>
      </c>
      <c r="M2624" s="11">
        <v>0.4</v>
      </c>
      <c r="O2624" s="16"/>
      <c r="P2624" s="14"/>
      <c r="Q2624" s="12"/>
      <c r="R2624" s="13"/>
    </row>
    <row r="2625" spans="1:18" ht="15.75" customHeight="1">
      <c r="A2625" s="1"/>
      <c r="B2625" s="6" t="s">
        <v>23</v>
      </c>
      <c r="C2625" s="6">
        <v>1197831</v>
      </c>
      <c r="D2625" s="7">
        <v>44335</v>
      </c>
      <c r="E2625" s="6" t="s">
        <v>24</v>
      </c>
      <c r="F2625" s="6" t="s">
        <v>96</v>
      </c>
      <c r="G2625" s="6" t="s">
        <v>97</v>
      </c>
      <c r="H2625" s="6" t="s">
        <v>20</v>
      </c>
      <c r="I2625" s="8">
        <v>0.35000000000000003</v>
      </c>
      <c r="J2625" s="9">
        <v>3000</v>
      </c>
      <c r="K2625" s="10">
        <f t="shared" si="20"/>
        <v>1050</v>
      </c>
      <c r="L2625" s="10">
        <f t="shared" si="21"/>
        <v>420</v>
      </c>
      <c r="M2625" s="11">
        <v>0.4</v>
      </c>
      <c r="O2625" s="16"/>
      <c r="P2625" s="14"/>
      <c r="Q2625" s="12"/>
      <c r="R2625" s="13"/>
    </row>
    <row r="2626" spans="1:18" ht="15.75" customHeight="1">
      <c r="A2626" s="1"/>
      <c r="B2626" s="6" t="s">
        <v>23</v>
      </c>
      <c r="C2626" s="6">
        <v>1197831</v>
      </c>
      <c r="D2626" s="7">
        <v>44335</v>
      </c>
      <c r="E2626" s="6" t="s">
        <v>24</v>
      </c>
      <c r="F2626" s="6" t="s">
        <v>96</v>
      </c>
      <c r="G2626" s="6" t="s">
        <v>97</v>
      </c>
      <c r="H2626" s="6" t="s">
        <v>21</v>
      </c>
      <c r="I2626" s="8">
        <v>0.44999999999999996</v>
      </c>
      <c r="J2626" s="9">
        <v>3250</v>
      </c>
      <c r="K2626" s="10">
        <f t="shared" si="20"/>
        <v>1462.4999999999998</v>
      </c>
      <c r="L2626" s="10">
        <f t="shared" si="21"/>
        <v>511.87499999999989</v>
      </c>
      <c r="M2626" s="11">
        <v>0.35</v>
      </c>
      <c r="O2626" s="16"/>
      <c r="P2626" s="14"/>
      <c r="Q2626" s="12"/>
      <c r="R2626" s="13"/>
    </row>
    <row r="2627" spans="1:18" ht="15.75" customHeight="1">
      <c r="A2627" s="1"/>
      <c r="B2627" s="6" t="s">
        <v>23</v>
      </c>
      <c r="C2627" s="6">
        <v>1197831</v>
      </c>
      <c r="D2627" s="7">
        <v>44335</v>
      </c>
      <c r="E2627" s="6" t="s">
        <v>24</v>
      </c>
      <c r="F2627" s="6" t="s">
        <v>96</v>
      </c>
      <c r="G2627" s="6" t="s">
        <v>97</v>
      </c>
      <c r="H2627" s="6" t="s">
        <v>22</v>
      </c>
      <c r="I2627" s="8">
        <v>0.44999999999999996</v>
      </c>
      <c r="J2627" s="9">
        <v>4250</v>
      </c>
      <c r="K2627" s="10">
        <f t="shared" si="20"/>
        <v>1912.4999999999998</v>
      </c>
      <c r="L2627" s="10">
        <f t="shared" si="21"/>
        <v>765</v>
      </c>
      <c r="M2627" s="11">
        <v>0.4</v>
      </c>
      <c r="O2627" s="16"/>
      <c r="P2627" s="14"/>
      <c r="Q2627" s="12"/>
      <c r="R2627" s="13"/>
    </row>
    <row r="2628" spans="1:18" ht="15.75" customHeight="1">
      <c r="A2628" s="1"/>
      <c r="B2628" s="6" t="s">
        <v>23</v>
      </c>
      <c r="C2628" s="6">
        <v>1197831</v>
      </c>
      <c r="D2628" s="7">
        <v>44368</v>
      </c>
      <c r="E2628" s="6" t="s">
        <v>24</v>
      </c>
      <c r="F2628" s="6" t="s">
        <v>96</v>
      </c>
      <c r="G2628" s="6" t="s">
        <v>97</v>
      </c>
      <c r="H2628" s="6" t="s">
        <v>17</v>
      </c>
      <c r="I2628" s="8">
        <v>0.39999999999999997</v>
      </c>
      <c r="J2628" s="9">
        <v>6750</v>
      </c>
      <c r="K2628" s="10">
        <f t="shared" si="20"/>
        <v>2700</v>
      </c>
      <c r="L2628" s="10">
        <f t="shared" si="21"/>
        <v>1080</v>
      </c>
      <c r="M2628" s="11">
        <v>0.4</v>
      </c>
      <c r="O2628" s="16"/>
      <c r="P2628" s="14"/>
      <c r="Q2628" s="12"/>
      <c r="R2628" s="13"/>
    </row>
    <row r="2629" spans="1:18" ht="15.75" customHeight="1">
      <c r="A2629" s="1"/>
      <c r="B2629" s="6" t="s">
        <v>23</v>
      </c>
      <c r="C2629" s="6">
        <v>1197831</v>
      </c>
      <c r="D2629" s="7">
        <v>44368</v>
      </c>
      <c r="E2629" s="6" t="s">
        <v>24</v>
      </c>
      <c r="F2629" s="6" t="s">
        <v>96</v>
      </c>
      <c r="G2629" s="6" t="s">
        <v>97</v>
      </c>
      <c r="H2629" s="6" t="s">
        <v>18</v>
      </c>
      <c r="I2629" s="8">
        <v>0.35000000000000003</v>
      </c>
      <c r="J2629" s="9">
        <v>4250</v>
      </c>
      <c r="K2629" s="10">
        <f t="shared" si="20"/>
        <v>1487.5000000000002</v>
      </c>
      <c r="L2629" s="10">
        <f t="shared" si="21"/>
        <v>520.625</v>
      </c>
      <c r="M2629" s="11">
        <v>0.35</v>
      </c>
      <c r="O2629" s="16"/>
      <c r="P2629" s="14"/>
      <c r="Q2629" s="12"/>
      <c r="R2629" s="13"/>
    </row>
    <row r="2630" spans="1:18" ht="15.75" customHeight="1">
      <c r="A2630" s="1"/>
      <c r="B2630" s="6" t="s">
        <v>23</v>
      </c>
      <c r="C2630" s="6">
        <v>1197831</v>
      </c>
      <c r="D2630" s="7">
        <v>44368</v>
      </c>
      <c r="E2630" s="6" t="s">
        <v>24</v>
      </c>
      <c r="F2630" s="6" t="s">
        <v>96</v>
      </c>
      <c r="G2630" s="6" t="s">
        <v>97</v>
      </c>
      <c r="H2630" s="6" t="s">
        <v>19</v>
      </c>
      <c r="I2630" s="8">
        <v>0.4</v>
      </c>
      <c r="J2630" s="9">
        <v>4000</v>
      </c>
      <c r="K2630" s="10">
        <f t="shared" si="20"/>
        <v>1600</v>
      </c>
      <c r="L2630" s="10">
        <f t="shared" si="21"/>
        <v>640</v>
      </c>
      <c r="M2630" s="11">
        <v>0.4</v>
      </c>
      <c r="O2630" s="16"/>
      <c r="P2630" s="14"/>
      <c r="Q2630" s="12"/>
      <c r="R2630" s="13"/>
    </row>
    <row r="2631" spans="1:18" ht="15.75" customHeight="1">
      <c r="A2631" s="1"/>
      <c r="B2631" s="6" t="s">
        <v>23</v>
      </c>
      <c r="C2631" s="6">
        <v>1197831</v>
      </c>
      <c r="D2631" s="7">
        <v>44368</v>
      </c>
      <c r="E2631" s="6" t="s">
        <v>24</v>
      </c>
      <c r="F2631" s="6" t="s">
        <v>96</v>
      </c>
      <c r="G2631" s="6" t="s">
        <v>97</v>
      </c>
      <c r="H2631" s="6" t="s">
        <v>20</v>
      </c>
      <c r="I2631" s="8">
        <v>0.4</v>
      </c>
      <c r="J2631" s="9">
        <v>3750</v>
      </c>
      <c r="K2631" s="10">
        <f t="shared" si="20"/>
        <v>1500</v>
      </c>
      <c r="L2631" s="10">
        <f t="shared" si="21"/>
        <v>600</v>
      </c>
      <c r="M2631" s="11">
        <v>0.4</v>
      </c>
      <c r="O2631" s="16"/>
      <c r="P2631" s="14"/>
      <c r="Q2631" s="12"/>
      <c r="R2631" s="13"/>
    </row>
    <row r="2632" spans="1:18" ht="15.75" customHeight="1">
      <c r="A2632" s="1"/>
      <c r="B2632" s="6" t="s">
        <v>23</v>
      </c>
      <c r="C2632" s="6">
        <v>1197831</v>
      </c>
      <c r="D2632" s="7">
        <v>44368</v>
      </c>
      <c r="E2632" s="6" t="s">
        <v>24</v>
      </c>
      <c r="F2632" s="6" t="s">
        <v>96</v>
      </c>
      <c r="G2632" s="6" t="s">
        <v>97</v>
      </c>
      <c r="H2632" s="6" t="s">
        <v>21</v>
      </c>
      <c r="I2632" s="8">
        <v>0.54999999999999993</v>
      </c>
      <c r="J2632" s="9">
        <v>3750</v>
      </c>
      <c r="K2632" s="10">
        <f t="shared" si="20"/>
        <v>2062.4999999999995</v>
      </c>
      <c r="L2632" s="10">
        <f t="shared" si="21"/>
        <v>721.87499999999977</v>
      </c>
      <c r="M2632" s="11">
        <v>0.35</v>
      </c>
      <c r="O2632" s="16"/>
      <c r="P2632" s="14"/>
      <c r="Q2632" s="12"/>
      <c r="R2632" s="13"/>
    </row>
    <row r="2633" spans="1:18" ht="15.75" customHeight="1">
      <c r="A2633" s="1"/>
      <c r="B2633" s="6" t="s">
        <v>23</v>
      </c>
      <c r="C2633" s="6">
        <v>1197831</v>
      </c>
      <c r="D2633" s="7">
        <v>44368</v>
      </c>
      <c r="E2633" s="6" t="s">
        <v>24</v>
      </c>
      <c r="F2633" s="6" t="s">
        <v>96</v>
      </c>
      <c r="G2633" s="6" t="s">
        <v>97</v>
      </c>
      <c r="H2633" s="6" t="s">
        <v>22</v>
      </c>
      <c r="I2633" s="8">
        <v>0.6</v>
      </c>
      <c r="J2633" s="9">
        <v>5500</v>
      </c>
      <c r="K2633" s="10">
        <f t="shared" si="20"/>
        <v>3300</v>
      </c>
      <c r="L2633" s="10">
        <f t="shared" si="21"/>
        <v>1320</v>
      </c>
      <c r="M2633" s="11">
        <v>0.4</v>
      </c>
      <c r="O2633" s="16"/>
      <c r="P2633" s="14"/>
      <c r="Q2633" s="12"/>
      <c r="R2633" s="13"/>
    </row>
    <row r="2634" spans="1:18" ht="15.75" customHeight="1">
      <c r="A2634" s="1"/>
      <c r="B2634" s="6" t="s">
        <v>23</v>
      </c>
      <c r="C2634" s="6">
        <v>1197831</v>
      </c>
      <c r="D2634" s="7">
        <v>44396</v>
      </c>
      <c r="E2634" s="6" t="s">
        <v>24</v>
      </c>
      <c r="F2634" s="6" t="s">
        <v>96</v>
      </c>
      <c r="G2634" s="6" t="s">
        <v>97</v>
      </c>
      <c r="H2634" s="6" t="s">
        <v>17</v>
      </c>
      <c r="I2634" s="8">
        <v>0.54999999999999993</v>
      </c>
      <c r="J2634" s="9">
        <v>7750</v>
      </c>
      <c r="K2634" s="10">
        <f t="shared" si="20"/>
        <v>4262.4999999999991</v>
      </c>
      <c r="L2634" s="10">
        <f t="shared" si="21"/>
        <v>1704.9999999999998</v>
      </c>
      <c r="M2634" s="11">
        <v>0.4</v>
      </c>
      <c r="O2634" s="16"/>
      <c r="P2634" s="14"/>
      <c r="Q2634" s="12"/>
      <c r="R2634" s="13"/>
    </row>
    <row r="2635" spans="1:18" ht="15.75" customHeight="1">
      <c r="A2635" s="1"/>
      <c r="B2635" s="6" t="s">
        <v>23</v>
      </c>
      <c r="C2635" s="6">
        <v>1197831</v>
      </c>
      <c r="D2635" s="7">
        <v>44396</v>
      </c>
      <c r="E2635" s="6" t="s">
        <v>24</v>
      </c>
      <c r="F2635" s="6" t="s">
        <v>96</v>
      </c>
      <c r="G2635" s="6" t="s">
        <v>97</v>
      </c>
      <c r="H2635" s="6" t="s">
        <v>18</v>
      </c>
      <c r="I2635" s="8">
        <v>0.5</v>
      </c>
      <c r="J2635" s="9">
        <v>5250</v>
      </c>
      <c r="K2635" s="10">
        <f t="shared" si="20"/>
        <v>2625</v>
      </c>
      <c r="L2635" s="10">
        <f t="shared" si="21"/>
        <v>918.74999999999989</v>
      </c>
      <c r="M2635" s="11">
        <v>0.35</v>
      </c>
      <c r="O2635" s="16"/>
      <c r="P2635" s="14"/>
      <c r="Q2635" s="12"/>
      <c r="R2635" s="13"/>
    </row>
    <row r="2636" spans="1:18" ht="15.75" customHeight="1">
      <c r="A2636" s="1"/>
      <c r="B2636" s="6" t="s">
        <v>23</v>
      </c>
      <c r="C2636" s="6">
        <v>1197831</v>
      </c>
      <c r="D2636" s="7">
        <v>44396</v>
      </c>
      <c r="E2636" s="6" t="s">
        <v>24</v>
      </c>
      <c r="F2636" s="6" t="s">
        <v>96</v>
      </c>
      <c r="G2636" s="6" t="s">
        <v>97</v>
      </c>
      <c r="H2636" s="6" t="s">
        <v>19</v>
      </c>
      <c r="I2636" s="8">
        <v>0.45</v>
      </c>
      <c r="J2636" s="9">
        <v>4500</v>
      </c>
      <c r="K2636" s="10">
        <f t="shared" si="20"/>
        <v>2025</v>
      </c>
      <c r="L2636" s="10">
        <f t="shared" si="21"/>
        <v>810</v>
      </c>
      <c r="M2636" s="11">
        <v>0.4</v>
      </c>
      <c r="O2636" s="16"/>
      <c r="P2636" s="14"/>
      <c r="Q2636" s="12"/>
      <c r="R2636" s="13"/>
    </row>
    <row r="2637" spans="1:18" ht="15.75" customHeight="1">
      <c r="A2637" s="1"/>
      <c r="B2637" s="6" t="s">
        <v>23</v>
      </c>
      <c r="C2637" s="6">
        <v>1197831</v>
      </c>
      <c r="D2637" s="7">
        <v>44396</v>
      </c>
      <c r="E2637" s="6" t="s">
        <v>24</v>
      </c>
      <c r="F2637" s="6" t="s">
        <v>96</v>
      </c>
      <c r="G2637" s="6" t="s">
        <v>97</v>
      </c>
      <c r="H2637" s="6" t="s">
        <v>20</v>
      </c>
      <c r="I2637" s="8">
        <v>0.45</v>
      </c>
      <c r="J2637" s="9">
        <v>4000</v>
      </c>
      <c r="K2637" s="10">
        <f t="shared" si="20"/>
        <v>1800</v>
      </c>
      <c r="L2637" s="10">
        <f t="shared" si="21"/>
        <v>720</v>
      </c>
      <c r="M2637" s="11">
        <v>0.4</v>
      </c>
      <c r="O2637" s="16"/>
      <c r="P2637" s="14"/>
      <c r="Q2637" s="12"/>
      <c r="R2637" s="13"/>
    </row>
    <row r="2638" spans="1:18" ht="15.75" customHeight="1">
      <c r="A2638" s="1"/>
      <c r="B2638" s="6" t="s">
        <v>23</v>
      </c>
      <c r="C2638" s="6">
        <v>1197831</v>
      </c>
      <c r="D2638" s="7">
        <v>44396</v>
      </c>
      <c r="E2638" s="6" t="s">
        <v>24</v>
      </c>
      <c r="F2638" s="6" t="s">
        <v>96</v>
      </c>
      <c r="G2638" s="6" t="s">
        <v>97</v>
      </c>
      <c r="H2638" s="6" t="s">
        <v>21</v>
      </c>
      <c r="I2638" s="8">
        <v>0.6</v>
      </c>
      <c r="J2638" s="9">
        <v>4250</v>
      </c>
      <c r="K2638" s="10">
        <f t="shared" si="20"/>
        <v>2550</v>
      </c>
      <c r="L2638" s="10">
        <f t="shared" si="21"/>
        <v>892.5</v>
      </c>
      <c r="M2638" s="11">
        <v>0.35</v>
      </c>
      <c r="O2638" s="16"/>
      <c r="P2638" s="14"/>
      <c r="Q2638" s="12"/>
      <c r="R2638" s="13"/>
    </row>
    <row r="2639" spans="1:18" ht="15.75" customHeight="1">
      <c r="A2639" s="1"/>
      <c r="B2639" s="6" t="s">
        <v>23</v>
      </c>
      <c r="C2639" s="6">
        <v>1197831</v>
      </c>
      <c r="D2639" s="7">
        <v>44396</v>
      </c>
      <c r="E2639" s="6" t="s">
        <v>24</v>
      </c>
      <c r="F2639" s="6" t="s">
        <v>96</v>
      </c>
      <c r="G2639" s="6" t="s">
        <v>97</v>
      </c>
      <c r="H2639" s="6" t="s">
        <v>22</v>
      </c>
      <c r="I2639" s="8">
        <v>0.65</v>
      </c>
      <c r="J2639" s="9">
        <v>6000</v>
      </c>
      <c r="K2639" s="10">
        <f t="shared" si="20"/>
        <v>3900</v>
      </c>
      <c r="L2639" s="10">
        <f t="shared" si="21"/>
        <v>1560</v>
      </c>
      <c r="M2639" s="11">
        <v>0.4</v>
      </c>
      <c r="O2639" s="16"/>
      <c r="P2639" s="14"/>
      <c r="Q2639" s="12"/>
      <c r="R2639" s="13"/>
    </row>
    <row r="2640" spans="1:18" ht="15.75" customHeight="1">
      <c r="A2640" s="1"/>
      <c r="B2640" s="6" t="s">
        <v>23</v>
      </c>
      <c r="C2640" s="6">
        <v>1197831</v>
      </c>
      <c r="D2640" s="7">
        <v>44428</v>
      </c>
      <c r="E2640" s="6" t="s">
        <v>24</v>
      </c>
      <c r="F2640" s="6" t="s">
        <v>96</v>
      </c>
      <c r="G2640" s="6" t="s">
        <v>97</v>
      </c>
      <c r="H2640" s="6" t="s">
        <v>17</v>
      </c>
      <c r="I2640" s="8">
        <v>0.6</v>
      </c>
      <c r="J2640" s="9">
        <v>7500</v>
      </c>
      <c r="K2640" s="10">
        <f t="shared" si="20"/>
        <v>4500</v>
      </c>
      <c r="L2640" s="10">
        <f t="shared" si="21"/>
        <v>1800</v>
      </c>
      <c r="M2640" s="11">
        <v>0.4</v>
      </c>
      <c r="O2640" s="16"/>
      <c r="P2640" s="14"/>
      <c r="Q2640" s="12"/>
      <c r="R2640" s="13"/>
    </row>
    <row r="2641" spans="1:18" ht="15.75" customHeight="1">
      <c r="A2641" s="1"/>
      <c r="B2641" s="6" t="s">
        <v>23</v>
      </c>
      <c r="C2641" s="6">
        <v>1197831</v>
      </c>
      <c r="D2641" s="7">
        <v>44428</v>
      </c>
      <c r="E2641" s="6" t="s">
        <v>24</v>
      </c>
      <c r="F2641" s="6" t="s">
        <v>96</v>
      </c>
      <c r="G2641" s="6" t="s">
        <v>97</v>
      </c>
      <c r="H2641" s="6" t="s">
        <v>18</v>
      </c>
      <c r="I2641" s="8">
        <v>0.55000000000000004</v>
      </c>
      <c r="J2641" s="9">
        <v>5250</v>
      </c>
      <c r="K2641" s="10">
        <f t="shared" si="20"/>
        <v>2887.5000000000005</v>
      </c>
      <c r="L2641" s="10">
        <f t="shared" si="21"/>
        <v>1010.6250000000001</v>
      </c>
      <c r="M2641" s="11">
        <v>0.35</v>
      </c>
      <c r="O2641" s="16"/>
      <c r="P2641" s="14"/>
      <c r="Q2641" s="12"/>
      <c r="R2641" s="13"/>
    </row>
    <row r="2642" spans="1:18" ht="15.75" customHeight="1">
      <c r="A2642" s="1"/>
      <c r="B2642" s="6" t="s">
        <v>23</v>
      </c>
      <c r="C2642" s="6">
        <v>1197831</v>
      </c>
      <c r="D2642" s="7">
        <v>44428</v>
      </c>
      <c r="E2642" s="6" t="s">
        <v>24</v>
      </c>
      <c r="F2642" s="6" t="s">
        <v>96</v>
      </c>
      <c r="G2642" s="6" t="s">
        <v>97</v>
      </c>
      <c r="H2642" s="6" t="s">
        <v>19</v>
      </c>
      <c r="I2642" s="8">
        <v>0.5</v>
      </c>
      <c r="J2642" s="9">
        <v>4500</v>
      </c>
      <c r="K2642" s="10">
        <f t="shared" si="20"/>
        <v>2250</v>
      </c>
      <c r="L2642" s="10">
        <f t="shared" si="21"/>
        <v>900</v>
      </c>
      <c r="M2642" s="11">
        <v>0.4</v>
      </c>
      <c r="O2642" s="16"/>
      <c r="P2642" s="14"/>
      <c r="Q2642" s="12"/>
      <c r="R2642" s="13"/>
    </row>
    <row r="2643" spans="1:18" ht="15.75" customHeight="1">
      <c r="A2643" s="1"/>
      <c r="B2643" s="6" t="s">
        <v>23</v>
      </c>
      <c r="C2643" s="6">
        <v>1197831</v>
      </c>
      <c r="D2643" s="7">
        <v>44428</v>
      </c>
      <c r="E2643" s="6" t="s">
        <v>24</v>
      </c>
      <c r="F2643" s="6" t="s">
        <v>96</v>
      </c>
      <c r="G2643" s="6" t="s">
        <v>97</v>
      </c>
      <c r="H2643" s="6" t="s">
        <v>20</v>
      </c>
      <c r="I2643" s="8">
        <v>0.4</v>
      </c>
      <c r="J2643" s="9">
        <v>4000</v>
      </c>
      <c r="K2643" s="10">
        <f t="shared" si="20"/>
        <v>1600</v>
      </c>
      <c r="L2643" s="10">
        <f t="shared" si="21"/>
        <v>640</v>
      </c>
      <c r="M2643" s="11">
        <v>0.4</v>
      </c>
      <c r="O2643" s="16"/>
      <c r="P2643" s="14"/>
      <c r="Q2643" s="12"/>
      <c r="R2643" s="13"/>
    </row>
    <row r="2644" spans="1:18" ht="15.75" customHeight="1">
      <c r="A2644" s="1"/>
      <c r="B2644" s="6" t="s">
        <v>23</v>
      </c>
      <c r="C2644" s="6">
        <v>1197831</v>
      </c>
      <c r="D2644" s="7">
        <v>44428</v>
      </c>
      <c r="E2644" s="6" t="s">
        <v>24</v>
      </c>
      <c r="F2644" s="6" t="s">
        <v>96</v>
      </c>
      <c r="G2644" s="6" t="s">
        <v>97</v>
      </c>
      <c r="H2644" s="6" t="s">
        <v>21</v>
      </c>
      <c r="I2644" s="8">
        <v>0.5</v>
      </c>
      <c r="J2644" s="9">
        <v>3750</v>
      </c>
      <c r="K2644" s="10">
        <f t="shared" si="20"/>
        <v>1875</v>
      </c>
      <c r="L2644" s="10">
        <f t="shared" si="21"/>
        <v>656.25</v>
      </c>
      <c r="M2644" s="11">
        <v>0.35</v>
      </c>
      <c r="O2644" s="16"/>
      <c r="P2644" s="14"/>
      <c r="Q2644" s="12"/>
      <c r="R2644" s="13"/>
    </row>
    <row r="2645" spans="1:18" ht="15.75" customHeight="1">
      <c r="A2645" s="1"/>
      <c r="B2645" s="6" t="s">
        <v>23</v>
      </c>
      <c r="C2645" s="6">
        <v>1197831</v>
      </c>
      <c r="D2645" s="7">
        <v>44428</v>
      </c>
      <c r="E2645" s="6" t="s">
        <v>24</v>
      </c>
      <c r="F2645" s="6" t="s">
        <v>96</v>
      </c>
      <c r="G2645" s="6" t="s">
        <v>97</v>
      </c>
      <c r="H2645" s="6" t="s">
        <v>22</v>
      </c>
      <c r="I2645" s="8">
        <v>0.55000000000000004</v>
      </c>
      <c r="J2645" s="9">
        <v>5500</v>
      </c>
      <c r="K2645" s="10">
        <f t="shared" si="20"/>
        <v>3025.0000000000005</v>
      </c>
      <c r="L2645" s="10">
        <f t="shared" si="21"/>
        <v>1210.0000000000002</v>
      </c>
      <c r="M2645" s="11">
        <v>0.4</v>
      </c>
      <c r="O2645" s="16"/>
      <c r="P2645" s="14"/>
      <c r="Q2645" s="12"/>
      <c r="R2645" s="13"/>
    </row>
    <row r="2646" spans="1:18" ht="15.75" customHeight="1">
      <c r="A2646" s="1"/>
      <c r="B2646" s="6" t="s">
        <v>23</v>
      </c>
      <c r="C2646" s="6">
        <v>1197831</v>
      </c>
      <c r="D2646" s="7">
        <v>44458</v>
      </c>
      <c r="E2646" s="6" t="s">
        <v>24</v>
      </c>
      <c r="F2646" s="6" t="s">
        <v>96</v>
      </c>
      <c r="G2646" s="6" t="s">
        <v>97</v>
      </c>
      <c r="H2646" s="6" t="s">
        <v>17</v>
      </c>
      <c r="I2646" s="8">
        <v>0.5</v>
      </c>
      <c r="J2646" s="9">
        <v>6500</v>
      </c>
      <c r="K2646" s="10">
        <f t="shared" si="20"/>
        <v>3250</v>
      </c>
      <c r="L2646" s="10">
        <f t="shared" si="21"/>
        <v>1300</v>
      </c>
      <c r="M2646" s="11">
        <v>0.4</v>
      </c>
      <c r="O2646" s="16"/>
      <c r="P2646" s="14"/>
      <c r="Q2646" s="12"/>
      <c r="R2646" s="13"/>
    </row>
    <row r="2647" spans="1:18" ht="15.75" customHeight="1">
      <c r="A2647" s="1"/>
      <c r="B2647" s="6" t="s">
        <v>23</v>
      </c>
      <c r="C2647" s="6">
        <v>1197831</v>
      </c>
      <c r="D2647" s="7">
        <v>44458</v>
      </c>
      <c r="E2647" s="6" t="s">
        <v>24</v>
      </c>
      <c r="F2647" s="6" t="s">
        <v>96</v>
      </c>
      <c r="G2647" s="6" t="s">
        <v>97</v>
      </c>
      <c r="H2647" s="6" t="s">
        <v>18</v>
      </c>
      <c r="I2647" s="8">
        <v>0.40000000000000013</v>
      </c>
      <c r="J2647" s="9">
        <v>4500</v>
      </c>
      <c r="K2647" s="10">
        <f t="shared" si="20"/>
        <v>1800.0000000000007</v>
      </c>
      <c r="L2647" s="10">
        <f t="shared" si="21"/>
        <v>630.00000000000023</v>
      </c>
      <c r="M2647" s="11">
        <v>0.35</v>
      </c>
      <c r="O2647" s="16"/>
      <c r="P2647" s="14"/>
      <c r="Q2647" s="12"/>
      <c r="R2647" s="13"/>
    </row>
    <row r="2648" spans="1:18" ht="15.75" customHeight="1">
      <c r="A2648" s="1"/>
      <c r="B2648" s="6" t="s">
        <v>23</v>
      </c>
      <c r="C2648" s="6">
        <v>1197831</v>
      </c>
      <c r="D2648" s="7">
        <v>44458</v>
      </c>
      <c r="E2648" s="6" t="s">
        <v>24</v>
      </c>
      <c r="F2648" s="6" t="s">
        <v>96</v>
      </c>
      <c r="G2648" s="6" t="s">
        <v>97</v>
      </c>
      <c r="H2648" s="6" t="s">
        <v>19</v>
      </c>
      <c r="I2648" s="8">
        <v>0.15000000000000008</v>
      </c>
      <c r="J2648" s="9">
        <v>3500</v>
      </c>
      <c r="K2648" s="10">
        <f t="shared" si="20"/>
        <v>525.00000000000023</v>
      </c>
      <c r="L2648" s="10">
        <f t="shared" si="21"/>
        <v>210.00000000000011</v>
      </c>
      <c r="M2648" s="11">
        <v>0.4</v>
      </c>
      <c r="O2648" s="16"/>
      <c r="P2648" s="14"/>
      <c r="Q2648" s="12"/>
      <c r="R2648" s="13"/>
    </row>
    <row r="2649" spans="1:18" ht="15.75" customHeight="1">
      <c r="A2649" s="1"/>
      <c r="B2649" s="6" t="s">
        <v>23</v>
      </c>
      <c r="C2649" s="6">
        <v>1197831</v>
      </c>
      <c r="D2649" s="7">
        <v>44458</v>
      </c>
      <c r="E2649" s="6" t="s">
        <v>24</v>
      </c>
      <c r="F2649" s="6" t="s">
        <v>96</v>
      </c>
      <c r="G2649" s="6" t="s">
        <v>97</v>
      </c>
      <c r="H2649" s="6" t="s">
        <v>20</v>
      </c>
      <c r="I2649" s="8">
        <v>0.15000000000000008</v>
      </c>
      <c r="J2649" s="9">
        <v>3250</v>
      </c>
      <c r="K2649" s="10">
        <f t="shared" si="20"/>
        <v>487.50000000000023</v>
      </c>
      <c r="L2649" s="10">
        <f t="shared" si="21"/>
        <v>195.00000000000011</v>
      </c>
      <c r="M2649" s="11">
        <v>0.4</v>
      </c>
      <c r="O2649" s="16"/>
      <c r="P2649" s="14"/>
      <c r="Q2649" s="12"/>
      <c r="R2649" s="13"/>
    </row>
    <row r="2650" spans="1:18" ht="15.75" customHeight="1">
      <c r="A2650" s="1"/>
      <c r="B2650" s="6" t="s">
        <v>23</v>
      </c>
      <c r="C2650" s="6">
        <v>1197831</v>
      </c>
      <c r="D2650" s="7">
        <v>44458</v>
      </c>
      <c r="E2650" s="6" t="s">
        <v>24</v>
      </c>
      <c r="F2650" s="6" t="s">
        <v>96</v>
      </c>
      <c r="G2650" s="6" t="s">
        <v>97</v>
      </c>
      <c r="H2650" s="6" t="s">
        <v>21</v>
      </c>
      <c r="I2650" s="8">
        <v>0.25000000000000006</v>
      </c>
      <c r="J2650" s="9">
        <v>3250</v>
      </c>
      <c r="K2650" s="10">
        <f t="shared" si="20"/>
        <v>812.50000000000023</v>
      </c>
      <c r="L2650" s="10">
        <f t="shared" si="21"/>
        <v>284.37500000000006</v>
      </c>
      <c r="M2650" s="11">
        <v>0.35</v>
      </c>
      <c r="O2650" s="16"/>
      <c r="P2650" s="14"/>
      <c r="Q2650" s="12"/>
      <c r="R2650" s="13"/>
    </row>
    <row r="2651" spans="1:18" ht="15.75" customHeight="1">
      <c r="A2651" s="1"/>
      <c r="B2651" s="6" t="s">
        <v>23</v>
      </c>
      <c r="C2651" s="6">
        <v>1197831</v>
      </c>
      <c r="D2651" s="7">
        <v>44458</v>
      </c>
      <c r="E2651" s="6" t="s">
        <v>24</v>
      </c>
      <c r="F2651" s="6" t="s">
        <v>96</v>
      </c>
      <c r="G2651" s="6" t="s">
        <v>97</v>
      </c>
      <c r="H2651" s="6" t="s">
        <v>22</v>
      </c>
      <c r="I2651" s="8">
        <v>0.3000000000000001</v>
      </c>
      <c r="J2651" s="9">
        <v>4250</v>
      </c>
      <c r="K2651" s="10">
        <f t="shared" si="20"/>
        <v>1275.0000000000005</v>
      </c>
      <c r="L2651" s="10">
        <f t="shared" si="21"/>
        <v>510.00000000000023</v>
      </c>
      <c r="M2651" s="11">
        <v>0.4</v>
      </c>
      <c r="O2651" s="16"/>
      <c r="P2651" s="14"/>
      <c r="Q2651" s="12"/>
      <c r="R2651" s="13"/>
    </row>
    <row r="2652" spans="1:18" ht="15.75" customHeight="1">
      <c r="A2652" s="1"/>
      <c r="B2652" s="6" t="s">
        <v>23</v>
      </c>
      <c r="C2652" s="6">
        <v>1197831</v>
      </c>
      <c r="D2652" s="7">
        <v>44490</v>
      </c>
      <c r="E2652" s="6" t="s">
        <v>24</v>
      </c>
      <c r="F2652" s="6" t="s">
        <v>96</v>
      </c>
      <c r="G2652" s="6" t="s">
        <v>97</v>
      </c>
      <c r="H2652" s="6" t="s">
        <v>17</v>
      </c>
      <c r="I2652" s="8">
        <v>0.3000000000000001</v>
      </c>
      <c r="J2652" s="9">
        <v>6000</v>
      </c>
      <c r="K2652" s="10">
        <f t="shared" si="20"/>
        <v>1800.0000000000007</v>
      </c>
      <c r="L2652" s="10">
        <f t="shared" si="21"/>
        <v>720.00000000000034</v>
      </c>
      <c r="M2652" s="11">
        <v>0.4</v>
      </c>
      <c r="O2652" s="16"/>
      <c r="P2652" s="14"/>
      <c r="Q2652" s="12"/>
      <c r="R2652" s="13"/>
    </row>
    <row r="2653" spans="1:18" ht="15.75" customHeight="1">
      <c r="A2653" s="1"/>
      <c r="B2653" s="6" t="s">
        <v>23</v>
      </c>
      <c r="C2653" s="6">
        <v>1197831</v>
      </c>
      <c r="D2653" s="7">
        <v>44490</v>
      </c>
      <c r="E2653" s="6" t="s">
        <v>24</v>
      </c>
      <c r="F2653" s="6" t="s">
        <v>96</v>
      </c>
      <c r="G2653" s="6" t="s">
        <v>97</v>
      </c>
      <c r="H2653" s="6" t="s">
        <v>18</v>
      </c>
      <c r="I2653" s="8">
        <v>0.20000000000000012</v>
      </c>
      <c r="J2653" s="9">
        <v>4250</v>
      </c>
      <c r="K2653" s="10">
        <f t="shared" si="20"/>
        <v>850.00000000000057</v>
      </c>
      <c r="L2653" s="10">
        <f t="shared" si="21"/>
        <v>297.50000000000017</v>
      </c>
      <c r="M2653" s="11">
        <v>0.35</v>
      </c>
      <c r="O2653" s="16"/>
      <c r="P2653" s="14"/>
      <c r="Q2653" s="12"/>
      <c r="R2653" s="13"/>
    </row>
    <row r="2654" spans="1:18" ht="15.75" customHeight="1">
      <c r="A2654" s="1"/>
      <c r="B2654" s="6" t="s">
        <v>23</v>
      </c>
      <c r="C2654" s="6">
        <v>1197831</v>
      </c>
      <c r="D2654" s="7">
        <v>44490</v>
      </c>
      <c r="E2654" s="6" t="s">
        <v>24</v>
      </c>
      <c r="F2654" s="6" t="s">
        <v>96</v>
      </c>
      <c r="G2654" s="6" t="s">
        <v>97</v>
      </c>
      <c r="H2654" s="6" t="s">
        <v>19</v>
      </c>
      <c r="I2654" s="8">
        <v>0.20000000000000012</v>
      </c>
      <c r="J2654" s="9">
        <v>3000</v>
      </c>
      <c r="K2654" s="10">
        <f t="shared" si="20"/>
        <v>600.00000000000034</v>
      </c>
      <c r="L2654" s="10">
        <f t="shared" si="21"/>
        <v>240.00000000000014</v>
      </c>
      <c r="M2654" s="11">
        <v>0.4</v>
      </c>
      <c r="O2654" s="16"/>
      <c r="P2654" s="14"/>
      <c r="Q2654" s="12"/>
      <c r="R2654" s="13"/>
    </row>
    <row r="2655" spans="1:18" ht="15.75" customHeight="1">
      <c r="A2655" s="1"/>
      <c r="B2655" s="6" t="s">
        <v>23</v>
      </c>
      <c r="C2655" s="6">
        <v>1197831</v>
      </c>
      <c r="D2655" s="7">
        <v>44490</v>
      </c>
      <c r="E2655" s="6" t="s">
        <v>24</v>
      </c>
      <c r="F2655" s="6" t="s">
        <v>96</v>
      </c>
      <c r="G2655" s="6" t="s">
        <v>97</v>
      </c>
      <c r="H2655" s="6" t="s">
        <v>20</v>
      </c>
      <c r="I2655" s="8">
        <v>0.20000000000000012</v>
      </c>
      <c r="J2655" s="9">
        <v>2750</v>
      </c>
      <c r="K2655" s="10">
        <f t="shared" si="20"/>
        <v>550.00000000000034</v>
      </c>
      <c r="L2655" s="10">
        <f t="shared" si="21"/>
        <v>220.00000000000014</v>
      </c>
      <c r="M2655" s="11">
        <v>0.4</v>
      </c>
      <c r="O2655" s="16"/>
      <c r="P2655" s="14"/>
      <c r="Q2655" s="12"/>
      <c r="R2655" s="13"/>
    </row>
    <row r="2656" spans="1:18" ht="15.75" customHeight="1">
      <c r="A2656" s="1"/>
      <c r="B2656" s="6" t="s">
        <v>23</v>
      </c>
      <c r="C2656" s="6">
        <v>1197831</v>
      </c>
      <c r="D2656" s="7">
        <v>44490</v>
      </c>
      <c r="E2656" s="6" t="s">
        <v>24</v>
      </c>
      <c r="F2656" s="6" t="s">
        <v>96</v>
      </c>
      <c r="G2656" s="6" t="s">
        <v>97</v>
      </c>
      <c r="H2656" s="6" t="s">
        <v>21</v>
      </c>
      <c r="I2656" s="8">
        <v>0.3000000000000001</v>
      </c>
      <c r="J2656" s="9">
        <v>2750</v>
      </c>
      <c r="K2656" s="10">
        <f t="shared" si="20"/>
        <v>825.00000000000023</v>
      </c>
      <c r="L2656" s="10">
        <f t="shared" si="21"/>
        <v>288.75000000000006</v>
      </c>
      <c r="M2656" s="11">
        <v>0.35</v>
      </c>
      <c r="O2656" s="16"/>
      <c r="P2656" s="14"/>
      <c r="Q2656" s="12"/>
      <c r="R2656" s="13"/>
    </row>
    <row r="2657" spans="1:18" ht="15.75" customHeight="1">
      <c r="A2657" s="1"/>
      <c r="B2657" s="6" t="s">
        <v>23</v>
      </c>
      <c r="C2657" s="6">
        <v>1197831</v>
      </c>
      <c r="D2657" s="7">
        <v>44490</v>
      </c>
      <c r="E2657" s="6" t="s">
        <v>24</v>
      </c>
      <c r="F2657" s="6" t="s">
        <v>96</v>
      </c>
      <c r="G2657" s="6" t="s">
        <v>97</v>
      </c>
      <c r="H2657" s="6" t="s">
        <v>22</v>
      </c>
      <c r="I2657" s="8">
        <v>0.30000000000000004</v>
      </c>
      <c r="J2657" s="9">
        <v>4000</v>
      </c>
      <c r="K2657" s="10">
        <f t="shared" si="20"/>
        <v>1200.0000000000002</v>
      </c>
      <c r="L2657" s="10">
        <f t="shared" si="21"/>
        <v>480.00000000000011</v>
      </c>
      <c r="M2657" s="11">
        <v>0.4</v>
      </c>
      <c r="O2657" s="16"/>
      <c r="P2657" s="14"/>
      <c r="Q2657" s="12"/>
      <c r="R2657" s="13"/>
    </row>
    <row r="2658" spans="1:18" ht="15.75" customHeight="1">
      <c r="A2658" s="1"/>
      <c r="B2658" s="6" t="s">
        <v>23</v>
      </c>
      <c r="C2658" s="6">
        <v>1197831</v>
      </c>
      <c r="D2658" s="7">
        <v>44520</v>
      </c>
      <c r="E2658" s="6" t="s">
        <v>24</v>
      </c>
      <c r="F2658" s="6" t="s">
        <v>96</v>
      </c>
      <c r="G2658" s="6" t="s">
        <v>97</v>
      </c>
      <c r="H2658" s="6" t="s">
        <v>17</v>
      </c>
      <c r="I2658" s="8">
        <v>0.25000000000000011</v>
      </c>
      <c r="J2658" s="9">
        <v>5500</v>
      </c>
      <c r="K2658" s="10">
        <f t="shared" si="20"/>
        <v>1375.0000000000007</v>
      </c>
      <c r="L2658" s="10">
        <f t="shared" si="21"/>
        <v>550.00000000000034</v>
      </c>
      <c r="M2658" s="11">
        <v>0.4</v>
      </c>
      <c r="O2658" s="16"/>
      <c r="P2658" s="14"/>
      <c r="Q2658" s="12"/>
      <c r="R2658" s="13"/>
    </row>
    <row r="2659" spans="1:18" ht="15.75" customHeight="1">
      <c r="A2659" s="1"/>
      <c r="B2659" s="6" t="s">
        <v>23</v>
      </c>
      <c r="C2659" s="6">
        <v>1197831</v>
      </c>
      <c r="D2659" s="7">
        <v>44520</v>
      </c>
      <c r="E2659" s="6" t="s">
        <v>24</v>
      </c>
      <c r="F2659" s="6" t="s">
        <v>96</v>
      </c>
      <c r="G2659" s="6" t="s">
        <v>97</v>
      </c>
      <c r="H2659" s="6" t="s">
        <v>18</v>
      </c>
      <c r="I2659" s="8">
        <v>0.15000000000000013</v>
      </c>
      <c r="J2659" s="9">
        <v>3750</v>
      </c>
      <c r="K2659" s="10">
        <f t="shared" si="20"/>
        <v>562.50000000000045</v>
      </c>
      <c r="L2659" s="10">
        <f t="shared" si="21"/>
        <v>196.87500000000014</v>
      </c>
      <c r="M2659" s="11">
        <v>0.35</v>
      </c>
      <c r="O2659" s="16"/>
      <c r="P2659" s="14"/>
      <c r="Q2659" s="12"/>
      <c r="R2659" s="13"/>
    </row>
    <row r="2660" spans="1:18" ht="15.75" customHeight="1">
      <c r="A2660" s="1"/>
      <c r="B2660" s="6" t="s">
        <v>23</v>
      </c>
      <c r="C2660" s="6">
        <v>1197831</v>
      </c>
      <c r="D2660" s="7">
        <v>44520</v>
      </c>
      <c r="E2660" s="6" t="s">
        <v>24</v>
      </c>
      <c r="F2660" s="6" t="s">
        <v>96</v>
      </c>
      <c r="G2660" s="6" t="s">
        <v>97</v>
      </c>
      <c r="H2660" s="6" t="s">
        <v>19</v>
      </c>
      <c r="I2660" s="8">
        <v>0.25000000000000017</v>
      </c>
      <c r="J2660" s="9">
        <v>3200</v>
      </c>
      <c r="K2660" s="10">
        <f t="shared" si="20"/>
        <v>800.00000000000057</v>
      </c>
      <c r="L2660" s="10">
        <f t="shared" si="21"/>
        <v>320.00000000000023</v>
      </c>
      <c r="M2660" s="11">
        <v>0.4</v>
      </c>
      <c r="O2660" s="16"/>
      <c r="P2660" s="14"/>
      <c r="Q2660" s="12"/>
      <c r="R2660" s="13"/>
    </row>
    <row r="2661" spans="1:18" ht="15.75" customHeight="1">
      <c r="A2661" s="1"/>
      <c r="B2661" s="6" t="s">
        <v>23</v>
      </c>
      <c r="C2661" s="6">
        <v>1197831</v>
      </c>
      <c r="D2661" s="7">
        <v>44520</v>
      </c>
      <c r="E2661" s="6" t="s">
        <v>24</v>
      </c>
      <c r="F2661" s="6" t="s">
        <v>96</v>
      </c>
      <c r="G2661" s="6" t="s">
        <v>97</v>
      </c>
      <c r="H2661" s="6" t="s">
        <v>20</v>
      </c>
      <c r="I2661" s="8">
        <v>0.55000000000000016</v>
      </c>
      <c r="J2661" s="9">
        <v>3750</v>
      </c>
      <c r="K2661" s="10">
        <f t="shared" si="20"/>
        <v>2062.5000000000005</v>
      </c>
      <c r="L2661" s="10">
        <f t="shared" si="21"/>
        <v>825.00000000000023</v>
      </c>
      <c r="M2661" s="11">
        <v>0.4</v>
      </c>
      <c r="O2661" s="16"/>
      <c r="P2661" s="14"/>
      <c r="Q2661" s="12"/>
      <c r="R2661" s="13"/>
    </row>
    <row r="2662" spans="1:18" ht="15.75" customHeight="1">
      <c r="A2662" s="1"/>
      <c r="B2662" s="6" t="s">
        <v>23</v>
      </c>
      <c r="C2662" s="6">
        <v>1197831</v>
      </c>
      <c r="D2662" s="7">
        <v>44520</v>
      </c>
      <c r="E2662" s="6" t="s">
        <v>24</v>
      </c>
      <c r="F2662" s="6" t="s">
        <v>96</v>
      </c>
      <c r="G2662" s="6" t="s">
        <v>97</v>
      </c>
      <c r="H2662" s="6" t="s">
        <v>21</v>
      </c>
      <c r="I2662" s="8">
        <v>0.75000000000000011</v>
      </c>
      <c r="J2662" s="9">
        <v>3500</v>
      </c>
      <c r="K2662" s="10">
        <f t="shared" si="20"/>
        <v>2625.0000000000005</v>
      </c>
      <c r="L2662" s="10">
        <f t="shared" si="21"/>
        <v>918.75000000000011</v>
      </c>
      <c r="M2662" s="11">
        <v>0.35</v>
      </c>
      <c r="O2662" s="16"/>
      <c r="P2662" s="14"/>
      <c r="Q2662" s="12"/>
      <c r="R2662" s="13"/>
    </row>
    <row r="2663" spans="1:18" ht="15.75" customHeight="1">
      <c r="A2663" s="1"/>
      <c r="B2663" s="6" t="s">
        <v>23</v>
      </c>
      <c r="C2663" s="6">
        <v>1197831</v>
      </c>
      <c r="D2663" s="7">
        <v>44520</v>
      </c>
      <c r="E2663" s="6" t="s">
        <v>24</v>
      </c>
      <c r="F2663" s="6" t="s">
        <v>96</v>
      </c>
      <c r="G2663" s="6" t="s">
        <v>97</v>
      </c>
      <c r="H2663" s="6" t="s">
        <v>22</v>
      </c>
      <c r="I2663" s="8">
        <v>0.75</v>
      </c>
      <c r="J2663" s="9">
        <v>4500</v>
      </c>
      <c r="K2663" s="10">
        <f t="shared" si="20"/>
        <v>3375</v>
      </c>
      <c r="L2663" s="10">
        <f t="shared" si="21"/>
        <v>1350</v>
      </c>
      <c r="M2663" s="11">
        <v>0.4</v>
      </c>
      <c r="O2663" s="16"/>
      <c r="P2663" s="14"/>
      <c r="Q2663" s="12"/>
      <c r="R2663" s="13"/>
    </row>
    <row r="2664" spans="1:18" ht="15.75" customHeight="1">
      <c r="A2664" s="1"/>
      <c r="B2664" s="6" t="s">
        <v>23</v>
      </c>
      <c r="C2664" s="6">
        <v>1197831</v>
      </c>
      <c r="D2664" s="7">
        <v>44549</v>
      </c>
      <c r="E2664" s="6" t="s">
        <v>24</v>
      </c>
      <c r="F2664" s="6" t="s">
        <v>96</v>
      </c>
      <c r="G2664" s="6" t="s">
        <v>97</v>
      </c>
      <c r="H2664" s="6" t="s">
        <v>17</v>
      </c>
      <c r="I2664" s="8">
        <v>0.70000000000000007</v>
      </c>
      <c r="J2664" s="9">
        <v>7000</v>
      </c>
      <c r="K2664" s="10">
        <f t="shared" si="20"/>
        <v>4900.0000000000009</v>
      </c>
      <c r="L2664" s="10">
        <f t="shared" si="21"/>
        <v>1960.0000000000005</v>
      </c>
      <c r="M2664" s="11">
        <v>0.4</v>
      </c>
      <c r="O2664" s="16"/>
      <c r="P2664" s="14"/>
      <c r="Q2664" s="12"/>
      <c r="R2664" s="13"/>
    </row>
    <row r="2665" spans="1:18" ht="15.75" customHeight="1">
      <c r="A2665" s="1"/>
      <c r="B2665" s="6" t="s">
        <v>23</v>
      </c>
      <c r="C2665" s="6">
        <v>1197831</v>
      </c>
      <c r="D2665" s="7">
        <v>44549</v>
      </c>
      <c r="E2665" s="6" t="s">
        <v>24</v>
      </c>
      <c r="F2665" s="6" t="s">
        <v>96</v>
      </c>
      <c r="G2665" s="6" t="s">
        <v>97</v>
      </c>
      <c r="H2665" s="6" t="s">
        <v>18</v>
      </c>
      <c r="I2665" s="8">
        <v>0.60000000000000009</v>
      </c>
      <c r="J2665" s="9">
        <v>5000</v>
      </c>
      <c r="K2665" s="10">
        <f t="shared" si="20"/>
        <v>3000.0000000000005</v>
      </c>
      <c r="L2665" s="10">
        <f t="shared" si="21"/>
        <v>1050</v>
      </c>
      <c r="M2665" s="11">
        <v>0.35</v>
      </c>
      <c r="O2665" s="16"/>
      <c r="P2665" s="14"/>
      <c r="Q2665" s="12"/>
      <c r="R2665" s="13"/>
    </row>
    <row r="2666" spans="1:18" ht="15.75" customHeight="1">
      <c r="A2666" s="1"/>
      <c r="B2666" s="6" t="s">
        <v>23</v>
      </c>
      <c r="C2666" s="6">
        <v>1197831</v>
      </c>
      <c r="D2666" s="7">
        <v>44549</v>
      </c>
      <c r="E2666" s="6" t="s">
        <v>24</v>
      </c>
      <c r="F2666" s="6" t="s">
        <v>96</v>
      </c>
      <c r="G2666" s="6" t="s">
        <v>97</v>
      </c>
      <c r="H2666" s="6" t="s">
        <v>19</v>
      </c>
      <c r="I2666" s="8">
        <v>0.60000000000000009</v>
      </c>
      <c r="J2666" s="9">
        <v>4500</v>
      </c>
      <c r="K2666" s="10">
        <f t="shared" si="20"/>
        <v>2700.0000000000005</v>
      </c>
      <c r="L2666" s="10">
        <f t="shared" si="21"/>
        <v>1080.0000000000002</v>
      </c>
      <c r="M2666" s="11">
        <v>0.4</v>
      </c>
      <c r="O2666" s="16"/>
      <c r="P2666" s="14"/>
      <c r="Q2666" s="12"/>
      <c r="R2666" s="13"/>
    </row>
    <row r="2667" spans="1:18" ht="15.75" customHeight="1">
      <c r="A2667" s="1"/>
      <c r="B2667" s="6" t="s">
        <v>23</v>
      </c>
      <c r="C2667" s="6">
        <v>1197831</v>
      </c>
      <c r="D2667" s="7">
        <v>44549</v>
      </c>
      <c r="E2667" s="6" t="s">
        <v>24</v>
      </c>
      <c r="F2667" s="6" t="s">
        <v>96</v>
      </c>
      <c r="G2667" s="6" t="s">
        <v>97</v>
      </c>
      <c r="H2667" s="6" t="s">
        <v>20</v>
      </c>
      <c r="I2667" s="8">
        <v>0.60000000000000009</v>
      </c>
      <c r="J2667" s="9">
        <v>4000</v>
      </c>
      <c r="K2667" s="10">
        <f t="shared" si="20"/>
        <v>2400.0000000000005</v>
      </c>
      <c r="L2667" s="10">
        <f t="shared" si="21"/>
        <v>960.00000000000023</v>
      </c>
      <c r="M2667" s="11">
        <v>0.4</v>
      </c>
      <c r="O2667" s="16"/>
      <c r="P2667" s="14"/>
      <c r="Q2667" s="12"/>
      <c r="R2667" s="13"/>
    </row>
    <row r="2668" spans="1:18" ht="15.75" customHeight="1">
      <c r="A2668" s="1"/>
      <c r="B2668" s="6" t="s">
        <v>23</v>
      </c>
      <c r="C2668" s="6">
        <v>1197831</v>
      </c>
      <c r="D2668" s="7">
        <v>44549</v>
      </c>
      <c r="E2668" s="6" t="s">
        <v>24</v>
      </c>
      <c r="F2668" s="6" t="s">
        <v>96</v>
      </c>
      <c r="G2668" s="6" t="s">
        <v>97</v>
      </c>
      <c r="H2668" s="6" t="s">
        <v>21</v>
      </c>
      <c r="I2668" s="8">
        <v>0.70000000000000007</v>
      </c>
      <c r="J2668" s="9">
        <v>4000</v>
      </c>
      <c r="K2668" s="10">
        <f t="shared" si="20"/>
        <v>2800.0000000000005</v>
      </c>
      <c r="L2668" s="10">
        <f t="shared" si="21"/>
        <v>980.00000000000011</v>
      </c>
      <c r="M2668" s="11">
        <v>0.35</v>
      </c>
      <c r="O2668" s="16"/>
      <c r="P2668" s="14"/>
      <c r="Q2668" s="12"/>
      <c r="R2668" s="13"/>
    </row>
    <row r="2669" spans="1:18" ht="15.75" customHeight="1">
      <c r="A2669" s="1"/>
      <c r="B2669" s="6" t="s">
        <v>23</v>
      </c>
      <c r="C2669" s="6">
        <v>1197831</v>
      </c>
      <c r="D2669" s="7">
        <v>44549</v>
      </c>
      <c r="E2669" s="6" t="s">
        <v>24</v>
      </c>
      <c r="F2669" s="6" t="s">
        <v>96</v>
      </c>
      <c r="G2669" s="6" t="s">
        <v>97</v>
      </c>
      <c r="H2669" s="6" t="s">
        <v>22</v>
      </c>
      <c r="I2669" s="8">
        <v>0.75</v>
      </c>
      <c r="J2669" s="9">
        <v>5000</v>
      </c>
      <c r="K2669" s="10">
        <f t="shared" si="20"/>
        <v>3750</v>
      </c>
      <c r="L2669" s="10">
        <f t="shared" si="21"/>
        <v>1500</v>
      </c>
      <c r="M2669" s="11">
        <v>0.4</v>
      </c>
      <c r="O2669" s="16"/>
      <c r="P2669" s="14"/>
      <c r="Q2669" s="12"/>
      <c r="R2669" s="13"/>
    </row>
    <row r="2670" spans="1:18" ht="15.75" customHeight="1">
      <c r="A2670" s="1" t="s">
        <v>39</v>
      </c>
      <c r="B2670" s="6" t="s">
        <v>23</v>
      </c>
      <c r="C2670" s="6">
        <v>1197831</v>
      </c>
      <c r="D2670" s="7">
        <v>44219</v>
      </c>
      <c r="E2670" s="6" t="s">
        <v>24</v>
      </c>
      <c r="F2670" s="6" t="s">
        <v>98</v>
      </c>
      <c r="G2670" s="6" t="s">
        <v>99</v>
      </c>
      <c r="H2670" s="6" t="s">
        <v>17</v>
      </c>
      <c r="I2670" s="8">
        <v>0.25000000000000006</v>
      </c>
      <c r="J2670" s="9">
        <v>5750</v>
      </c>
      <c r="K2670" s="10">
        <f t="shared" si="20"/>
        <v>1437.5000000000002</v>
      </c>
      <c r="L2670" s="10">
        <f t="shared" si="21"/>
        <v>575.00000000000011</v>
      </c>
      <c r="M2670" s="11">
        <v>0.4</v>
      </c>
      <c r="O2670" s="16"/>
      <c r="P2670" s="14"/>
      <c r="Q2670" s="12"/>
      <c r="R2670" s="13"/>
    </row>
    <row r="2671" spans="1:18" ht="15.75" customHeight="1">
      <c r="A2671" s="1"/>
      <c r="B2671" s="6" t="s">
        <v>23</v>
      </c>
      <c r="C2671" s="6">
        <v>1197831</v>
      </c>
      <c r="D2671" s="7">
        <v>44219</v>
      </c>
      <c r="E2671" s="6" t="s">
        <v>24</v>
      </c>
      <c r="F2671" s="6" t="s">
        <v>98</v>
      </c>
      <c r="G2671" s="6" t="s">
        <v>99</v>
      </c>
      <c r="H2671" s="6" t="s">
        <v>18</v>
      </c>
      <c r="I2671" s="8">
        <v>0.25000000000000006</v>
      </c>
      <c r="J2671" s="9">
        <v>3750</v>
      </c>
      <c r="K2671" s="10">
        <f t="shared" si="20"/>
        <v>937.50000000000023</v>
      </c>
      <c r="L2671" s="10">
        <f t="shared" si="21"/>
        <v>328.12500000000006</v>
      </c>
      <c r="M2671" s="11">
        <v>0.35</v>
      </c>
      <c r="O2671" s="16"/>
      <c r="P2671" s="14"/>
      <c r="Q2671" s="12"/>
      <c r="R2671" s="13"/>
    </row>
    <row r="2672" spans="1:18" ht="15.75" customHeight="1">
      <c r="A2672" s="1"/>
      <c r="B2672" s="6" t="s">
        <v>23</v>
      </c>
      <c r="C2672" s="6">
        <v>1197831</v>
      </c>
      <c r="D2672" s="7">
        <v>44219</v>
      </c>
      <c r="E2672" s="6" t="s">
        <v>24</v>
      </c>
      <c r="F2672" s="6" t="s">
        <v>98</v>
      </c>
      <c r="G2672" s="6" t="s">
        <v>99</v>
      </c>
      <c r="H2672" s="6" t="s">
        <v>19</v>
      </c>
      <c r="I2672" s="8">
        <v>0.15000000000000008</v>
      </c>
      <c r="J2672" s="9">
        <v>3750</v>
      </c>
      <c r="K2672" s="10">
        <f t="shared" si="20"/>
        <v>562.50000000000034</v>
      </c>
      <c r="L2672" s="10">
        <f t="shared" si="21"/>
        <v>225.00000000000014</v>
      </c>
      <c r="M2672" s="11">
        <v>0.4</v>
      </c>
      <c r="O2672" s="16"/>
      <c r="P2672" s="14"/>
      <c r="Q2672" s="12"/>
      <c r="R2672" s="13"/>
    </row>
    <row r="2673" spans="1:18" ht="15.75" customHeight="1">
      <c r="A2673" s="1"/>
      <c r="B2673" s="6" t="s">
        <v>23</v>
      </c>
      <c r="C2673" s="6">
        <v>1197831</v>
      </c>
      <c r="D2673" s="7">
        <v>44219</v>
      </c>
      <c r="E2673" s="6" t="s">
        <v>24</v>
      </c>
      <c r="F2673" s="6" t="s">
        <v>98</v>
      </c>
      <c r="G2673" s="6" t="s">
        <v>99</v>
      </c>
      <c r="H2673" s="6" t="s">
        <v>20</v>
      </c>
      <c r="I2673" s="8">
        <v>0.2</v>
      </c>
      <c r="J2673" s="9">
        <v>2250</v>
      </c>
      <c r="K2673" s="10">
        <f t="shared" si="20"/>
        <v>450</v>
      </c>
      <c r="L2673" s="10">
        <f t="shared" si="21"/>
        <v>180</v>
      </c>
      <c r="M2673" s="11">
        <v>0.4</v>
      </c>
      <c r="O2673" s="16"/>
      <c r="P2673" s="14"/>
      <c r="Q2673" s="12"/>
      <c r="R2673" s="13"/>
    </row>
    <row r="2674" spans="1:18" ht="15.75" customHeight="1">
      <c r="A2674" s="1"/>
      <c r="B2674" s="6" t="s">
        <v>23</v>
      </c>
      <c r="C2674" s="6">
        <v>1197831</v>
      </c>
      <c r="D2674" s="7">
        <v>44219</v>
      </c>
      <c r="E2674" s="6" t="s">
        <v>24</v>
      </c>
      <c r="F2674" s="6" t="s">
        <v>98</v>
      </c>
      <c r="G2674" s="6" t="s">
        <v>99</v>
      </c>
      <c r="H2674" s="6" t="s">
        <v>21</v>
      </c>
      <c r="I2674" s="8">
        <v>0.35000000000000003</v>
      </c>
      <c r="J2674" s="9">
        <v>2750</v>
      </c>
      <c r="K2674" s="10">
        <f t="shared" si="20"/>
        <v>962.50000000000011</v>
      </c>
      <c r="L2674" s="10">
        <f t="shared" si="21"/>
        <v>336.875</v>
      </c>
      <c r="M2674" s="11">
        <v>0.35</v>
      </c>
      <c r="O2674" s="16"/>
      <c r="P2674" s="14"/>
      <c r="Q2674" s="12"/>
      <c r="R2674" s="13"/>
    </row>
    <row r="2675" spans="1:18" ht="15.75" customHeight="1">
      <c r="A2675" s="1"/>
      <c r="B2675" s="6" t="s">
        <v>23</v>
      </c>
      <c r="C2675" s="6">
        <v>1197831</v>
      </c>
      <c r="D2675" s="7">
        <v>44219</v>
      </c>
      <c r="E2675" s="6" t="s">
        <v>24</v>
      </c>
      <c r="F2675" s="6" t="s">
        <v>98</v>
      </c>
      <c r="G2675" s="6" t="s">
        <v>99</v>
      </c>
      <c r="H2675" s="6" t="s">
        <v>22</v>
      </c>
      <c r="I2675" s="8">
        <v>0.25000000000000006</v>
      </c>
      <c r="J2675" s="9">
        <v>3750</v>
      </c>
      <c r="K2675" s="10">
        <f t="shared" si="20"/>
        <v>937.50000000000023</v>
      </c>
      <c r="L2675" s="10">
        <f t="shared" si="21"/>
        <v>375.00000000000011</v>
      </c>
      <c r="M2675" s="11">
        <v>0.4</v>
      </c>
      <c r="O2675" s="16"/>
      <c r="P2675" s="14"/>
      <c r="Q2675" s="12"/>
      <c r="R2675" s="13"/>
    </row>
    <row r="2676" spans="1:18" ht="15.75" customHeight="1">
      <c r="A2676" s="1"/>
      <c r="B2676" s="6" t="s">
        <v>23</v>
      </c>
      <c r="C2676" s="6">
        <v>1197831</v>
      </c>
      <c r="D2676" s="7">
        <v>44248</v>
      </c>
      <c r="E2676" s="6" t="s">
        <v>24</v>
      </c>
      <c r="F2676" s="6" t="s">
        <v>98</v>
      </c>
      <c r="G2676" s="6" t="s">
        <v>99</v>
      </c>
      <c r="H2676" s="6" t="s">
        <v>17</v>
      </c>
      <c r="I2676" s="8">
        <v>0.25000000000000006</v>
      </c>
      <c r="J2676" s="9">
        <v>6250</v>
      </c>
      <c r="K2676" s="10">
        <f t="shared" si="20"/>
        <v>1562.5000000000005</v>
      </c>
      <c r="L2676" s="10">
        <f t="shared" si="21"/>
        <v>625.00000000000023</v>
      </c>
      <c r="M2676" s="11">
        <v>0.4</v>
      </c>
      <c r="O2676" s="16"/>
      <c r="P2676" s="14"/>
      <c r="Q2676" s="12"/>
      <c r="R2676" s="13"/>
    </row>
    <row r="2677" spans="1:18" ht="15.75" customHeight="1">
      <c r="A2677" s="1"/>
      <c r="B2677" s="6" t="s">
        <v>23</v>
      </c>
      <c r="C2677" s="6">
        <v>1197831</v>
      </c>
      <c r="D2677" s="7">
        <v>44248</v>
      </c>
      <c r="E2677" s="6" t="s">
        <v>24</v>
      </c>
      <c r="F2677" s="6" t="s">
        <v>98</v>
      </c>
      <c r="G2677" s="6" t="s">
        <v>99</v>
      </c>
      <c r="H2677" s="6" t="s">
        <v>18</v>
      </c>
      <c r="I2677" s="8">
        <v>0.25000000000000006</v>
      </c>
      <c r="J2677" s="9">
        <v>2750</v>
      </c>
      <c r="K2677" s="10">
        <f t="shared" si="20"/>
        <v>687.50000000000011</v>
      </c>
      <c r="L2677" s="10">
        <f t="shared" si="21"/>
        <v>240.62500000000003</v>
      </c>
      <c r="M2677" s="11">
        <v>0.35</v>
      </c>
      <c r="O2677" s="16"/>
      <c r="P2677" s="14"/>
      <c r="Q2677" s="12"/>
      <c r="R2677" s="13"/>
    </row>
    <row r="2678" spans="1:18" ht="15.75" customHeight="1">
      <c r="A2678" s="1"/>
      <c r="B2678" s="6" t="s">
        <v>23</v>
      </c>
      <c r="C2678" s="6">
        <v>1197831</v>
      </c>
      <c r="D2678" s="7">
        <v>44248</v>
      </c>
      <c r="E2678" s="6" t="s">
        <v>24</v>
      </c>
      <c r="F2678" s="6" t="s">
        <v>98</v>
      </c>
      <c r="G2678" s="6" t="s">
        <v>99</v>
      </c>
      <c r="H2678" s="6" t="s">
        <v>19</v>
      </c>
      <c r="I2678" s="8">
        <v>0.15000000000000008</v>
      </c>
      <c r="J2678" s="9">
        <v>3250</v>
      </c>
      <c r="K2678" s="10">
        <f t="shared" si="20"/>
        <v>487.50000000000023</v>
      </c>
      <c r="L2678" s="10">
        <f t="shared" si="21"/>
        <v>195.00000000000011</v>
      </c>
      <c r="M2678" s="11">
        <v>0.4</v>
      </c>
      <c r="O2678" s="16"/>
      <c r="P2678" s="14"/>
      <c r="Q2678" s="12"/>
      <c r="R2678" s="13"/>
    </row>
    <row r="2679" spans="1:18" ht="15.75" customHeight="1">
      <c r="A2679" s="1"/>
      <c r="B2679" s="6" t="s">
        <v>23</v>
      </c>
      <c r="C2679" s="6">
        <v>1197831</v>
      </c>
      <c r="D2679" s="7">
        <v>44248</v>
      </c>
      <c r="E2679" s="6" t="s">
        <v>24</v>
      </c>
      <c r="F2679" s="6" t="s">
        <v>98</v>
      </c>
      <c r="G2679" s="6" t="s">
        <v>99</v>
      </c>
      <c r="H2679" s="6" t="s">
        <v>20</v>
      </c>
      <c r="I2679" s="8">
        <v>0.2</v>
      </c>
      <c r="J2679" s="9">
        <v>1750</v>
      </c>
      <c r="K2679" s="10">
        <f t="shared" si="20"/>
        <v>350</v>
      </c>
      <c r="L2679" s="10">
        <f t="shared" si="21"/>
        <v>140</v>
      </c>
      <c r="M2679" s="11">
        <v>0.4</v>
      </c>
      <c r="O2679" s="16"/>
      <c r="P2679" s="14"/>
      <c r="Q2679" s="12"/>
      <c r="R2679" s="13"/>
    </row>
    <row r="2680" spans="1:18" ht="15.75" customHeight="1">
      <c r="A2680" s="1"/>
      <c r="B2680" s="6" t="s">
        <v>23</v>
      </c>
      <c r="C2680" s="6">
        <v>1197831</v>
      </c>
      <c r="D2680" s="7">
        <v>44248</v>
      </c>
      <c r="E2680" s="6" t="s">
        <v>24</v>
      </c>
      <c r="F2680" s="6" t="s">
        <v>98</v>
      </c>
      <c r="G2680" s="6" t="s">
        <v>99</v>
      </c>
      <c r="H2680" s="6" t="s">
        <v>21</v>
      </c>
      <c r="I2680" s="8">
        <v>0.35000000000000003</v>
      </c>
      <c r="J2680" s="9">
        <v>2500</v>
      </c>
      <c r="K2680" s="10">
        <f t="shared" si="20"/>
        <v>875.00000000000011</v>
      </c>
      <c r="L2680" s="10">
        <f t="shared" si="21"/>
        <v>306.25</v>
      </c>
      <c r="M2680" s="11">
        <v>0.35</v>
      </c>
      <c r="O2680" s="16"/>
      <c r="P2680" s="14"/>
      <c r="Q2680" s="12"/>
      <c r="R2680" s="13"/>
    </row>
    <row r="2681" spans="1:18" ht="15.75" customHeight="1">
      <c r="A2681" s="1"/>
      <c r="B2681" s="6" t="s">
        <v>23</v>
      </c>
      <c r="C2681" s="6">
        <v>1197831</v>
      </c>
      <c r="D2681" s="7">
        <v>44248</v>
      </c>
      <c r="E2681" s="6" t="s">
        <v>24</v>
      </c>
      <c r="F2681" s="6" t="s">
        <v>98</v>
      </c>
      <c r="G2681" s="6" t="s">
        <v>99</v>
      </c>
      <c r="H2681" s="6" t="s">
        <v>22</v>
      </c>
      <c r="I2681" s="8">
        <v>0.2</v>
      </c>
      <c r="J2681" s="9">
        <v>3500</v>
      </c>
      <c r="K2681" s="10">
        <f t="shared" si="20"/>
        <v>700</v>
      </c>
      <c r="L2681" s="10">
        <f t="shared" si="21"/>
        <v>280</v>
      </c>
      <c r="M2681" s="11">
        <v>0.4</v>
      </c>
      <c r="O2681" s="16"/>
      <c r="P2681" s="14"/>
      <c r="Q2681" s="12"/>
      <c r="R2681" s="13"/>
    </row>
    <row r="2682" spans="1:18" ht="15.75" customHeight="1">
      <c r="A2682" s="1"/>
      <c r="B2682" s="6" t="s">
        <v>23</v>
      </c>
      <c r="C2682" s="6">
        <v>1197831</v>
      </c>
      <c r="D2682" s="7">
        <v>44274</v>
      </c>
      <c r="E2682" s="6" t="s">
        <v>24</v>
      </c>
      <c r="F2682" s="6" t="s">
        <v>98</v>
      </c>
      <c r="G2682" s="6" t="s">
        <v>99</v>
      </c>
      <c r="H2682" s="6" t="s">
        <v>17</v>
      </c>
      <c r="I2682" s="8">
        <v>0.2</v>
      </c>
      <c r="J2682" s="9">
        <v>5700</v>
      </c>
      <c r="K2682" s="10">
        <f t="shared" si="20"/>
        <v>1140</v>
      </c>
      <c r="L2682" s="10">
        <f t="shared" si="21"/>
        <v>456</v>
      </c>
      <c r="M2682" s="11">
        <v>0.4</v>
      </c>
      <c r="O2682" s="16"/>
      <c r="P2682" s="14"/>
      <c r="Q2682" s="12"/>
      <c r="R2682" s="13"/>
    </row>
    <row r="2683" spans="1:18" ht="15.75" customHeight="1">
      <c r="A2683" s="1"/>
      <c r="B2683" s="6" t="s">
        <v>23</v>
      </c>
      <c r="C2683" s="6">
        <v>1197831</v>
      </c>
      <c r="D2683" s="7">
        <v>44274</v>
      </c>
      <c r="E2683" s="6" t="s">
        <v>24</v>
      </c>
      <c r="F2683" s="6" t="s">
        <v>98</v>
      </c>
      <c r="G2683" s="6" t="s">
        <v>99</v>
      </c>
      <c r="H2683" s="6" t="s">
        <v>18</v>
      </c>
      <c r="I2683" s="8">
        <v>0.2</v>
      </c>
      <c r="J2683" s="9">
        <v>2500</v>
      </c>
      <c r="K2683" s="10">
        <f t="shared" si="20"/>
        <v>500</v>
      </c>
      <c r="L2683" s="10">
        <f t="shared" si="21"/>
        <v>175</v>
      </c>
      <c r="M2683" s="11">
        <v>0.35</v>
      </c>
      <c r="O2683" s="16"/>
      <c r="P2683" s="14"/>
      <c r="Q2683" s="12"/>
      <c r="R2683" s="13"/>
    </row>
    <row r="2684" spans="1:18" ht="15.75" customHeight="1">
      <c r="A2684" s="1"/>
      <c r="B2684" s="6" t="s">
        <v>23</v>
      </c>
      <c r="C2684" s="6">
        <v>1197831</v>
      </c>
      <c r="D2684" s="7">
        <v>44274</v>
      </c>
      <c r="E2684" s="6" t="s">
        <v>24</v>
      </c>
      <c r="F2684" s="6" t="s">
        <v>98</v>
      </c>
      <c r="G2684" s="6" t="s">
        <v>99</v>
      </c>
      <c r="H2684" s="6" t="s">
        <v>19</v>
      </c>
      <c r="I2684" s="8">
        <v>0.10000000000000002</v>
      </c>
      <c r="J2684" s="9">
        <v>2750</v>
      </c>
      <c r="K2684" s="10">
        <f t="shared" si="20"/>
        <v>275.00000000000006</v>
      </c>
      <c r="L2684" s="10">
        <f t="shared" si="21"/>
        <v>110.00000000000003</v>
      </c>
      <c r="M2684" s="11">
        <v>0.4</v>
      </c>
      <c r="O2684" s="16"/>
      <c r="P2684" s="14"/>
      <c r="Q2684" s="12"/>
      <c r="R2684" s="13"/>
    </row>
    <row r="2685" spans="1:18" ht="15.75" customHeight="1">
      <c r="A2685" s="1"/>
      <c r="B2685" s="6" t="s">
        <v>23</v>
      </c>
      <c r="C2685" s="6">
        <v>1197831</v>
      </c>
      <c r="D2685" s="7">
        <v>44274</v>
      </c>
      <c r="E2685" s="6" t="s">
        <v>24</v>
      </c>
      <c r="F2685" s="6" t="s">
        <v>98</v>
      </c>
      <c r="G2685" s="6" t="s">
        <v>99</v>
      </c>
      <c r="H2685" s="6" t="s">
        <v>20</v>
      </c>
      <c r="I2685" s="8">
        <v>0.19999999999999996</v>
      </c>
      <c r="J2685" s="9">
        <v>1250</v>
      </c>
      <c r="K2685" s="10">
        <f t="shared" si="20"/>
        <v>249.99999999999994</v>
      </c>
      <c r="L2685" s="10">
        <f t="shared" si="21"/>
        <v>99.999999999999986</v>
      </c>
      <c r="M2685" s="11">
        <v>0.4</v>
      </c>
      <c r="O2685" s="16"/>
      <c r="P2685" s="14"/>
      <c r="Q2685" s="12"/>
      <c r="R2685" s="13"/>
    </row>
    <row r="2686" spans="1:18" ht="15.75" customHeight="1">
      <c r="A2686" s="1"/>
      <c r="B2686" s="6" t="s">
        <v>23</v>
      </c>
      <c r="C2686" s="6">
        <v>1197831</v>
      </c>
      <c r="D2686" s="7">
        <v>44274</v>
      </c>
      <c r="E2686" s="6" t="s">
        <v>24</v>
      </c>
      <c r="F2686" s="6" t="s">
        <v>98</v>
      </c>
      <c r="G2686" s="6" t="s">
        <v>99</v>
      </c>
      <c r="H2686" s="6" t="s">
        <v>21</v>
      </c>
      <c r="I2686" s="8">
        <v>0.35000000000000009</v>
      </c>
      <c r="J2686" s="9">
        <v>1750</v>
      </c>
      <c r="K2686" s="10">
        <f t="shared" si="20"/>
        <v>612.50000000000011</v>
      </c>
      <c r="L2686" s="10">
        <f t="shared" si="21"/>
        <v>214.37500000000003</v>
      </c>
      <c r="M2686" s="11">
        <v>0.35</v>
      </c>
      <c r="O2686" s="16"/>
      <c r="P2686" s="14"/>
      <c r="Q2686" s="12"/>
      <c r="R2686" s="13"/>
    </row>
    <row r="2687" spans="1:18" ht="15.75" customHeight="1">
      <c r="A2687" s="1"/>
      <c r="B2687" s="6" t="s">
        <v>23</v>
      </c>
      <c r="C2687" s="6">
        <v>1197831</v>
      </c>
      <c r="D2687" s="7">
        <v>44274</v>
      </c>
      <c r="E2687" s="6" t="s">
        <v>24</v>
      </c>
      <c r="F2687" s="6" t="s">
        <v>98</v>
      </c>
      <c r="G2687" s="6" t="s">
        <v>99</v>
      </c>
      <c r="H2687" s="6" t="s">
        <v>22</v>
      </c>
      <c r="I2687" s="8">
        <v>0.25</v>
      </c>
      <c r="J2687" s="9">
        <v>2750</v>
      </c>
      <c r="K2687" s="10">
        <f t="shared" si="20"/>
        <v>687.5</v>
      </c>
      <c r="L2687" s="10">
        <f t="shared" si="21"/>
        <v>275</v>
      </c>
      <c r="M2687" s="11">
        <v>0.4</v>
      </c>
      <c r="O2687" s="16"/>
      <c r="P2687" s="14"/>
      <c r="Q2687" s="12"/>
      <c r="R2687" s="13"/>
    </row>
    <row r="2688" spans="1:18" ht="15.75" customHeight="1">
      <c r="A2688" s="1"/>
      <c r="B2688" s="6" t="s">
        <v>23</v>
      </c>
      <c r="C2688" s="6">
        <v>1197831</v>
      </c>
      <c r="D2688" s="7">
        <v>44306</v>
      </c>
      <c r="E2688" s="6" t="s">
        <v>24</v>
      </c>
      <c r="F2688" s="6" t="s">
        <v>98</v>
      </c>
      <c r="G2688" s="6" t="s">
        <v>99</v>
      </c>
      <c r="H2688" s="6" t="s">
        <v>17</v>
      </c>
      <c r="I2688" s="8">
        <v>0.25</v>
      </c>
      <c r="J2688" s="9">
        <v>5250</v>
      </c>
      <c r="K2688" s="10">
        <f t="shared" si="20"/>
        <v>1312.5</v>
      </c>
      <c r="L2688" s="10">
        <f t="shared" si="21"/>
        <v>525</v>
      </c>
      <c r="M2688" s="11">
        <v>0.4</v>
      </c>
      <c r="O2688" s="16"/>
      <c r="P2688" s="14"/>
      <c r="Q2688" s="12"/>
      <c r="R2688" s="13"/>
    </row>
    <row r="2689" spans="1:18" ht="15.75" customHeight="1">
      <c r="A2689" s="1"/>
      <c r="B2689" s="6" t="s">
        <v>23</v>
      </c>
      <c r="C2689" s="6">
        <v>1197831</v>
      </c>
      <c r="D2689" s="7">
        <v>44306</v>
      </c>
      <c r="E2689" s="6" t="s">
        <v>24</v>
      </c>
      <c r="F2689" s="6" t="s">
        <v>98</v>
      </c>
      <c r="G2689" s="6" t="s">
        <v>99</v>
      </c>
      <c r="H2689" s="6" t="s">
        <v>18</v>
      </c>
      <c r="I2689" s="8">
        <v>0.25</v>
      </c>
      <c r="J2689" s="9">
        <v>2250</v>
      </c>
      <c r="K2689" s="10">
        <f t="shared" si="20"/>
        <v>562.5</v>
      </c>
      <c r="L2689" s="10">
        <f t="shared" si="21"/>
        <v>196.875</v>
      </c>
      <c r="M2689" s="11">
        <v>0.35</v>
      </c>
      <c r="O2689" s="16"/>
      <c r="P2689" s="14"/>
      <c r="Q2689" s="12"/>
      <c r="R2689" s="13"/>
    </row>
    <row r="2690" spans="1:18" ht="15.75" customHeight="1">
      <c r="A2690" s="1"/>
      <c r="B2690" s="6" t="s">
        <v>23</v>
      </c>
      <c r="C2690" s="6">
        <v>1197831</v>
      </c>
      <c r="D2690" s="7">
        <v>44306</v>
      </c>
      <c r="E2690" s="6" t="s">
        <v>24</v>
      </c>
      <c r="F2690" s="6" t="s">
        <v>98</v>
      </c>
      <c r="G2690" s="6" t="s">
        <v>99</v>
      </c>
      <c r="H2690" s="6" t="s">
        <v>19</v>
      </c>
      <c r="I2690" s="8">
        <v>0.15000000000000002</v>
      </c>
      <c r="J2690" s="9">
        <v>2250</v>
      </c>
      <c r="K2690" s="10">
        <f t="shared" si="20"/>
        <v>337.50000000000006</v>
      </c>
      <c r="L2690" s="10">
        <f t="shared" si="21"/>
        <v>135.00000000000003</v>
      </c>
      <c r="M2690" s="11">
        <v>0.4</v>
      </c>
      <c r="O2690" s="16"/>
      <c r="P2690" s="14"/>
      <c r="Q2690" s="12"/>
      <c r="R2690" s="13"/>
    </row>
    <row r="2691" spans="1:18" ht="15.75" customHeight="1">
      <c r="A2691" s="1"/>
      <c r="B2691" s="6" t="s">
        <v>23</v>
      </c>
      <c r="C2691" s="6">
        <v>1197831</v>
      </c>
      <c r="D2691" s="7">
        <v>44306</v>
      </c>
      <c r="E2691" s="6" t="s">
        <v>24</v>
      </c>
      <c r="F2691" s="6" t="s">
        <v>98</v>
      </c>
      <c r="G2691" s="6" t="s">
        <v>99</v>
      </c>
      <c r="H2691" s="6" t="s">
        <v>20</v>
      </c>
      <c r="I2691" s="8">
        <v>0.19999999999999996</v>
      </c>
      <c r="J2691" s="9">
        <v>1500</v>
      </c>
      <c r="K2691" s="10">
        <f t="shared" si="20"/>
        <v>299.99999999999994</v>
      </c>
      <c r="L2691" s="10">
        <f t="shared" si="21"/>
        <v>119.99999999999999</v>
      </c>
      <c r="M2691" s="11">
        <v>0.4</v>
      </c>
      <c r="O2691" s="16"/>
      <c r="P2691" s="14"/>
      <c r="Q2691" s="12"/>
      <c r="R2691" s="13"/>
    </row>
    <row r="2692" spans="1:18" ht="15.75" customHeight="1">
      <c r="A2692" s="1"/>
      <c r="B2692" s="6" t="s">
        <v>23</v>
      </c>
      <c r="C2692" s="6">
        <v>1197831</v>
      </c>
      <c r="D2692" s="7">
        <v>44306</v>
      </c>
      <c r="E2692" s="6" t="s">
        <v>24</v>
      </c>
      <c r="F2692" s="6" t="s">
        <v>98</v>
      </c>
      <c r="G2692" s="6" t="s">
        <v>99</v>
      </c>
      <c r="H2692" s="6" t="s">
        <v>21</v>
      </c>
      <c r="I2692" s="8">
        <v>0.4</v>
      </c>
      <c r="J2692" s="9">
        <v>1750</v>
      </c>
      <c r="K2692" s="10">
        <f t="shared" si="20"/>
        <v>700</v>
      </c>
      <c r="L2692" s="10">
        <f t="shared" si="21"/>
        <v>244.99999999999997</v>
      </c>
      <c r="M2692" s="11">
        <v>0.35</v>
      </c>
      <c r="O2692" s="16"/>
      <c r="P2692" s="14"/>
      <c r="Q2692" s="12"/>
      <c r="R2692" s="13"/>
    </row>
    <row r="2693" spans="1:18" ht="15.75" customHeight="1">
      <c r="A2693" s="1"/>
      <c r="B2693" s="6" t="s">
        <v>23</v>
      </c>
      <c r="C2693" s="6">
        <v>1197831</v>
      </c>
      <c r="D2693" s="7">
        <v>44306</v>
      </c>
      <c r="E2693" s="6" t="s">
        <v>24</v>
      </c>
      <c r="F2693" s="6" t="s">
        <v>98</v>
      </c>
      <c r="G2693" s="6" t="s">
        <v>99</v>
      </c>
      <c r="H2693" s="6" t="s">
        <v>22</v>
      </c>
      <c r="I2693" s="8">
        <v>0.30000000000000004</v>
      </c>
      <c r="J2693" s="9">
        <v>3250</v>
      </c>
      <c r="K2693" s="10">
        <f t="shared" si="20"/>
        <v>975.00000000000011</v>
      </c>
      <c r="L2693" s="10">
        <f t="shared" si="21"/>
        <v>390.00000000000006</v>
      </c>
      <c r="M2693" s="11">
        <v>0.4</v>
      </c>
      <c r="O2693" s="16"/>
      <c r="P2693" s="14"/>
      <c r="Q2693" s="12"/>
      <c r="R2693" s="13"/>
    </row>
    <row r="2694" spans="1:18" ht="15.75" customHeight="1">
      <c r="A2694" s="1"/>
      <c r="B2694" s="6" t="s">
        <v>23</v>
      </c>
      <c r="C2694" s="6">
        <v>1197831</v>
      </c>
      <c r="D2694" s="7">
        <v>44335</v>
      </c>
      <c r="E2694" s="6" t="s">
        <v>24</v>
      </c>
      <c r="F2694" s="6" t="s">
        <v>98</v>
      </c>
      <c r="G2694" s="6" t="s">
        <v>99</v>
      </c>
      <c r="H2694" s="6" t="s">
        <v>17</v>
      </c>
      <c r="I2694" s="8">
        <v>0.4</v>
      </c>
      <c r="J2694" s="9">
        <v>5950</v>
      </c>
      <c r="K2694" s="10">
        <f t="shared" si="20"/>
        <v>2380</v>
      </c>
      <c r="L2694" s="10">
        <f t="shared" si="21"/>
        <v>952</v>
      </c>
      <c r="M2694" s="11">
        <v>0.4</v>
      </c>
      <c r="O2694" s="16"/>
      <c r="P2694" s="14"/>
      <c r="Q2694" s="12"/>
      <c r="R2694" s="13"/>
    </row>
    <row r="2695" spans="1:18" ht="15.75" customHeight="1">
      <c r="A2695" s="1"/>
      <c r="B2695" s="6" t="s">
        <v>23</v>
      </c>
      <c r="C2695" s="6">
        <v>1197831</v>
      </c>
      <c r="D2695" s="7">
        <v>44335</v>
      </c>
      <c r="E2695" s="6" t="s">
        <v>24</v>
      </c>
      <c r="F2695" s="6" t="s">
        <v>98</v>
      </c>
      <c r="G2695" s="6" t="s">
        <v>99</v>
      </c>
      <c r="H2695" s="6" t="s">
        <v>18</v>
      </c>
      <c r="I2695" s="8">
        <v>0.4</v>
      </c>
      <c r="J2695" s="9">
        <v>3000</v>
      </c>
      <c r="K2695" s="10">
        <f t="shared" si="20"/>
        <v>1200</v>
      </c>
      <c r="L2695" s="10">
        <f t="shared" si="21"/>
        <v>420</v>
      </c>
      <c r="M2695" s="11">
        <v>0.35</v>
      </c>
      <c r="O2695" s="16"/>
      <c r="P2695" s="14"/>
      <c r="Q2695" s="12"/>
      <c r="R2695" s="13"/>
    </row>
    <row r="2696" spans="1:18" ht="15.75" customHeight="1">
      <c r="A2696" s="1"/>
      <c r="B2696" s="6" t="s">
        <v>23</v>
      </c>
      <c r="C2696" s="6">
        <v>1197831</v>
      </c>
      <c r="D2696" s="7">
        <v>44335</v>
      </c>
      <c r="E2696" s="6" t="s">
        <v>24</v>
      </c>
      <c r="F2696" s="6" t="s">
        <v>98</v>
      </c>
      <c r="G2696" s="6" t="s">
        <v>99</v>
      </c>
      <c r="H2696" s="6" t="s">
        <v>19</v>
      </c>
      <c r="I2696" s="8">
        <v>0.35000000000000003</v>
      </c>
      <c r="J2696" s="9">
        <v>2750</v>
      </c>
      <c r="K2696" s="10">
        <f t="shared" si="20"/>
        <v>962.50000000000011</v>
      </c>
      <c r="L2696" s="10">
        <f t="shared" si="21"/>
        <v>385.00000000000006</v>
      </c>
      <c r="M2696" s="11">
        <v>0.4</v>
      </c>
      <c r="O2696" s="16"/>
      <c r="P2696" s="14"/>
      <c r="Q2696" s="12"/>
      <c r="R2696" s="13"/>
    </row>
    <row r="2697" spans="1:18" ht="15.75" customHeight="1">
      <c r="A2697" s="1"/>
      <c r="B2697" s="6" t="s">
        <v>23</v>
      </c>
      <c r="C2697" s="6">
        <v>1197831</v>
      </c>
      <c r="D2697" s="7">
        <v>44335</v>
      </c>
      <c r="E2697" s="6" t="s">
        <v>24</v>
      </c>
      <c r="F2697" s="6" t="s">
        <v>98</v>
      </c>
      <c r="G2697" s="6" t="s">
        <v>99</v>
      </c>
      <c r="H2697" s="6" t="s">
        <v>20</v>
      </c>
      <c r="I2697" s="8">
        <v>0.35000000000000003</v>
      </c>
      <c r="J2697" s="9">
        <v>2250</v>
      </c>
      <c r="K2697" s="10">
        <f t="shared" si="20"/>
        <v>787.50000000000011</v>
      </c>
      <c r="L2697" s="10">
        <f t="shared" si="21"/>
        <v>315.00000000000006</v>
      </c>
      <c r="M2697" s="11">
        <v>0.4</v>
      </c>
      <c r="O2697" s="16"/>
      <c r="P2697" s="14"/>
      <c r="Q2697" s="12"/>
      <c r="R2697" s="13"/>
    </row>
    <row r="2698" spans="1:18" ht="15.75" customHeight="1">
      <c r="A2698" s="1"/>
      <c r="B2698" s="6" t="s">
        <v>23</v>
      </c>
      <c r="C2698" s="6">
        <v>1197831</v>
      </c>
      <c r="D2698" s="7">
        <v>44335</v>
      </c>
      <c r="E2698" s="6" t="s">
        <v>24</v>
      </c>
      <c r="F2698" s="6" t="s">
        <v>98</v>
      </c>
      <c r="G2698" s="6" t="s">
        <v>99</v>
      </c>
      <c r="H2698" s="6" t="s">
        <v>21</v>
      </c>
      <c r="I2698" s="8">
        <v>0.44999999999999996</v>
      </c>
      <c r="J2698" s="9">
        <v>2500</v>
      </c>
      <c r="K2698" s="10">
        <f t="shared" si="20"/>
        <v>1125</v>
      </c>
      <c r="L2698" s="10">
        <f t="shared" si="21"/>
        <v>393.75</v>
      </c>
      <c r="M2698" s="11">
        <v>0.35</v>
      </c>
      <c r="O2698" s="16"/>
      <c r="P2698" s="14"/>
      <c r="Q2698" s="12"/>
      <c r="R2698" s="13"/>
    </row>
    <row r="2699" spans="1:18" ht="15.75" customHeight="1">
      <c r="A2699" s="1"/>
      <c r="B2699" s="6" t="s">
        <v>23</v>
      </c>
      <c r="C2699" s="6">
        <v>1197831</v>
      </c>
      <c r="D2699" s="7">
        <v>44335</v>
      </c>
      <c r="E2699" s="6" t="s">
        <v>24</v>
      </c>
      <c r="F2699" s="6" t="s">
        <v>98</v>
      </c>
      <c r="G2699" s="6" t="s">
        <v>99</v>
      </c>
      <c r="H2699" s="6" t="s">
        <v>22</v>
      </c>
      <c r="I2699" s="8">
        <v>0.44999999999999996</v>
      </c>
      <c r="J2699" s="9">
        <v>3500</v>
      </c>
      <c r="K2699" s="10">
        <f t="shared" si="20"/>
        <v>1574.9999999999998</v>
      </c>
      <c r="L2699" s="10">
        <f t="shared" si="21"/>
        <v>630</v>
      </c>
      <c r="M2699" s="11">
        <v>0.4</v>
      </c>
      <c r="O2699" s="16"/>
      <c r="P2699" s="14"/>
      <c r="Q2699" s="12"/>
      <c r="R2699" s="13"/>
    </row>
    <row r="2700" spans="1:18" ht="15.75" customHeight="1">
      <c r="A2700" s="1"/>
      <c r="B2700" s="6" t="s">
        <v>23</v>
      </c>
      <c r="C2700" s="6">
        <v>1197831</v>
      </c>
      <c r="D2700" s="7">
        <v>44368</v>
      </c>
      <c r="E2700" s="6" t="s">
        <v>24</v>
      </c>
      <c r="F2700" s="6" t="s">
        <v>98</v>
      </c>
      <c r="G2700" s="6" t="s">
        <v>99</v>
      </c>
      <c r="H2700" s="6" t="s">
        <v>17</v>
      </c>
      <c r="I2700" s="8">
        <v>0.39999999999999997</v>
      </c>
      <c r="J2700" s="9">
        <v>6000</v>
      </c>
      <c r="K2700" s="10">
        <f t="shared" si="20"/>
        <v>2400</v>
      </c>
      <c r="L2700" s="10">
        <f t="shared" si="21"/>
        <v>960</v>
      </c>
      <c r="M2700" s="11">
        <v>0.4</v>
      </c>
      <c r="O2700" s="16"/>
      <c r="P2700" s="14"/>
      <c r="Q2700" s="12"/>
      <c r="R2700" s="13"/>
    </row>
    <row r="2701" spans="1:18" ht="15.75" customHeight="1">
      <c r="A2701" s="1"/>
      <c r="B2701" s="6" t="s">
        <v>23</v>
      </c>
      <c r="C2701" s="6">
        <v>1197831</v>
      </c>
      <c r="D2701" s="7">
        <v>44368</v>
      </c>
      <c r="E2701" s="6" t="s">
        <v>24</v>
      </c>
      <c r="F2701" s="6" t="s">
        <v>98</v>
      </c>
      <c r="G2701" s="6" t="s">
        <v>99</v>
      </c>
      <c r="H2701" s="6" t="s">
        <v>18</v>
      </c>
      <c r="I2701" s="8">
        <v>0.35000000000000003</v>
      </c>
      <c r="J2701" s="9">
        <v>3500</v>
      </c>
      <c r="K2701" s="10">
        <f t="shared" si="20"/>
        <v>1225.0000000000002</v>
      </c>
      <c r="L2701" s="10">
        <f t="shared" si="21"/>
        <v>428.75000000000006</v>
      </c>
      <c r="M2701" s="11">
        <v>0.35</v>
      </c>
      <c r="O2701" s="16"/>
      <c r="P2701" s="14"/>
      <c r="Q2701" s="12"/>
      <c r="R2701" s="13"/>
    </row>
    <row r="2702" spans="1:18" ht="15.75" customHeight="1">
      <c r="A2702" s="1"/>
      <c r="B2702" s="6" t="s">
        <v>23</v>
      </c>
      <c r="C2702" s="6">
        <v>1197831</v>
      </c>
      <c r="D2702" s="7">
        <v>44368</v>
      </c>
      <c r="E2702" s="6" t="s">
        <v>24</v>
      </c>
      <c r="F2702" s="6" t="s">
        <v>98</v>
      </c>
      <c r="G2702" s="6" t="s">
        <v>99</v>
      </c>
      <c r="H2702" s="6" t="s">
        <v>19</v>
      </c>
      <c r="I2702" s="8">
        <v>0.4</v>
      </c>
      <c r="J2702" s="9">
        <v>3250</v>
      </c>
      <c r="K2702" s="10">
        <f t="shared" si="20"/>
        <v>1300</v>
      </c>
      <c r="L2702" s="10">
        <f t="shared" si="21"/>
        <v>520</v>
      </c>
      <c r="M2702" s="11">
        <v>0.4</v>
      </c>
      <c r="O2702" s="16"/>
      <c r="P2702" s="14"/>
      <c r="Q2702" s="12"/>
      <c r="R2702" s="13"/>
    </row>
    <row r="2703" spans="1:18" ht="15.75" customHeight="1">
      <c r="A2703" s="1"/>
      <c r="B2703" s="6" t="s">
        <v>23</v>
      </c>
      <c r="C2703" s="6">
        <v>1197831</v>
      </c>
      <c r="D2703" s="7">
        <v>44368</v>
      </c>
      <c r="E2703" s="6" t="s">
        <v>24</v>
      </c>
      <c r="F2703" s="6" t="s">
        <v>98</v>
      </c>
      <c r="G2703" s="6" t="s">
        <v>99</v>
      </c>
      <c r="H2703" s="6" t="s">
        <v>20</v>
      </c>
      <c r="I2703" s="8">
        <v>0.4</v>
      </c>
      <c r="J2703" s="9">
        <v>3000</v>
      </c>
      <c r="K2703" s="10">
        <f t="shared" si="20"/>
        <v>1200</v>
      </c>
      <c r="L2703" s="10">
        <f t="shared" si="21"/>
        <v>480</v>
      </c>
      <c r="M2703" s="11">
        <v>0.4</v>
      </c>
      <c r="O2703" s="16"/>
      <c r="P2703" s="14"/>
      <c r="Q2703" s="12"/>
      <c r="R2703" s="13"/>
    </row>
    <row r="2704" spans="1:18" ht="15.75" customHeight="1">
      <c r="A2704" s="1"/>
      <c r="B2704" s="6" t="s">
        <v>23</v>
      </c>
      <c r="C2704" s="6">
        <v>1197831</v>
      </c>
      <c r="D2704" s="7">
        <v>44368</v>
      </c>
      <c r="E2704" s="6" t="s">
        <v>24</v>
      </c>
      <c r="F2704" s="6" t="s">
        <v>98</v>
      </c>
      <c r="G2704" s="6" t="s">
        <v>99</v>
      </c>
      <c r="H2704" s="6" t="s">
        <v>21</v>
      </c>
      <c r="I2704" s="8">
        <v>0.54999999999999993</v>
      </c>
      <c r="J2704" s="9">
        <v>3000</v>
      </c>
      <c r="K2704" s="10">
        <f t="shared" si="20"/>
        <v>1649.9999999999998</v>
      </c>
      <c r="L2704" s="10">
        <f t="shared" si="21"/>
        <v>577.49999999999989</v>
      </c>
      <c r="M2704" s="11">
        <v>0.35</v>
      </c>
      <c r="O2704" s="16"/>
      <c r="P2704" s="14"/>
      <c r="Q2704" s="12"/>
      <c r="R2704" s="13"/>
    </row>
    <row r="2705" spans="1:18" ht="15.75" customHeight="1">
      <c r="A2705" s="1"/>
      <c r="B2705" s="6" t="s">
        <v>23</v>
      </c>
      <c r="C2705" s="6">
        <v>1197831</v>
      </c>
      <c r="D2705" s="7">
        <v>44368</v>
      </c>
      <c r="E2705" s="6" t="s">
        <v>24</v>
      </c>
      <c r="F2705" s="6" t="s">
        <v>98</v>
      </c>
      <c r="G2705" s="6" t="s">
        <v>99</v>
      </c>
      <c r="H2705" s="6" t="s">
        <v>22</v>
      </c>
      <c r="I2705" s="8">
        <v>0.6</v>
      </c>
      <c r="J2705" s="9">
        <v>4750</v>
      </c>
      <c r="K2705" s="10">
        <f t="shared" si="20"/>
        <v>2850</v>
      </c>
      <c r="L2705" s="10">
        <f t="shared" si="21"/>
        <v>1140</v>
      </c>
      <c r="M2705" s="11">
        <v>0.4</v>
      </c>
      <c r="O2705" s="16"/>
      <c r="P2705" s="14"/>
      <c r="Q2705" s="12"/>
      <c r="R2705" s="13"/>
    </row>
    <row r="2706" spans="1:18" ht="15.75" customHeight="1">
      <c r="A2706" s="1"/>
      <c r="B2706" s="6" t="s">
        <v>23</v>
      </c>
      <c r="C2706" s="6">
        <v>1197831</v>
      </c>
      <c r="D2706" s="7">
        <v>44396</v>
      </c>
      <c r="E2706" s="6" t="s">
        <v>24</v>
      </c>
      <c r="F2706" s="6" t="s">
        <v>98</v>
      </c>
      <c r="G2706" s="6" t="s">
        <v>99</v>
      </c>
      <c r="H2706" s="6" t="s">
        <v>17</v>
      </c>
      <c r="I2706" s="8">
        <v>0.54999999999999993</v>
      </c>
      <c r="J2706" s="9">
        <v>7000</v>
      </c>
      <c r="K2706" s="10">
        <f t="shared" si="20"/>
        <v>3849.9999999999995</v>
      </c>
      <c r="L2706" s="10">
        <f t="shared" si="21"/>
        <v>1540</v>
      </c>
      <c r="M2706" s="11">
        <v>0.4</v>
      </c>
      <c r="O2706" s="16"/>
      <c r="P2706" s="14"/>
      <c r="Q2706" s="12"/>
      <c r="R2706" s="13"/>
    </row>
    <row r="2707" spans="1:18" ht="15.75" customHeight="1">
      <c r="A2707" s="1"/>
      <c r="B2707" s="6" t="s">
        <v>23</v>
      </c>
      <c r="C2707" s="6">
        <v>1197831</v>
      </c>
      <c r="D2707" s="7">
        <v>44396</v>
      </c>
      <c r="E2707" s="6" t="s">
        <v>24</v>
      </c>
      <c r="F2707" s="6" t="s">
        <v>98</v>
      </c>
      <c r="G2707" s="6" t="s">
        <v>99</v>
      </c>
      <c r="H2707" s="6" t="s">
        <v>18</v>
      </c>
      <c r="I2707" s="8">
        <v>0.5</v>
      </c>
      <c r="J2707" s="9">
        <v>4500</v>
      </c>
      <c r="K2707" s="10">
        <f t="shared" si="20"/>
        <v>2250</v>
      </c>
      <c r="L2707" s="10">
        <f t="shared" si="21"/>
        <v>787.5</v>
      </c>
      <c r="M2707" s="11">
        <v>0.35</v>
      </c>
      <c r="O2707" s="16"/>
      <c r="P2707" s="14"/>
      <c r="Q2707" s="12"/>
      <c r="R2707" s="13"/>
    </row>
    <row r="2708" spans="1:18" ht="15.75" customHeight="1">
      <c r="A2708" s="1"/>
      <c r="B2708" s="6" t="s">
        <v>23</v>
      </c>
      <c r="C2708" s="6">
        <v>1197831</v>
      </c>
      <c r="D2708" s="7">
        <v>44396</v>
      </c>
      <c r="E2708" s="6" t="s">
        <v>24</v>
      </c>
      <c r="F2708" s="6" t="s">
        <v>98</v>
      </c>
      <c r="G2708" s="6" t="s">
        <v>99</v>
      </c>
      <c r="H2708" s="6" t="s">
        <v>19</v>
      </c>
      <c r="I2708" s="8">
        <v>0.45</v>
      </c>
      <c r="J2708" s="9">
        <v>3750</v>
      </c>
      <c r="K2708" s="10">
        <f t="shared" si="20"/>
        <v>1687.5</v>
      </c>
      <c r="L2708" s="10">
        <f t="shared" si="21"/>
        <v>675</v>
      </c>
      <c r="M2708" s="11">
        <v>0.4</v>
      </c>
      <c r="O2708" s="16"/>
      <c r="P2708" s="14"/>
      <c r="Q2708" s="12"/>
      <c r="R2708" s="13"/>
    </row>
    <row r="2709" spans="1:18" ht="15.75" customHeight="1">
      <c r="A2709" s="1"/>
      <c r="B2709" s="6" t="s">
        <v>23</v>
      </c>
      <c r="C2709" s="6">
        <v>1197831</v>
      </c>
      <c r="D2709" s="7">
        <v>44396</v>
      </c>
      <c r="E2709" s="6" t="s">
        <v>24</v>
      </c>
      <c r="F2709" s="6" t="s">
        <v>98</v>
      </c>
      <c r="G2709" s="6" t="s">
        <v>99</v>
      </c>
      <c r="H2709" s="6" t="s">
        <v>20</v>
      </c>
      <c r="I2709" s="8">
        <v>0.45</v>
      </c>
      <c r="J2709" s="9">
        <v>3250</v>
      </c>
      <c r="K2709" s="10">
        <f t="shared" si="20"/>
        <v>1462.5</v>
      </c>
      <c r="L2709" s="10">
        <f t="shared" si="21"/>
        <v>585</v>
      </c>
      <c r="M2709" s="11">
        <v>0.4</v>
      </c>
      <c r="O2709" s="16"/>
      <c r="P2709" s="14"/>
      <c r="Q2709" s="12"/>
      <c r="R2709" s="13"/>
    </row>
    <row r="2710" spans="1:18" ht="15.75" customHeight="1">
      <c r="A2710" s="1"/>
      <c r="B2710" s="6" t="s">
        <v>23</v>
      </c>
      <c r="C2710" s="6">
        <v>1197831</v>
      </c>
      <c r="D2710" s="7">
        <v>44396</v>
      </c>
      <c r="E2710" s="6" t="s">
        <v>24</v>
      </c>
      <c r="F2710" s="6" t="s">
        <v>98</v>
      </c>
      <c r="G2710" s="6" t="s">
        <v>99</v>
      </c>
      <c r="H2710" s="6" t="s">
        <v>21</v>
      </c>
      <c r="I2710" s="8">
        <v>0.6</v>
      </c>
      <c r="J2710" s="9">
        <v>3500</v>
      </c>
      <c r="K2710" s="10">
        <f t="shared" si="20"/>
        <v>2100</v>
      </c>
      <c r="L2710" s="10">
        <f t="shared" si="21"/>
        <v>735</v>
      </c>
      <c r="M2710" s="11">
        <v>0.35</v>
      </c>
      <c r="O2710" s="16"/>
      <c r="P2710" s="14"/>
      <c r="Q2710" s="12"/>
      <c r="R2710" s="13"/>
    </row>
    <row r="2711" spans="1:18" ht="15.75" customHeight="1">
      <c r="A2711" s="1"/>
      <c r="B2711" s="6" t="s">
        <v>23</v>
      </c>
      <c r="C2711" s="6">
        <v>1197831</v>
      </c>
      <c r="D2711" s="7">
        <v>44396</v>
      </c>
      <c r="E2711" s="6" t="s">
        <v>24</v>
      </c>
      <c r="F2711" s="6" t="s">
        <v>98</v>
      </c>
      <c r="G2711" s="6" t="s">
        <v>99</v>
      </c>
      <c r="H2711" s="6" t="s">
        <v>22</v>
      </c>
      <c r="I2711" s="8">
        <v>0.65</v>
      </c>
      <c r="J2711" s="9">
        <v>5250</v>
      </c>
      <c r="K2711" s="10">
        <f t="shared" si="20"/>
        <v>3412.5</v>
      </c>
      <c r="L2711" s="10">
        <f t="shared" si="21"/>
        <v>1365</v>
      </c>
      <c r="M2711" s="11">
        <v>0.4</v>
      </c>
      <c r="O2711" s="16"/>
      <c r="P2711" s="14"/>
      <c r="Q2711" s="12"/>
      <c r="R2711" s="13"/>
    </row>
    <row r="2712" spans="1:18" ht="15.75" customHeight="1">
      <c r="A2712" s="1"/>
      <c r="B2712" s="6" t="s">
        <v>23</v>
      </c>
      <c r="C2712" s="6">
        <v>1197831</v>
      </c>
      <c r="D2712" s="7">
        <v>44428</v>
      </c>
      <c r="E2712" s="6" t="s">
        <v>24</v>
      </c>
      <c r="F2712" s="6" t="s">
        <v>98</v>
      </c>
      <c r="G2712" s="6" t="s">
        <v>99</v>
      </c>
      <c r="H2712" s="6" t="s">
        <v>17</v>
      </c>
      <c r="I2712" s="8">
        <v>0.6</v>
      </c>
      <c r="J2712" s="9">
        <v>6750</v>
      </c>
      <c r="K2712" s="10">
        <f t="shared" si="20"/>
        <v>4050</v>
      </c>
      <c r="L2712" s="10">
        <f t="shared" si="21"/>
        <v>1620</v>
      </c>
      <c r="M2712" s="11">
        <v>0.4</v>
      </c>
      <c r="O2712" s="16"/>
      <c r="P2712" s="14"/>
      <c r="Q2712" s="12"/>
      <c r="R2712" s="13"/>
    </row>
    <row r="2713" spans="1:18" ht="15.75" customHeight="1">
      <c r="A2713" s="1"/>
      <c r="B2713" s="6" t="s">
        <v>23</v>
      </c>
      <c r="C2713" s="6">
        <v>1197831</v>
      </c>
      <c r="D2713" s="7">
        <v>44428</v>
      </c>
      <c r="E2713" s="6" t="s">
        <v>24</v>
      </c>
      <c r="F2713" s="6" t="s">
        <v>98</v>
      </c>
      <c r="G2713" s="6" t="s">
        <v>99</v>
      </c>
      <c r="H2713" s="6" t="s">
        <v>18</v>
      </c>
      <c r="I2713" s="8">
        <v>0.55000000000000004</v>
      </c>
      <c r="J2713" s="9">
        <v>4500</v>
      </c>
      <c r="K2713" s="10">
        <f t="shared" si="20"/>
        <v>2475</v>
      </c>
      <c r="L2713" s="10">
        <f t="shared" si="21"/>
        <v>866.25</v>
      </c>
      <c r="M2713" s="11">
        <v>0.35</v>
      </c>
      <c r="O2713" s="16"/>
      <c r="P2713" s="14"/>
      <c r="Q2713" s="12"/>
      <c r="R2713" s="13"/>
    </row>
    <row r="2714" spans="1:18" ht="15.75" customHeight="1">
      <c r="A2714" s="1"/>
      <c r="B2714" s="6" t="s">
        <v>23</v>
      </c>
      <c r="C2714" s="6">
        <v>1197831</v>
      </c>
      <c r="D2714" s="7">
        <v>44428</v>
      </c>
      <c r="E2714" s="6" t="s">
        <v>24</v>
      </c>
      <c r="F2714" s="6" t="s">
        <v>98</v>
      </c>
      <c r="G2714" s="6" t="s">
        <v>99</v>
      </c>
      <c r="H2714" s="6" t="s">
        <v>19</v>
      </c>
      <c r="I2714" s="8">
        <v>0.5</v>
      </c>
      <c r="J2714" s="9">
        <v>3750</v>
      </c>
      <c r="K2714" s="10">
        <f t="shared" si="20"/>
        <v>1875</v>
      </c>
      <c r="L2714" s="10">
        <f t="shared" si="21"/>
        <v>750</v>
      </c>
      <c r="M2714" s="11">
        <v>0.4</v>
      </c>
      <c r="O2714" s="16"/>
      <c r="P2714" s="14"/>
      <c r="Q2714" s="12"/>
      <c r="R2714" s="13"/>
    </row>
    <row r="2715" spans="1:18" ht="15.75" customHeight="1">
      <c r="A2715" s="1"/>
      <c r="B2715" s="6" t="s">
        <v>23</v>
      </c>
      <c r="C2715" s="6">
        <v>1197831</v>
      </c>
      <c r="D2715" s="7">
        <v>44428</v>
      </c>
      <c r="E2715" s="6" t="s">
        <v>24</v>
      </c>
      <c r="F2715" s="6" t="s">
        <v>98</v>
      </c>
      <c r="G2715" s="6" t="s">
        <v>99</v>
      </c>
      <c r="H2715" s="6" t="s">
        <v>20</v>
      </c>
      <c r="I2715" s="8">
        <v>0.4</v>
      </c>
      <c r="J2715" s="9">
        <v>3250</v>
      </c>
      <c r="K2715" s="10">
        <f t="shared" si="20"/>
        <v>1300</v>
      </c>
      <c r="L2715" s="10">
        <f t="shared" si="21"/>
        <v>520</v>
      </c>
      <c r="M2715" s="11">
        <v>0.4</v>
      </c>
      <c r="O2715" s="16"/>
      <c r="P2715" s="14"/>
      <c r="Q2715" s="12"/>
      <c r="R2715" s="13"/>
    </row>
    <row r="2716" spans="1:18" ht="15.75" customHeight="1">
      <c r="A2716" s="1"/>
      <c r="B2716" s="6" t="s">
        <v>23</v>
      </c>
      <c r="C2716" s="6">
        <v>1197831</v>
      </c>
      <c r="D2716" s="7">
        <v>44428</v>
      </c>
      <c r="E2716" s="6" t="s">
        <v>24</v>
      </c>
      <c r="F2716" s="6" t="s">
        <v>98</v>
      </c>
      <c r="G2716" s="6" t="s">
        <v>99</v>
      </c>
      <c r="H2716" s="6" t="s">
        <v>21</v>
      </c>
      <c r="I2716" s="8">
        <v>0.5</v>
      </c>
      <c r="J2716" s="9">
        <v>3000</v>
      </c>
      <c r="K2716" s="10">
        <f t="shared" si="20"/>
        <v>1500</v>
      </c>
      <c r="L2716" s="10">
        <f t="shared" si="21"/>
        <v>525</v>
      </c>
      <c r="M2716" s="11">
        <v>0.35</v>
      </c>
      <c r="O2716" s="16"/>
      <c r="P2716" s="14"/>
      <c r="Q2716" s="12"/>
      <c r="R2716" s="13"/>
    </row>
    <row r="2717" spans="1:18" ht="15.75" customHeight="1">
      <c r="A2717" s="1"/>
      <c r="B2717" s="6" t="s">
        <v>23</v>
      </c>
      <c r="C2717" s="6">
        <v>1197831</v>
      </c>
      <c r="D2717" s="7">
        <v>44428</v>
      </c>
      <c r="E2717" s="6" t="s">
        <v>24</v>
      </c>
      <c r="F2717" s="6" t="s">
        <v>98</v>
      </c>
      <c r="G2717" s="6" t="s">
        <v>99</v>
      </c>
      <c r="H2717" s="6" t="s">
        <v>22</v>
      </c>
      <c r="I2717" s="8">
        <v>0.55000000000000004</v>
      </c>
      <c r="J2717" s="9">
        <v>4750</v>
      </c>
      <c r="K2717" s="10">
        <f t="shared" si="20"/>
        <v>2612.5</v>
      </c>
      <c r="L2717" s="10">
        <f t="shared" si="21"/>
        <v>1045</v>
      </c>
      <c r="M2717" s="11">
        <v>0.4</v>
      </c>
      <c r="O2717" s="16"/>
      <c r="P2717" s="14"/>
      <c r="Q2717" s="12"/>
      <c r="R2717" s="13"/>
    </row>
    <row r="2718" spans="1:18" ht="15.75" customHeight="1">
      <c r="A2718" s="1"/>
      <c r="B2718" s="6" t="s">
        <v>23</v>
      </c>
      <c r="C2718" s="6">
        <v>1197831</v>
      </c>
      <c r="D2718" s="7">
        <v>44458</v>
      </c>
      <c r="E2718" s="6" t="s">
        <v>24</v>
      </c>
      <c r="F2718" s="6" t="s">
        <v>98</v>
      </c>
      <c r="G2718" s="6" t="s">
        <v>99</v>
      </c>
      <c r="H2718" s="6" t="s">
        <v>17</v>
      </c>
      <c r="I2718" s="8">
        <v>0.5</v>
      </c>
      <c r="J2718" s="9">
        <v>5750</v>
      </c>
      <c r="K2718" s="10">
        <f t="shared" si="20"/>
        <v>2875</v>
      </c>
      <c r="L2718" s="10">
        <f t="shared" si="21"/>
        <v>1150</v>
      </c>
      <c r="M2718" s="11">
        <v>0.4</v>
      </c>
      <c r="O2718" s="16"/>
      <c r="P2718" s="14"/>
      <c r="Q2718" s="12"/>
      <c r="R2718" s="13"/>
    </row>
    <row r="2719" spans="1:18" ht="15.75" customHeight="1">
      <c r="A2719" s="1"/>
      <c r="B2719" s="6" t="s">
        <v>23</v>
      </c>
      <c r="C2719" s="6">
        <v>1197831</v>
      </c>
      <c r="D2719" s="7">
        <v>44458</v>
      </c>
      <c r="E2719" s="6" t="s">
        <v>24</v>
      </c>
      <c r="F2719" s="6" t="s">
        <v>98</v>
      </c>
      <c r="G2719" s="6" t="s">
        <v>99</v>
      </c>
      <c r="H2719" s="6" t="s">
        <v>18</v>
      </c>
      <c r="I2719" s="8">
        <v>0.40000000000000013</v>
      </c>
      <c r="J2719" s="9">
        <v>3750</v>
      </c>
      <c r="K2719" s="10">
        <f t="shared" si="20"/>
        <v>1500.0000000000005</v>
      </c>
      <c r="L2719" s="10">
        <f t="shared" si="21"/>
        <v>525.00000000000011</v>
      </c>
      <c r="M2719" s="11">
        <v>0.35</v>
      </c>
      <c r="O2719" s="16"/>
      <c r="P2719" s="14"/>
      <c r="Q2719" s="12"/>
      <c r="R2719" s="13"/>
    </row>
    <row r="2720" spans="1:18" ht="15.75" customHeight="1">
      <c r="A2720" s="1"/>
      <c r="B2720" s="6" t="s">
        <v>23</v>
      </c>
      <c r="C2720" s="6">
        <v>1197831</v>
      </c>
      <c r="D2720" s="7">
        <v>44458</v>
      </c>
      <c r="E2720" s="6" t="s">
        <v>24</v>
      </c>
      <c r="F2720" s="6" t="s">
        <v>98</v>
      </c>
      <c r="G2720" s="6" t="s">
        <v>99</v>
      </c>
      <c r="H2720" s="6" t="s">
        <v>19</v>
      </c>
      <c r="I2720" s="8">
        <v>0.15000000000000008</v>
      </c>
      <c r="J2720" s="9">
        <v>2750</v>
      </c>
      <c r="K2720" s="10">
        <f t="shared" si="20"/>
        <v>412.50000000000023</v>
      </c>
      <c r="L2720" s="10">
        <f t="shared" si="21"/>
        <v>165.00000000000011</v>
      </c>
      <c r="M2720" s="11">
        <v>0.4</v>
      </c>
      <c r="O2720" s="16"/>
      <c r="P2720" s="14"/>
      <c r="Q2720" s="12"/>
      <c r="R2720" s="13"/>
    </row>
    <row r="2721" spans="1:18" ht="15.75" customHeight="1">
      <c r="A2721" s="1"/>
      <c r="B2721" s="6" t="s">
        <v>23</v>
      </c>
      <c r="C2721" s="6">
        <v>1197831</v>
      </c>
      <c r="D2721" s="7">
        <v>44458</v>
      </c>
      <c r="E2721" s="6" t="s">
        <v>24</v>
      </c>
      <c r="F2721" s="6" t="s">
        <v>98</v>
      </c>
      <c r="G2721" s="6" t="s">
        <v>99</v>
      </c>
      <c r="H2721" s="6" t="s">
        <v>20</v>
      </c>
      <c r="I2721" s="8">
        <v>0.15000000000000008</v>
      </c>
      <c r="J2721" s="9">
        <v>2500</v>
      </c>
      <c r="K2721" s="10">
        <f t="shared" si="20"/>
        <v>375.00000000000017</v>
      </c>
      <c r="L2721" s="10">
        <f t="shared" si="21"/>
        <v>150.00000000000009</v>
      </c>
      <c r="M2721" s="11">
        <v>0.4</v>
      </c>
      <c r="O2721" s="16"/>
      <c r="P2721" s="14"/>
      <c r="Q2721" s="12"/>
      <c r="R2721" s="13"/>
    </row>
    <row r="2722" spans="1:18" ht="15.75" customHeight="1">
      <c r="A2722" s="1"/>
      <c r="B2722" s="6" t="s">
        <v>23</v>
      </c>
      <c r="C2722" s="6">
        <v>1197831</v>
      </c>
      <c r="D2722" s="7">
        <v>44458</v>
      </c>
      <c r="E2722" s="6" t="s">
        <v>24</v>
      </c>
      <c r="F2722" s="6" t="s">
        <v>98</v>
      </c>
      <c r="G2722" s="6" t="s">
        <v>99</v>
      </c>
      <c r="H2722" s="6" t="s">
        <v>21</v>
      </c>
      <c r="I2722" s="8">
        <v>0.25000000000000006</v>
      </c>
      <c r="J2722" s="9">
        <v>2500</v>
      </c>
      <c r="K2722" s="10">
        <f t="shared" si="20"/>
        <v>625.00000000000011</v>
      </c>
      <c r="L2722" s="10">
        <f t="shared" si="21"/>
        <v>218.75000000000003</v>
      </c>
      <c r="M2722" s="11">
        <v>0.35</v>
      </c>
      <c r="O2722" s="16"/>
      <c r="P2722" s="14"/>
      <c r="Q2722" s="12"/>
      <c r="R2722" s="13"/>
    </row>
    <row r="2723" spans="1:18" ht="15.75" customHeight="1">
      <c r="A2723" s="1"/>
      <c r="B2723" s="6" t="s">
        <v>23</v>
      </c>
      <c r="C2723" s="6">
        <v>1197831</v>
      </c>
      <c r="D2723" s="7">
        <v>44458</v>
      </c>
      <c r="E2723" s="6" t="s">
        <v>24</v>
      </c>
      <c r="F2723" s="6" t="s">
        <v>98</v>
      </c>
      <c r="G2723" s="6" t="s">
        <v>99</v>
      </c>
      <c r="H2723" s="6" t="s">
        <v>22</v>
      </c>
      <c r="I2723" s="8">
        <v>0.3000000000000001</v>
      </c>
      <c r="J2723" s="9">
        <v>3500</v>
      </c>
      <c r="K2723" s="10">
        <f t="shared" si="20"/>
        <v>1050.0000000000005</v>
      </c>
      <c r="L2723" s="10">
        <f t="shared" si="21"/>
        <v>420.00000000000023</v>
      </c>
      <c r="M2723" s="11">
        <v>0.4</v>
      </c>
      <c r="O2723" s="16"/>
      <c r="P2723" s="14"/>
      <c r="Q2723" s="12"/>
      <c r="R2723" s="13"/>
    </row>
    <row r="2724" spans="1:18" ht="15.75" customHeight="1">
      <c r="A2724" s="1"/>
      <c r="B2724" s="6" t="s">
        <v>23</v>
      </c>
      <c r="C2724" s="6">
        <v>1197831</v>
      </c>
      <c r="D2724" s="7">
        <v>44490</v>
      </c>
      <c r="E2724" s="6" t="s">
        <v>24</v>
      </c>
      <c r="F2724" s="6" t="s">
        <v>98</v>
      </c>
      <c r="G2724" s="6" t="s">
        <v>99</v>
      </c>
      <c r="H2724" s="6" t="s">
        <v>17</v>
      </c>
      <c r="I2724" s="8">
        <v>0.3000000000000001</v>
      </c>
      <c r="J2724" s="9">
        <v>5250</v>
      </c>
      <c r="K2724" s="10">
        <f t="shared" si="20"/>
        <v>1575.0000000000005</v>
      </c>
      <c r="L2724" s="10">
        <f t="shared" si="21"/>
        <v>630.00000000000023</v>
      </c>
      <c r="M2724" s="11">
        <v>0.4</v>
      </c>
      <c r="O2724" s="16"/>
      <c r="P2724" s="14"/>
      <c r="Q2724" s="12"/>
      <c r="R2724" s="13"/>
    </row>
    <row r="2725" spans="1:18" ht="15.75" customHeight="1">
      <c r="A2725" s="1"/>
      <c r="B2725" s="6" t="s">
        <v>23</v>
      </c>
      <c r="C2725" s="6">
        <v>1197831</v>
      </c>
      <c r="D2725" s="7">
        <v>44490</v>
      </c>
      <c r="E2725" s="6" t="s">
        <v>24</v>
      </c>
      <c r="F2725" s="6" t="s">
        <v>98</v>
      </c>
      <c r="G2725" s="6" t="s">
        <v>99</v>
      </c>
      <c r="H2725" s="6" t="s">
        <v>18</v>
      </c>
      <c r="I2725" s="8">
        <v>0.20000000000000012</v>
      </c>
      <c r="J2725" s="9">
        <v>3500</v>
      </c>
      <c r="K2725" s="10">
        <f t="shared" si="20"/>
        <v>700.00000000000045</v>
      </c>
      <c r="L2725" s="10">
        <f t="shared" si="21"/>
        <v>245.00000000000014</v>
      </c>
      <c r="M2725" s="11">
        <v>0.35</v>
      </c>
      <c r="O2725" s="16"/>
      <c r="P2725" s="14"/>
      <c r="Q2725" s="12"/>
      <c r="R2725" s="13"/>
    </row>
    <row r="2726" spans="1:18" ht="15.75" customHeight="1">
      <c r="A2726" s="1"/>
      <c r="B2726" s="6" t="s">
        <v>23</v>
      </c>
      <c r="C2726" s="6">
        <v>1197831</v>
      </c>
      <c r="D2726" s="7">
        <v>44490</v>
      </c>
      <c r="E2726" s="6" t="s">
        <v>24</v>
      </c>
      <c r="F2726" s="6" t="s">
        <v>98</v>
      </c>
      <c r="G2726" s="6" t="s">
        <v>99</v>
      </c>
      <c r="H2726" s="6" t="s">
        <v>19</v>
      </c>
      <c r="I2726" s="8">
        <v>0.20000000000000012</v>
      </c>
      <c r="J2726" s="9">
        <v>2250</v>
      </c>
      <c r="K2726" s="10">
        <f t="shared" si="20"/>
        <v>450.00000000000028</v>
      </c>
      <c r="L2726" s="10">
        <f t="shared" si="21"/>
        <v>180.00000000000011</v>
      </c>
      <c r="M2726" s="11">
        <v>0.4</v>
      </c>
      <c r="O2726" s="16"/>
      <c r="P2726" s="14"/>
      <c r="Q2726" s="12"/>
      <c r="R2726" s="13"/>
    </row>
    <row r="2727" spans="1:18" ht="15.75" customHeight="1">
      <c r="A2727" s="1"/>
      <c r="B2727" s="6" t="s">
        <v>23</v>
      </c>
      <c r="C2727" s="6">
        <v>1197831</v>
      </c>
      <c r="D2727" s="7">
        <v>44490</v>
      </c>
      <c r="E2727" s="6" t="s">
        <v>24</v>
      </c>
      <c r="F2727" s="6" t="s">
        <v>98</v>
      </c>
      <c r="G2727" s="6" t="s">
        <v>99</v>
      </c>
      <c r="H2727" s="6" t="s">
        <v>20</v>
      </c>
      <c r="I2727" s="8">
        <v>0.20000000000000012</v>
      </c>
      <c r="J2727" s="9">
        <v>2000</v>
      </c>
      <c r="K2727" s="10">
        <f t="shared" si="20"/>
        <v>400.00000000000023</v>
      </c>
      <c r="L2727" s="10">
        <f t="shared" si="21"/>
        <v>160.00000000000011</v>
      </c>
      <c r="M2727" s="11">
        <v>0.4</v>
      </c>
      <c r="O2727" s="16"/>
      <c r="P2727" s="14"/>
      <c r="Q2727" s="12"/>
      <c r="R2727" s="13"/>
    </row>
    <row r="2728" spans="1:18" ht="15.75" customHeight="1">
      <c r="A2728" s="1"/>
      <c r="B2728" s="6" t="s">
        <v>23</v>
      </c>
      <c r="C2728" s="6">
        <v>1197831</v>
      </c>
      <c r="D2728" s="7">
        <v>44490</v>
      </c>
      <c r="E2728" s="6" t="s">
        <v>24</v>
      </c>
      <c r="F2728" s="6" t="s">
        <v>98</v>
      </c>
      <c r="G2728" s="6" t="s">
        <v>99</v>
      </c>
      <c r="H2728" s="6" t="s">
        <v>21</v>
      </c>
      <c r="I2728" s="8">
        <v>0.3000000000000001</v>
      </c>
      <c r="J2728" s="9">
        <v>2000</v>
      </c>
      <c r="K2728" s="10">
        <f t="shared" si="20"/>
        <v>600.00000000000023</v>
      </c>
      <c r="L2728" s="10">
        <f t="shared" si="21"/>
        <v>210.00000000000006</v>
      </c>
      <c r="M2728" s="11">
        <v>0.35</v>
      </c>
      <c r="O2728" s="16"/>
      <c r="P2728" s="14"/>
      <c r="Q2728" s="12"/>
      <c r="R2728" s="13"/>
    </row>
    <row r="2729" spans="1:18" ht="15.75" customHeight="1">
      <c r="A2729" s="1"/>
      <c r="B2729" s="6" t="s">
        <v>23</v>
      </c>
      <c r="C2729" s="6">
        <v>1197831</v>
      </c>
      <c r="D2729" s="7">
        <v>44490</v>
      </c>
      <c r="E2729" s="6" t="s">
        <v>24</v>
      </c>
      <c r="F2729" s="6" t="s">
        <v>98</v>
      </c>
      <c r="G2729" s="6" t="s">
        <v>99</v>
      </c>
      <c r="H2729" s="6" t="s">
        <v>22</v>
      </c>
      <c r="I2729" s="8">
        <v>0.30000000000000004</v>
      </c>
      <c r="J2729" s="9">
        <v>3250</v>
      </c>
      <c r="K2729" s="10">
        <f t="shared" si="20"/>
        <v>975.00000000000011</v>
      </c>
      <c r="L2729" s="10">
        <f t="shared" si="21"/>
        <v>390.00000000000006</v>
      </c>
      <c r="M2729" s="11">
        <v>0.4</v>
      </c>
      <c r="O2729" s="16"/>
      <c r="P2729" s="14"/>
      <c r="Q2729" s="12"/>
      <c r="R2729" s="13"/>
    </row>
    <row r="2730" spans="1:18" ht="15.75" customHeight="1">
      <c r="A2730" s="1"/>
      <c r="B2730" s="6" t="s">
        <v>23</v>
      </c>
      <c r="C2730" s="6">
        <v>1197831</v>
      </c>
      <c r="D2730" s="7">
        <v>44520</v>
      </c>
      <c r="E2730" s="6" t="s">
        <v>24</v>
      </c>
      <c r="F2730" s="6" t="s">
        <v>98</v>
      </c>
      <c r="G2730" s="6" t="s">
        <v>99</v>
      </c>
      <c r="H2730" s="6" t="s">
        <v>17</v>
      </c>
      <c r="I2730" s="8">
        <v>0.25000000000000011</v>
      </c>
      <c r="J2730" s="9">
        <v>4750</v>
      </c>
      <c r="K2730" s="10">
        <f t="shared" si="20"/>
        <v>1187.5000000000005</v>
      </c>
      <c r="L2730" s="10">
        <f t="shared" si="21"/>
        <v>475.00000000000023</v>
      </c>
      <c r="M2730" s="11">
        <v>0.4</v>
      </c>
      <c r="O2730" s="16"/>
      <c r="P2730" s="14"/>
      <c r="Q2730" s="12"/>
      <c r="R2730" s="13"/>
    </row>
    <row r="2731" spans="1:18" ht="15.75" customHeight="1">
      <c r="A2731" s="1"/>
      <c r="B2731" s="6" t="s">
        <v>23</v>
      </c>
      <c r="C2731" s="6">
        <v>1197831</v>
      </c>
      <c r="D2731" s="7">
        <v>44520</v>
      </c>
      <c r="E2731" s="6" t="s">
        <v>24</v>
      </c>
      <c r="F2731" s="6" t="s">
        <v>98</v>
      </c>
      <c r="G2731" s="6" t="s">
        <v>99</v>
      </c>
      <c r="H2731" s="6" t="s">
        <v>18</v>
      </c>
      <c r="I2731" s="8">
        <v>0.15000000000000013</v>
      </c>
      <c r="J2731" s="9">
        <v>3000</v>
      </c>
      <c r="K2731" s="10">
        <f t="shared" si="20"/>
        <v>450.0000000000004</v>
      </c>
      <c r="L2731" s="10">
        <f t="shared" si="21"/>
        <v>157.50000000000014</v>
      </c>
      <c r="M2731" s="11">
        <v>0.35</v>
      </c>
      <c r="O2731" s="16"/>
      <c r="P2731" s="14"/>
      <c r="Q2731" s="12"/>
      <c r="R2731" s="13"/>
    </row>
    <row r="2732" spans="1:18" ht="15.75" customHeight="1">
      <c r="A2732" s="1"/>
      <c r="B2732" s="6" t="s">
        <v>23</v>
      </c>
      <c r="C2732" s="6">
        <v>1197831</v>
      </c>
      <c r="D2732" s="7">
        <v>44520</v>
      </c>
      <c r="E2732" s="6" t="s">
        <v>24</v>
      </c>
      <c r="F2732" s="6" t="s">
        <v>98</v>
      </c>
      <c r="G2732" s="6" t="s">
        <v>99</v>
      </c>
      <c r="H2732" s="6" t="s">
        <v>19</v>
      </c>
      <c r="I2732" s="8">
        <v>0.25000000000000017</v>
      </c>
      <c r="J2732" s="9">
        <v>2450</v>
      </c>
      <c r="K2732" s="10">
        <f t="shared" si="20"/>
        <v>612.50000000000045</v>
      </c>
      <c r="L2732" s="10">
        <f t="shared" si="21"/>
        <v>245.0000000000002</v>
      </c>
      <c r="M2732" s="11">
        <v>0.4</v>
      </c>
      <c r="O2732" s="16"/>
      <c r="P2732" s="14"/>
      <c r="Q2732" s="12"/>
      <c r="R2732" s="13"/>
    </row>
    <row r="2733" spans="1:18" ht="15.75" customHeight="1">
      <c r="A2733" s="1"/>
      <c r="B2733" s="6" t="s">
        <v>23</v>
      </c>
      <c r="C2733" s="6">
        <v>1197831</v>
      </c>
      <c r="D2733" s="7">
        <v>44520</v>
      </c>
      <c r="E2733" s="6" t="s">
        <v>24</v>
      </c>
      <c r="F2733" s="6" t="s">
        <v>98</v>
      </c>
      <c r="G2733" s="6" t="s">
        <v>99</v>
      </c>
      <c r="H2733" s="6" t="s">
        <v>20</v>
      </c>
      <c r="I2733" s="8">
        <v>0.55000000000000016</v>
      </c>
      <c r="J2733" s="9">
        <v>3000</v>
      </c>
      <c r="K2733" s="10">
        <f t="shared" si="20"/>
        <v>1650.0000000000005</v>
      </c>
      <c r="L2733" s="10">
        <f t="shared" si="21"/>
        <v>660.00000000000023</v>
      </c>
      <c r="M2733" s="11">
        <v>0.4</v>
      </c>
      <c r="O2733" s="16"/>
      <c r="P2733" s="14"/>
      <c r="Q2733" s="12"/>
      <c r="R2733" s="13"/>
    </row>
    <row r="2734" spans="1:18" ht="15.75" customHeight="1">
      <c r="A2734" s="1"/>
      <c r="B2734" s="6" t="s">
        <v>23</v>
      </c>
      <c r="C2734" s="6">
        <v>1197831</v>
      </c>
      <c r="D2734" s="7">
        <v>44520</v>
      </c>
      <c r="E2734" s="6" t="s">
        <v>24</v>
      </c>
      <c r="F2734" s="6" t="s">
        <v>98</v>
      </c>
      <c r="G2734" s="6" t="s">
        <v>99</v>
      </c>
      <c r="H2734" s="6" t="s">
        <v>21</v>
      </c>
      <c r="I2734" s="8">
        <v>0.75000000000000011</v>
      </c>
      <c r="J2734" s="9">
        <v>2750</v>
      </c>
      <c r="K2734" s="10">
        <f t="shared" si="20"/>
        <v>2062.5000000000005</v>
      </c>
      <c r="L2734" s="10">
        <f t="shared" si="21"/>
        <v>721.87500000000011</v>
      </c>
      <c r="M2734" s="11">
        <v>0.35</v>
      </c>
      <c r="O2734" s="16"/>
      <c r="P2734" s="14"/>
      <c r="Q2734" s="12"/>
      <c r="R2734" s="13"/>
    </row>
    <row r="2735" spans="1:18" ht="15.75" customHeight="1">
      <c r="A2735" s="1"/>
      <c r="B2735" s="6" t="s">
        <v>23</v>
      </c>
      <c r="C2735" s="6">
        <v>1197831</v>
      </c>
      <c r="D2735" s="7">
        <v>44520</v>
      </c>
      <c r="E2735" s="6" t="s">
        <v>24</v>
      </c>
      <c r="F2735" s="6" t="s">
        <v>98</v>
      </c>
      <c r="G2735" s="6" t="s">
        <v>99</v>
      </c>
      <c r="H2735" s="6" t="s">
        <v>22</v>
      </c>
      <c r="I2735" s="8">
        <v>0.75</v>
      </c>
      <c r="J2735" s="9">
        <v>3750</v>
      </c>
      <c r="K2735" s="10">
        <f t="shared" si="20"/>
        <v>2812.5</v>
      </c>
      <c r="L2735" s="10">
        <f t="shared" si="21"/>
        <v>1125</v>
      </c>
      <c r="M2735" s="11">
        <v>0.4</v>
      </c>
      <c r="O2735" s="16"/>
      <c r="P2735" s="14"/>
      <c r="Q2735" s="12"/>
      <c r="R2735" s="13"/>
    </row>
    <row r="2736" spans="1:18" ht="15.75" customHeight="1">
      <c r="A2736" s="1"/>
      <c r="B2736" s="6" t="s">
        <v>23</v>
      </c>
      <c r="C2736" s="6">
        <v>1197831</v>
      </c>
      <c r="D2736" s="7">
        <v>44549</v>
      </c>
      <c r="E2736" s="6" t="s">
        <v>24</v>
      </c>
      <c r="F2736" s="6" t="s">
        <v>98</v>
      </c>
      <c r="G2736" s="6" t="s">
        <v>99</v>
      </c>
      <c r="H2736" s="6" t="s">
        <v>17</v>
      </c>
      <c r="I2736" s="8">
        <v>0.70000000000000007</v>
      </c>
      <c r="J2736" s="9">
        <v>6250</v>
      </c>
      <c r="K2736" s="10">
        <f t="shared" si="20"/>
        <v>4375</v>
      </c>
      <c r="L2736" s="10">
        <f t="shared" si="21"/>
        <v>1750</v>
      </c>
      <c r="M2736" s="11">
        <v>0.4</v>
      </c>
      <c r="O2736" s="16"/>
      <c r="P2736" s="14"/>
      <c r="Q2736" s="12"/>
      <c r="R2736" s="13"/>
    </row>
    <row r="2737" spans="1:18" ht="15.75" customHeight="1">
      <c r="A2737" s="1"/>
      <c r="B2737" s="6" t="s">
        <v>23</v>
      </c>
      <c r="C2737" s="6">
        <v>1197831</v>
      </c>
      <c r="D2737" s="7">
        <v>44549</v>
      </c>
      <c r="E2737" s="6" t="s">
        <v>24</v>
      </c>
      <c r="F2737" s="6" t="s">
        <v>98</v>
      </c>
      <c r="G2737" s="6" t="s">
        <v>99</v>
      </c>
      <c r="H2737" s="6" t="s">
        <v>18</v>
      </c>
      <c r="I2737" s="8">
        <v>0.60000000000000009</v>
      </c>
      <c r="J2737" s="9">
        <v>4250</v>
      </c>
      <c r="K2737" s="10">
        <f t="shared" si="20"/>
        <v>2550.0000000000005</v>
      </c>
      <c r="L2737" s="10">
        <f t="shared" si="21"/>
        <v>892.50000000000011</v>
      </c>
      <c r="M2737" s="11">
        <v>0.35</v>
      </c>
      <c r="O2737" s="16"/>
      <c r="P2737" s="14"/>
      <c r="Q2737" s="12"/>
      <c r="R2737" s="13"/>
    </row>
    <row r="2738" spans="1:18" ht="15.75" customHeight="1">
      <c r="A2738" s="1"/>
      <c r="B2738" s="6" t="s">
        <v>23</v>
      </c>
      <c r="C2738" s="6">
        <v>1197831</v>
      </c>
      <c r="D2738" s="7">
        <v>44549</v>
      </c>
      <c r="E2738" s="6" t="s">
        <v>24</v>
      </c>
      <c r="F2738" s="6" t="s">
        <v>98</v>
      </c>
      <c r="G2738" s="6" t="s">
        <v>99</v>
      </c>
      <c r="H2738" s="6" t="s">
        <v>19</v>
      </c>
      <c r="I2738" s="8">
        <v>0.60000000000000009</v>
      </c>
      <c r="J2738" s="9">
        <v>3750</v>
      </c>
      <c r="K2738" s="10">
        <f t="shared" si="20"/>
        <v>2250.0000000000005</v>
      </c>
      <c r="L2738" s="10">
        <f t="shared" si="21"/>
        <v>900.00000000000023</v>
      </c>
      <c r="M2738" s="11">
        <v>0.4</v>
      </c>
      <c r="O2738" s="16"/>
      <c r="P2738" s="14"/>
      <c r="Q2738" s="12"/>
      <c r="R2738" s="13"/>
    </row>
    <row r="2739" spans="1:18" ht="15.75" customHeight="1">
      <c r="A2739" s="1"/>
      <c r="B2739" s="6" t="s">
        <v>23</v>
      </c>
      <c r="C2739" s="6">
        <v>1197831</v>
      </c>
      <c r="D2739" s="7">
        <v>44549</v>
      </c>
      <c r="E2739" s="6" t="s">
        <v>24</v>
      </c>
      <c r="F2739" s="6" t="s">
        <v>98</v>
      </c>
      <c r="G2739" s="6" t="s">
        <v>99</v>
      </c>
      <c r="H2739" s="6" t="s">
        <v>20</v>
      </c>
      <c r="I2739" s="8">
        <v>0.60000000000000009</v>
      </c>
      <c r="J2739" s="9">
        <v>3250</v>
      </c>
      <c r="K2739" s="10">
        <f t="shared" si="20"/>
        <v>1950.0000000000002</v>
      </c>
      <c r="L2739" s="10">
        <f t="shared" si="21"/>
        <v>780.00000000000011</v>
      </c>
      <c r="M2739" s="11">
        <v>0.4</v>
      </c>
      <c r="O2739" s="16"/>
      <c r="P2739" s="14"/>
      <c r="Q2739" s="12"/>
      <c r="R2739" s="13"/>
    </row>
    <row r="2740" spans="1:18" ht="15.75" customHeight="1">
      <c r="A2740" s="1"/>
      <c r="B2740" s="6" t="s">
        <v>23</v>
      </c>
      <c r="C2740" s="6">
        <v>1197831</v>
      </c>
      <c r="D2740" s="7">
        <v>44549</v>
      </c>
      <c r="E2740" s="6" t="s">
        <v>24</v>
      </c>
      <c r="F2740" s="6" t="s">
        <v>98</v>
      </c>
      <c r="G2740" s="6" t="s">
        <v>99</v>
      </c>
      <c r="H2740" s="6" t="s">
        <v>21</v>
      </c>
      <c r="I2740" s="8">
        <v>0.70000000000000007</v>
      </c>
      <c r="J2740" s="9">
        <v>3250</v>
      </c>
      <c r="K2740" s="10">
        <f t="shared" si="20"/>
        <v>2275</v>
      </c>
      <c r="L2740" s="10">
        <f t="shared" si="21"/>
        <v>796.25</v>
      </c>
      <c r="M2740" s="11">
        <v>0.35</v>
      </c>
      <c r="O2740" s="16"/>
      <c r="P2740" s="14"/>
      <c r="Q2740" s="12"/>
      <c r="R2740" s="13"/>
    </row>
    <row r="2741" spans="1:18" ht="15.75" customHeight="1">
      <c r="A2741" s="1"/>
      <c r="B2741" s="6" t="s">
        <v>23</v>
      </c>
      <c r="C2741" s="6">
        <v>1197831</v>
      </c>
      <c r="D2741" s="7">
        <v>44549</v>
      </c>
      <c r="E2741" s="6" t="s">
        <v>24</v>
      </c>
      <c r="F2741" s="6" t="s">
        <v>98</v>
      </c>
      <c r="G2741" s="6" t="s">
        <v>99</v>
      </c>
      <c r="H2741" s="6" t="s">
        <v>22</v>
      </c>
      <c r="I2741" s="8">
        <v>0.75</v>
      </c>
      <c r="J2741" s="9">
        <v>4250</v>
      </c>
      <c r="K2741" s="10">
        <f t="shared" si="20"/>
        <v>3187.5</v>
      </c>
      <c r="L2741" s="10">
        <f t="shared" si="21"/>
        <v>1275</v>
      </c>
      <c r="M2741" s="11">
        <v>0.4</v>
      </c>
      <c r="O2741" s="16"/>
      <c r="P2741" s="14"/>
      <c r="Q2741" s="12"/>
      <c r="R2741" s="13"/>
    </row>
    <row r="2742" spans="1:18" ht="15.75" customHeight="1">
      <c r="A2742" s="1" t="s">
        <v>39</v>
      </c>
      <c r="B2742" s="6" t="s">
        <v>23</v>
      </c>
      <c r="C2742" s="6">
        <v>1197831</v>
      </c>
      <c r="D2742" s="7">
        <v>44212</v>
      </c>
      <c r="E2742" s="6" t="s">
        <v>24</v>
      </c>
      <c r="F2742" s="6" t="s">
        <v>100</v>
      </c>
      <c r="G2742" s="6" t="s">
        <v>101</v>
      </c>
      <c r="H2742" s="6" t="s">
        <v>17</v>
      </c>
      <c r="I2742" s="8">
        <v>0.25000000000000006</v>
      </c>
      <c r="J2742" s="9">
        <v>5500</v>
      </c>
      <c r="K2742" s="10">
        <f t="shared" si="20"/>
        <v>1375.0000000000002</v>
      </c>
      <c r="L2742" s="10">
        <f t="shared" si="21"/>
        <v>481.25000000000006</v>
      </c>
      <c r="M2742" s="11">
        <v>0.35</v>
      </c>
      <c r="O2742" s="16"/>
      <c r="P2742" s="14"/>
      <c r="Q2742" s="12"/>
      <c r="R2742" s="13"/>
    </row>
    <row r="2743" spans="1:18" ht="15.75" customHeight="1">
      <c r="A2743" s="1"/>
      <c r="B2743" s="6" t="s">
        <v>23</v>
      </c>
      <c r="C2743" s="6">
        <v>1197831</v>
      </c>
      <c r="D2743" s="7">
        <v>44212</v>
      </c>
      <c r="E2743" s="6" t="s">
        <v>24</v>
      </c>
      <c r="F2743" s="6" t="s">
        <v>100</v>
      </c>
      <c r="G2743" s="6" t="s">
        <v>101</v>
      </c>
      <c r="H2743" s="6" t="s">
        <v>18</v>
      </c>
      <c r="I2743" s="8">
        <v>0.25000000000000006</v>
      </c>
      <c r="J2743" s="9">
        <v>3500</v>
      </c>
      <c r="K2743" s="10">
        <f t="shared" si="20"/>
        <v>875.00000000000023</v>
      </c>
      <c r="L2743" s="10">
        <f t="shared" si="21"/>
        <v>306.25000000000006</v>
      </c>
      <c r="M2743" s="11">
        <v>0.35</v>
      </c>
      <c r="O2743" s="16"/>
      <c r="P2743" s="14"/>
      <c r="Q2743" s="12"/>
      <c r="R2743" s="13"/>
    </row>
    <row r="2744" spans="1:18" ht="15.75" customHeight="1">
      <c r="A2744" s="1"/>
      <c r="B2744" s="6" t="s">
        <v>23</v>
      </c>
      <c r="C2744" s="6">
        <v>1197831</v>
      </c>
      <c r="D2744" s="7">
        <v>44212</v>
      </c>
      <c r="E2744" s="6" t="s">
        <v>24</v>
      </c>
      <c r="F2744" s="6" t="s">
        <v>100</v>
      </c>
      <c r="G2744" s="6" t="s">
        <v>101</v>
      </c>
      <c r="H2744" s="6" t="s">
        <v>19</v>
      </c>
      <c r="I2744" s="8">
        <v>0.15000000000000008</v>
      </c>
      <c r="J2744" s="9">
        <v>3500</v>
      </c>
      <c r="K2744" s="10">
        <f t="shared" si="20"/>
        <v>525.00000000000023</v>
      </c>
      <c r="L2744" s="10">
        <f t="shared" si="21"/>
        <v>183.75000000000006</v>
      </c>
      <c r="M2744" s="11">
        <v>0.35</v>
      </c>
      <c r="O2744" s="16"/>
      <c r="P2744" s="14"/>
      <c r="Q2744" s="12"/>
      <c r="R2744" s="13"/>
    </row>
    <row r="2745" spans="1:18" ht="15.75" customHeight="1">
      <c r="A2745" s="1"/>
      <c r="B2745" s="6" t="s">
        <v>23</v>
      </c>
      <c r="C2745" s="6">
        <v>1197831</v>
      </c>
      <c r="D2745" s="7">
        <v>44212</v>
      </c>
      <c r="E2745" s="6" t="s">
        <v>24</v>
      </c>
      <c r="F2745" s="6" t="s">
        <v>100</v>
      </c>
      <c r="G2745" s="6" t="s">
        <v>101</v>
      </c>
      <c r="H2745" s="6" t="s">
        <v>20</v>
      </c>
      <c r="I2745" s="8">
        <v>0.2</v>
      </c>
      <c r="J2745" s="9">
        <v>2000</v>
      </c>
      <c r="K2745" s="10">
        <f t="shared" si="20"/>
        <v>400</v>
      </c>
      <c r="L2745" s="10">
        <f t="shared" si="21"/>
        <v>140</v>
      </c>
      <c r="M2745" s="11">
        <v>0.35</v>
      </c>
      <c r="O2745" s="16"/>
      <c r="P2745" s="14"/>
      <c r="Q2745" s="12"/>
      <c r="R2745" s="13"/>
    </row>
    <row r="2746" spans="1:18" ht="15.75" customHeight="1">
      <c r="A2746" s="1"/>
      <c r="B2746" s="6" t="s">
        <v>23</v>
      </c>
      <c r="C2746" s="6">
        <v>1197831</v>
      </c>
      <c r="D2746" s="7">
        <v>44212</v>
      </c>
      <c r="E2746" s="6" t="s">
        <v>24</v>
      </c>
      <c r="F2746" s="6" t="s">
        <v>100</v>
      </c>
      <c r="G2746" s="6" t="s">
        <v>101</v>
      </c>
      <c r="H2746" s="6" t="s">
        <v>21</v>
      </c>
      <c r="I2746" s="8">
        <v>0.35000000000000003</v>
      </c>
      <c r="J2746" s="9">
        <v>2500</v>
      </c>
      <c r="K2746" s="10">
        <f t="shared" si="20"/>
        <v>875.00000000000011</v>
      </c>
      <c r="L2746" s="10">
        <f t="shared" si="21"/>
        <v>306.25</v>
      </c>
      <c r="M2746" s="11">
        <v>0.35</v>
      </c>
      <c r="O2746" s="16"/>
      <c r="P2746" s="14"/>
      <c r="Q2746" s="12"/>
      <c r="R2746" s="13"/>
    </row>
    <row r="2747" spans="1:18" ht="15.75" customHeight="1">
      <c r="A2747" s="1"/>
      <c r="B2747" s="6" t="s">
        <v>23</v>
      </c>
      <c r="C2747" s="6">
        <v>1197831</v>
      </c>
      <c r="D2747" s="7">
        <v>44212</v>
      </c>
      <c r="E2747" s="6" t="s">
        <v>24</v>
      </c>
      <c r="F2747" s="6" t="s">
        <v>100</v>
      </c>
      <c r="G2747" s="6" t="s">
        <v>101</v>
      </c>
      <c r="H2747" s="6" t="s">
        <v>22</v>
      </c>
      <c r="I2747" s="8">
        <v>0.25000000000000006</v>
      </c>
      <c r="J2747" s="9">
        <v>3500</v>
      </c>
      <c r="K2747" s="10">
        <f t="shared" si="20"/>
        <v>875.00000000000023</v>
      </c>
      <c r="L2747" s="10">
        <f t="shared" si="21"/>
        <v>306.25000000000006</v>
      </c>
      <c r="M2747" s="11">
        <v>0.35</v>
      </c>
      <c r="O2747" s="16"/>
      <c r="P2747" s="14"/>
      <c r="Q2747" s="12"/>
      <c r="R2747" s="13"/>
    </row>
    <row r="2748" spans="1:18" ht="15.75" customHeight="1">
      <c r="A2748" s="1"/>
      <c r="B2748" s="6" t="s">
        <v>23</v>
      </c>
      <c r="C2748" s="6">
        <v>1197831</v>
      </c>
      <c r="D2748" s="7">
        <v>44241</v>
      </c>
      <c r="E2748" s="6" t="s">
        <v>24</v>
      </c>
      <c r="F2748" s="6" t="s">
        <v>100</v>
      </c>
      <c r="G2748" s="6" t="s">
        <v>101</v>
      </c>
      <c r="H2748" s="6" t="s">
        <v>17</v>
      </c>
      <c r="I2748" s="8">
        <v>0.25000000000000006</v>
      </c>
      <c r="J2748" s="9">
        <v>6000</v>
      </c>
      <c r="K2748" s="10">
        <f t="shared" si="20"/>
        <v>1500.0000000000002</v>
      </c>
      <c r="L2748" s="10">
        <f t="shared" si="21"/>
        <v>525</v>
      </c>
      <c r="M2748" s="11">
        <v>0.35</v>
      </c>
      <c r="O2748" s="16"/>
      <c r="P2748" s="14"/>
      <c r="Q2748" s="12"/>
      <c r="R2748" s="13"/>
    </row>
    <row r="2749" spans="1:18" ht="15.75" customHeight="1">
      <c r="A2749" s="1"/>
      <c r="B2749" s="6" t="s">
        <v>23</v>
      </c>
      <c r="C2749" s="6">
        <v>1197831</v>
      </c>
      <c r="D2749" s="7">
        <v>44241</v>
      </c>
      <c r="E2749" s="6" t="s">
        <v>24</v>
      </c>
      <c r="F2749" s="6" t="s">
        <v>100</v>
      </c>
      <c r="G2749" s="6" t="s">
        <v>101</v>
      </c>
      <c r="H2749" s="6" t="s">
        <v>18</v>
      </c>
      <c r="I2749" s="8">
        <v>0.25000000000000006</v>
      </c>
      <c r="J2749" s="9">
        <v>2500</v>
      </c>
      <c r="K2749" s="10">
        <f t="shared" si="20"/>
        <v>625.00000000000011</v>
      </c>
      <c r="L2749" s="10">
        <f t="shared" si="21"/>
        <v>218.75000000000003</v>
      </c>
      <c r="M2749" s="11">
        <v>0.35</v>
      </c>
      <c r="O2749" s="16"/>
      <c r="P2749" s="14"/>
      <c r="Q2749" s="12"/>
      <c r="R2749" s="13"/>
    </row>
    <row r="2750" spans="1:18" ht="15.75" customHeight="1">
      <c r="A2750" s="1"/>
      <c r="B2750" s="6" t="s">
        <v>23</v>
      </c>
      <c r="C2750" s="6">
        <v>1197831</v>
      </c>
      <c r="D2750" s="7">
        <v>44241</v>
      </c>
      <c r="E2750" s="6" t="s">
        <v>24</v>
      </c>
      <c r="F2750" s="6" t="s">
        <v>100</v>
      </c>
      <c r="G2750" s="6" t="s">
        <v>101</v>
      </c>
      <c r="H2750" s="6" t="s">
        <v>19</v>
      </c>
      <c r="I2750" s="8">
        <v>0.15000000000000008</v>
      </c>
      <c r="J2750" s="9">
        <v>3000</v>
      </c>
      <c r="K2750" s="10">
        <f t="shared" si="20"/>
        <v>450.00000000000023</v>
      </c>
      <c r="L2750" s="10">
        <f t="shared" si="21"/>
        <v>157.50000000000006</v>
      </c>
      <c r="M2750" s="11">
        <v>0.35</v>
      </c>
      <c r="O2750" s="16"/>
      <c r="P2750" s="14"/>
      <c r="Q2750" s="12"/>
      <c r="R2750" s="13"/>
    </row>
    <row r="2751" spans="1:18" ht="15.75" customHeight="1">
      <c r="A2751" s="1"/>
      <c r="B2751" s="6" t="s">
        <v>23</v>
      </c>
      <c r="C2751" s="6">
        <v>1197831</v>
      </c>
      <c r="D2751" s="7">
        <v>44241</v>
      </c>
      <c r="E2751" s="6" t="s">
        <v>24</v>
      </c>
      <c r="F2751" s="6" t="s">
        <v>100</v>
      </c>
      <c r="G2751" s="6" t="s">
        <v>101</v>
      </c>
      <c r="H2751" s="6" t="s">
        <v>20</v>
      </c>
      <c r="I2751" s="8">
        <v>0.2</v>
      </c>
      <c r="J2751" s="9">
        <v>1500</v>
      </c>
      <c r="K2751" s="10">
        <f t="shared" si="20"/>
        <v>300</v>
      </c>
      <c r="L2751" s="10">
        <f t="shared" si="21"/>
        <v>105</v>
      </c>
      <c r="M2751" s="11">
        <v>0.35</v>
      </c>
      <c r="O2751" s="16"/>
      <c r="P2751" s="14"/>
      <c r="Q2751" s="12"/>
      <c r="R2751" s="13"/>
    </row>
    <row r="2752" spans="1:18" ht="15.75" customHeight="1">
      <c r="A2752" s="1"/>
      <c r="B2752" s="6" t="s">
        <v>23</v>
      </c>
      <c r="C2752" s="6">
        <v>1197831</v>
      </c>
      <c r="D2752" s="7">
        <v>44241</v>
      </c>
      <c r="E2752" s="6" t="s">
        <v>24</v>
      </c>
      <c r="F2752" s="6" t="s">
        <v>100</v>
      </c>
      <c r="G2752" s="6" t="s">
        <v>101</v>
      </c>
      <c r="H2752" s="6" t="s">
        <v>21</v>
      </c>
      <c r="I2752" s="8">
        <v>0.35000000000000003</v>
      </c>
      <c r="J2752" s="9">
        <v>2250</v>
      </c>
      <c r="K2752" s="10">
        <f t="shared" si="20"/>
        <v>787.50000000000011</v>
      </c>
      <c r="L2752" s="10">
        <f t="shared" si="21"/>
        <v>275.625</v>
      </c>
      <c r="M2752" s="11">
        <v>0.35</v>
      </c>
      <c r="O2752" s="16"/>
      <c r="P2752" s="14"/>
      <c r="Q2752" s="12"/>
      <c r="R2752" s="13"/>
    </row>
    <row r="2753" spans="1:18" ht="15.75" customHeight="1">
      <c r="A2753" s="1"/>
      <c r="B2753" s="6" t="s">
        <v>23</v>
      </c>
      <c r="C2753" s="6">
        <v>1197831</v>
      </c>
      <c r="D2753" s="7">
        <v>44241</v>
      </c>
      <c r="E2753" s="6" t="s">
        <v>24</v>
      </c>
      <c r="F2753" s="6" t="s">
        <v>100</v>
      </c>
      <c r="G2753" s="6" t="s">
        <v>101</v>
      </c>
      <c r="H2753" s="6" t="s">
        <v>22</v>
      </c>
      <c r="I2753" s="8">
        <v>0.2</v>
      </c>
      <c r="J2753" s="9">
        <v>3250</v>
      </c>
      <c r="K2753" s="10">
        <f t="shared" si="20"/>
        <v>650</v>
      </c>
      <c r="L2753" s="10">
        <f t="shared" si="21"/>
        <v>227.49999999999997</v>
      </c>
      <c r="M2753" s="11">
        <v>0.35</v>
      </c>
      <c r="O2753" s="16"/>
      <c r="P2753" s="14"/>
      <c r="Q2753" s="12"/>
      <c r="R2753" s="13"/>
    </row>
    <row r="2754" spans="1:18" ht="15.75" customHeight="1">
      <c r="A2754" s="1"/>
      <c r="B2754" s="6" t="s">
        <v>23</v>
      </c>
      <c r="C2754" s="6">
        <v>1197831</v>
      </c>
      <c r="D2754" s="7">
        <v>44267</v>
      </c>
      <c r="E2754" s="6" t="s">
        <v>24</v>
      </c>
      <c r="F2754" s="6" t="s">
        <v>100</v>
      </c>
      <c r="G2754" s="6" t="s">
        <v>101</v>
      </c>
      <c r="H2754" s="6" t="s">
        <v>17</v>
      </c>
      <c r="I2754" s="8">
        <v>0.2</v>
      </c>
      <c r="J2754" s="9">
        <v>5450</v>
      </c>
      <c r="K2754" s="10">
        <f t="shared" si="20"/>
        <v>1090</v>
      </c>
      <c r="L2754" s="10">
        <f t="shared" si="21"/>
        <v>381.5</v>
      </c>
      <c r="M2754" s="11">
        <v>0.35</v>
      </c>
      <c r="O2754" s="16"/>
      <c r="P2754" s="14"/>
      <c r="Q2754" s="12"/>
      <c r="R2754" s="13"/>
    </row>
    <row r="2755" spans="1:18" ht="15.75" customHeight="1">
      <c r="A2755" s="1"/>
      <c r="B2755" s="6" t="s">
        <v>23</v>
      </c>
      <c r="C2755" s="6">
        <v>1197831</v>
      </c>
      <c r="D2755" s="7">
        <v>44267</v>
      </c>
      <c r="E2755" s="6" t="s">
        <v>24</v>
      </c>
      <c r="F2755" s="6" t="s">
        <v>100</v>
      </c>
      <c r="G2755" s="6" t="s">
        <v>101</v>
      </c>
      <c r="H2755" s="6" t="s">
        <v>18</v>
      </c>
      <c r="I2755" s="8">
        <v>0.2</v>
      </c>
      <c r="J2755" s="9">
        <v>2250</v>
      </c>
      <c r="K2755" s="10">
        <f t="shared" si="20"/>
        <v>450</v>
      </c>
      <c r="L2755" s="10">
        <f t="shared" si="21"/>
        <v>157.5</v>
      </c>
      <c r="M2755" s="11">
        <v>0.35</v>
      </c>
      <c r="O2755" s="16"/>
      <c r="P2755" s="14"/>
      <c r="Q2755" s="12"/>
      <c r="R2755" s="13"/>
    </row>
    <row r="2756" spans="1:18" ht="15.75" customHeight="1">
      <c r="A2756" s="1"/>
      <c r="B2756" s="6" t="s">
        <v>23</v>
      </c>
      <c r="C2756" s="6">
        <v>1197831</v>
      </c>
      <c r="D2756" s="7">
        <v>44267</v>
      </c>
      <c r="E2756" s="6" t="s">
        <v>24</v>
      </c>
      <c r="F2756" s="6" t="s">
        <v>100</v>
      </c>
      <c r="G2756" s="6" t="s">
        <v>101</v>
      </c>
      <c r="H2756" s="6" t="s">
        <v>19</v>
      </c>
      <c r="I2756" s="8">
        <v>0.10000000000000002</v>
      </c>
      <c r="J2756" s="9">
        <v>2500</v>
      </c>
      <c r="K2756" s="10">
        <f t="shared" si="20"/>
        <v>250.00000000000006</v>
      </c>
      <c r="L2756" s="10">
        <f t="shared" si="21"/>
        <v>87.500000000000014</v>
      </c>
      <c r="M2756" s="11">
        <v>0.35</v>
      </c>
      <c r="O2756" s="16"/>
      <c r="P2756" s="14"/>
      <c r="Q2756" s="12"/>
      <c r="R2756" s="13"/>
    </row>
    <row r="2757" spans="1:18" ht="15.75" customHeight="1">
      <c r="A2757" s="1"/>
      <c r="B2757" s="6" t="s">
        <v>23</v>
      </c>
      <c r="C2757" s="6">
        <v>1197831</v>
      </c>
      <c r="D2757" s="7">
        <v>44267</v>
      </c>
      <c r="E2757" s="6" t="s">
        <v>24</v>
      </c>
      <c r="F2757" s="6" t="s">
        <v>100</v>
      </c>
      <c r="G2757" s="6" t="s">
        <v>101</v>
      </c>
      <c r="H2757" s="6" t="s">
        <v>20</v>
      </c>
      <c r="I2757" s="8">
        <v>0.19999999999999996</v>
      </c>
      <c r="J2757" s="9">
        <v>1000</v>
      </c>
      <c r="K2757" s="10">
        <f t="shared" si="20"/>
        <v>199.99999999999994</v>
      </c>
      <c r="L2757" s="10">
        <f t="shared" si="21"/>
        <v>69.999999999999972</v>
      </c>
      <c r="M2757" s="11">
        <v>0.35</v>
      </c>
      <c r="O2757" s="16"/>
      <c r="P2757" s="14"/>
      <c r="Q2757" s="12"/>
      <c r="R2757" s="13"/>
    </row>
    <row r="2758" spans="1:18" ht="15.75" customHeight="1">
      <c r="A2758" s="1"/>
      <c r="B2758" s="6" t="s">
        <v>23</v>
      </c>
      <c r="C2758" s="6">
        <v>1197831</v>
      </c>
      <c r="D2758" s="7">
        <v>44267</v>
      </c>
      <c r="E2758" s="6" t="s">
        <v>24</v>
      </c>
      <c r="F2758" s="6" t="s">
        <v>100</v>
      </c>
      <c r="G2758" s="6" t="s">
        <v>101</v>
      </c>
      <c r="H2758" s="6" t="s">
        <v>21</v>
      </c>
      <c r="I2758" s="8">
        <v>0.35000000000000009</v>
      </c>
      <c r="J2758" s="9">
        <v>1500</v>
      </c>
      <c r="K2758" s="10">
        <f t="shared" si="20"/>
        <v>525.00000000000011</v>
      </c>
      <c r="L2758" s="10">
        <f t="shared" si="21"/>
        <v>183.75000000000003</v>
      </c>
      <c r="M2758" s="11">
        <v>0.35</v>
      </c>
      <c r="O2758" s="16"/>
      <c r="P2758" s="14"/>
      <c r="Q2758" s="12"/>
      <c r="R2758" s="13"/>
    </row>
    <row r="2759" spans="1:18" ht="15.75" customHeight="1">
      <c r="A2759" s="1"/>
      <c r="B2759" s="6" t="s">
        <v>23</v>
      </c>
      <c r="C2759" s="6">
        <v>1197831</v>
      </c>
      <c r="D2759" s="7">
        <v>44267</v>
      </c>
      <c r="E2759" s="6" t="s">
        <v>24</v>
      </c>
      <c r="F2759" s="6" t="s">
        <v>100</v>
      </c>
      <c r="G2759" s="6" t="s">
        <v>101</v>
      </c>
      <c r="H2759" s="6" t="s">
        <v>22</v>
      </c>
      <c r="I2759" s="8">
        <v>0.25</v>
      </c>
      <c r="J2759" s="9">
        <v>2500</v>
      </c>
      <c r="K2759" s="10">
        <f t="shared" si="20"/>
        <v>625</v>
      </c>
      <c r="L2759" s="10">
        <f t="shared" si="21"/>
        <v>218.75</v>
      </c>
      <c r="M2759" s="11">
        <v>0.35</v>
      </c>
      <c r="O2759" s="16"/>
      <c r="P2759" s="14"/>
      <c r="Q2759" s="12"/>
      <c r="R2759" s="13"/>
    </row>
    <row r="2760" spans="1:18" ht="15.75" customHeight="1">
      <c r="A2760" s="1"/>
      <c r="B2760" s="6" t="s">
        <v>23</v>
      </c>
      <c r="C2760" s="6">
        <v>1197831</v>
      </c>
      <c r="D2760" s="7">
        <v>44299</v>
      </c>
      <c r="E2760" s="6" t="s">
        <v>24</v>
      </c>
      <c r="F2760" s="6" t="s">
        <v>100</v>
      </c>
      <c r="G2760" s="6" t="s">
        <v>101</v>
      </c>
      <c r="H2760" s="6" t="s">
        <v>17</v>
      </c>
      <c r="I2760" s="8">
        <v>0.25</v>
      </c>
      <c r="J2760" s="9">
        <v>5000</v>
      </c>
      <c r="K2760" s="10">
        <f t="shared" si="20"/>
        <v>1250</v>
      </c>
      <c r="L2760" s="10">
        <f t="shared" si="21"/>
        <v>437.5</v>
      </c>
      <c r="M2760" s="11">
        <v>0.35</v>
      </c>
      <c r="O2760" s="16"/>
      <c r="P2760" s="14"/>
      <c r="Q2760" s="12"/>
      <c r="R2760" s="13"/>
    </row>
    <row r="2761" spans="1:18" ht="15.75" customHeight="1">
      <c r="A2761" s="1"/>
      <c r="B2761" s="6" t="s">
        <v>23</v>
      </c>
      <c r="C2761" s="6">
        <v>1197831</v>
      </c>
      <c r="D2761" s="7">
        <v>44299</v>
      </c>
      <c r="E2761" s="6" t="s">
        <v>24</v>
      </c>
      <c r="F2761" s="6" t="s">
        <v>100</v>
      </c>
      <c r="G2761" s="6" t="s">
        <v>101</v>
      </c>
      <c r="H2761" s="6" t="s">
        <v>18</v>
      </c>
      <c r="I2761" s="8">
        <v>0.25</v>
      </c>
      <c r="J2761" s="9">
        <v>2000</v>
      </c>
      <c r="K2761" s="10">
        <f t="shared" si="20"/>
        <v>500</v>
      </c>
      <c r="L2761" s="10">
        <f t="shared" si="21"/>
        <v>175</v>
      </c>
      <c r="M2761" s="11">
        <v>0.35</v>
      </c>
      <c r="O2761" s="16"/>
      <c r="P2761" s="14"/>
      <c r="Q2761" s="12"/>
      <c r="R2761" s="13"/>
    </row>
    <row r="2762" spans="1:18" ht="15.75" customHeight="1">
      <c r="A2762" s="1"/>
      <c r="B2762" s="6" t="s">
        <v>23</v>
      </c>
      <c r="C2762" s="6">
        <v>1197831</v>
      </c>
      <c r="D2762" s="7">
        <v>44299</v>
      </c>
      <c r="E2762" s="6" t="s">
        <v>24</v>
      </c>
      <c r="F2762" s="6" t="s">
        <v>100</v>
      </c>
      <c r="G2762" s="6" t="s">
        <v>101</v>
      </c>
      <c r="H2762" s="6" t="s">
        <v>19</v>
      </c>
      <c r="I2762" s="8">
        <v>0.15000000000000002</v>
      </c>
      <c r="J2762" s="9">
        <v>2000</v>
      </c>
      <c r="K2762" s="10">
        <f t="shared" si="20"/>
        <v>300.00000000000006</v>
      </c>
      <c r="L2762" s="10">
        <f t="shared" si="21"/>
        <v>105.00000000000001</v>
      </c>
      <c r="M2762" s="11">
        <v>0.35</v>
      </c>
      <c r="O2762" s="16"/>
      <c r="P2762" s="14"/>
      <c r="Q2762" s="12"/>
      <c r="R2762" s="13"/>
    </row>
    <row r="2763" spans="1:18" ht="15.75" customHeight="1">
      <c r="A2763" s="1"/>
      <c r="B2763" s="6" t="s">
        <v>23</v>
      </c>
      <c r="C2763" s="6">
        <v>1197831</v>
      </c>
      <c r="D2763" s="7">
        <v>44299</v>
      </c>
      <c r="E2763" s="6" t="s">
        <v>24</v>
      </c>
      <c r="F2763" s="6" t="s">
        <v>100</v>
      </c>
      <c r="G2763" s="6" t="s">
        <v>101</v>
      </c>
      <c r="H2763" s="6" t="s">
        <v>20</v>
      </c>
      <c r="I2763" s="8">
        <v>0.19999999999999996</v>
      </c>
      <c r="J2763" s="9">
        <v>1250</v>
      </c>
      <c r="K2763" s="10">
        <f t="shared" si="20"/>
        <v>249.99999999999994</v>
      </c>
      <c r="L2763" s="10">
        <f t="shared" si="21"/>
        <v>87.499999999999972</v>
      </c>
      <c r="M2763" s="11">
        <v>0.35</v>
      </c>
      <c r="O2763" s="16"/>
      <c r="P2763" s="14"/>
      <c r="Q2763" s="12"/>
      <c r="R2763" s="13"/>
    </row>
    <row r="2764" spans="1:18" ht="15.75" customHeight="1">
      <c r="A2764" s="1"/>
      <c r="B2764" s="6" t="s">
        <v>23</v>
      </c>
      <c r="C2764" s="6">
        <v>1197831</v>
      </c>
      <c r="D2764" s="7">
        <v>44299</v>
      </c>
      <c r="E2764" s="6" t="s">
        <v>24</v>
      </c>
      <c r="F2764" s="6" t="s">
        <v>100</v>
      </c>
      <c r="G2764" s="6" t="s">
        <v>101</v>
      </c>
      <c r="H2764" s="6" t="s">
        <v>21</v>
      </c>
      <c r="I2764" s="8">
        <v>0.4</v>
      </c>
      <c r="J2764" s="9">
        <v>1500</v>
      </c>
      <c r="K2764" s="10">
        <f t="shared" si="20"/>
        <v>600</v>
      </c>
      <c r="L2764" s="10">
        <f t="shared" si="21"/>
        <v>210</v>
      </c>
      <c r="M2764" s="11">
        <v>0.35</v>
      </c>
      <c r="O2764" s="16"/>
      <c r="P2764" s="14"/>
      <c r="Q2764" s="12"/>
      <c r="R2764" s="13"/>
    </row>
    <row r="2765" spans="1:18" ht="15.75" customHeight="1">
      <c r="A2765" s="1"/>
      <c r="B2765" s="6" t="s">
        <v>23</v>
      </c>
      <c r="C2765" s="6">
        <v>1197831</v>
      </c>
      <c r="D2765" s="7">
        <v>44299</v>
      </c>
      <c r="E2765" s="6" t="s">
        <v>24</v>
      </c>
      <c r="F2765" s="6" t="s">
        <v>100</v>
      </c>
      <c r="G2765" s="6" t="s">
        <v>101</v>
      </c>
      <c r="H2765" s="6" t="s">
        <v>22</v>
      </c>
      <c r="I2765" s="8">
        <v>0.30000000000000004</v>
      </c>
      <c r="J2765" s="9">
        <v>3000</v>
      </c>
      <c r="K2765" s="10">
        <f t="shared" si="20"/>
        <v>900.00000000000011</v>
      </c>
      <c r="L2765" s="10">
        <f t="shared" si="21"/>
        <v>315</v>
      </c>
      <c r="M2765" s="11">
        <v>0.35</v>
      </c>
      <c r="O2765" s="16"/>
      <c r="P2765" s="14"/>
      <c r="Q2765" s="12"/>
      <c r="R2765" s="13"/>
    </row>
    <row r="2766" spans="1:18" ht="15.75" customHeight="1">
      <c r="A2766" s="1"/>
      <c r="B2766" s="6" t="s">
        <v>23</v>
      </c>
      <c r="C2766" s="6">
        <v>1197831</v>
      </c>
      <c r="D2766" s="7">
        <v>44328</v>
      </c>
      <c r="E2766" s="6" t="s">
        <v>24</v>
      </c>
      <c r="F2766" s="6" t="s">
        <v>100</v>
      </c>
      <c r="G2766" s="6" t="s">
        <v>101</v>
      </c>
      <c r="H2766" s="6" t="s">
        <v>17</v>
      </c>
      <c r="I2766" s="8">
        <v>0.4</v>
      </c>
      <c r="J2766" s="9">
        <v>5700</v>
      </c>
      <c r="K2766" s="10">
        <f t="shared" si="20"/>
        <v>2280</v>
      </c>
      <c r="L2766" s="10">
        <f t="shared" si="21"/>
        <v>798</v>
      </c>
      <c r="M2766" s="11">
        <v>0.35</v>
      </c>
      <c r="O2766" s="16"/>
      <c r="P2766" s="14"/>
      <c r="Q2766" s="12"/>
      <c r="R2766" s="13"/>
    </row>
    <row r="2767" spans="1:18" ht="15.75" customHeight="1">
      <c r="A2767" s="1"/>
      <c r="B2767" s="6" t="s">
        <v>23</v>
      </c>
      <c r="C2767" s="6">
        <v>1197831</v>
      </c>
      <c r="D2767" s="7">
        <v>44328</v>
      </c>
      <c r="E2767" s="6" t="s">
        <v>24</v>
      </c>
      <c r="F2767" s="6" t="s">
        <v>100</v>
      </c>
      <c r="G2767" s="6" t="s">
        <v>101</v>
      </c>
      <c r="H2767" s="6" t="s">
        <v>18</v>
      </c>
      <c r="I2767" s="8">
        <v>0.4</v>
      </c>
      <c r="J2767" s="9">
        <v>2750</v>
      </c>
      <c r="K2767" s="10">
        <f t="shared" si="20"/>
        <v>1100</v>
      </c>
      <c r="L2767" s="10">
        <f t="shared" si="21"/>
        <v>385</v>
      </c>
      <c r="M2767" s="11">
        <v>0.35</v>
      </c>
      <c r="O2767" s="16"/>
      <c r="P2767" s="14"/>
      <c r="Q2767" s="12"/>
      <c r="R2767" s="13"/>
    </row>
    <row r="2768" spans="1:18" ht="15.75" customHeight="1">
      <c r="A2768" s="1"/>
      <c r="B2768" s="6" t="s">
        <v>23</v>
      </c>
      <c r="C2768" s="6">
        <v>1197831</v>
      </c>
      <c r="D2768" s="7">
        <v>44328</v>
      </c>
      <c r="E2768" s="6" t="s">
        <v>24</v>
      </c>
      <c r="F2768" s="6" t="s">
        <v>100</v>
      </c>
      <c r="G2768" s="6" t="s">
        <v>101</v>
      </c>
      <c r="H2768" s="6" t="s">
        <v>19</v>
      </c>
      <c r="I2768" s="8">
        <v>0.35000000000000003</v>
      </c>
      <c r="J2768" s="9">
        <v>2500</v>
      </c>
      <c r="K2768" s="10">
        <f t="shared" si="20"/>
        <v>875.00000000000011</v>
      </c>
      <c r="L2768" s="10">
        <f t="shared" si="21"/>
        <v>306.25</v>
      </c>
      <c r="M2768" s="11">
        <v>0.35</v>
      </c>
      <c r="O2768" s="16"/>
      <c r="P2768" s="14"/>
      <c r="Q2768" s="12"/>
      <c r="R2768" s="13"/>
    </row>
    <row r="2769" spans="1:18" ht="15.75" customHeight="1">
      <c r="A2769" s="1"/>
      <c r="B2769" s="6" t="s">
        <v>23</v>
      </c>
      <c r="C2769" s="6">
        <v>1197831</v>
      </c>
      <c r="D2769" s="7">
        <v>44328</v>
      </c>
      <c r="E2769" s="6" t="s">
        <v>24</v>
      </c>
      <c r="F2769" s="6" t="s">
        <v>100</v>
      </c>
      <c r="G2769" s="6" t="s">
        <v>101</v>
      </c>
      <c r="H2769" s="6" t="s">
        <v>20</v>
      </c>
      <c r="I2769" s="8">
        <v>0.35000000000000003</v>
      </c>
      <c r="J2769" s="9">
        <v>2000</v>
      </c>
      <c r="K2769" s="10">
        <f t="shared" si="20"/>
        <v>700.00000000000011</v>
      </c>
      <c r="L2769" s="10">
        <f t="shared" si="21"/>
        <v>245.00000000000003</v>
      </c>
      <c r="M2769" s="11">
        <v>0.35</v>
      </c>
      <c r="O2769" s="16"/>
      <c r="P2769" s="14"/>
      <c r="Q2769" s="12"/>
      <c r="R2769" s="13"/>
    </row>
    <row r="2770" spans="1:18" ht="15.75" customHeight="1">
      <c r="A2770" s="1"/>
      <c r="B2770" s="6" t="s">
        <v>23</v>
      </c>
      <c r="C2770" s="6">
        <v>1197831</v>
      </c>
      <c r="D2770" s="7">
        <v>44328</v>
      </c>
      <c r="E2770" s="6" t="s">
        <v>24</v>
      </c>
      <c r="F2770" s="6" t="s">
        <v>100</v>
      </c>
      <c r="G2770" s="6" t="s">
        <v>101</v>
      </c>
      <c r="H2770" s="6" t="s">
        <v>21</v>
      </c>
      <c r="I2770" s="8">
        <v>0.44999999999999996</v>
      </c>
      <c r="J2770" s="9">
        <v>2250</v>
      </c>
      <c r="K2770" s="10">
        <f t="shared" si="20"/>
        <v>1012.4999999999999</v>
      </c>
      <c r="L2770" s="10">
        <f t="shared" si="21"/>
        <v>354.37499999999994</v>
      </c>
      <c r="M2770" s="11">
        <v>0.35</v>
      </c>
      <c r="O2770" s="16"/>
      <c r="P2770" s="14"/>
      <c r="Q2770" s="12"/>
      <c r="R2770" s="13"/>
    </row>
    <row r="2771" spans="1:18" ht="15.75" customHeight="1">
      <c r="A2771" s="1"/>
      <c r="B2771" s="6" t="s">
        <v>23</v>
      </c>
      <c r="C2771" s="6">
        <v>1197831</v>
      </c>
      <c r="D2771" s="7">
        <v>44328</v>
      </c>
      <c r="E2771" s="6" t="s">
        <v>24</v>
      </c>
      <c r="F2771" s="6" t="s">
        <v>100</v>
      </c>
      <c r="G2771" s="6" t="s">
        <v>101</v>
      </c>
      <c r="H2771" s="6" t="s">
        <v>22</v>
      </c>
      <c r="I2771" s="8">
        <v>0.44999999999999996</v>
      </c>
      <c r="J2771" s="9">
        <v>3250</v>
      </c>
      <c r="K2771" s="10">
        <f t="shared" si="20"/>
        <v>1462.4999999999998</v>
      </c>
      <c r="L2771" s="10">
        <f t="shared" si="21"/>
        <v>511.87499999999989</v>
      </c>
      <c r="M2771" s="11">
        <v>0.35</v>
      </c>
      <c r="O2771" s="16"/>
      <c r="P2771" s="14"/>
      <c r="Q2771" s="12"/>
      <c r="R2771" s="13"/>
    </row>
    <row r="2772" spans="1:18" ht="15.75" customHeight="1">
      <c r="A2772" s="1"/>
      <c r="B2772" s="6" t="s">
        <v>23</v>
      </c>
      <c r="C2772" s="6">
        <v>1197831</v>
      </c>
      <c r="D2772" s="7">
        <v>44361</v>
      </c>
      <c r="E2772" s="6" t="s">
        <v>24</v>
      </c>
      <c r="F2772" s="6" t="s">
        <v>100</v>
      </c>
      <c r="G2772" s="6" t="s">
        <v>101</v>
      </c>
      <c r="H2772" s="6" t="s">
        <v>17</v>
      </c>
      <c r="I2772" s="8">
        <v>0.39999999999999997</v>
      </c>
      <c r="J2772" s="9">
        <v>5750</v>
      </c>
      <c r="K2772" s="10">
        <f t="shared" si="20"/>
        <v>2300</v>
      </c>
      <c r="L2772" s="10">
        <f t="shared" si="21"/>
        <v>805</v>
      </c>
      <c r="M2772" s="11">
        <v>0.35</v>
      </c>
      <c r="O2772" s="16"/>
      <c r="P2772" s="14"/>
      <c r="Q2772" s="12"/>
      <c r="R2772" s="13"/>
    </row>
    <row r="2773" spans="1:18" ht="15.75" customHeight="1">
      <c r="A2773" s="1"/>
      <c r="B2773" s="6" t="s">
        <v>23</v>
      </c>
      <c r="C2773" s="6">
        <v>1197831</v>
      </c>
      <c r="D2773" s="7">
        <v>44361</v>
      </c>
      <c r="E2773" s="6" t="s">
        <v>24</v>
      </c>
      <c r="F2773" s="6" t="s">
        <v>100</v>
      </c>
      <c r="G2773" s="6" t="s">
        <v>101</v>
      </c>
      <c r="H2773" s="6" t="s">
        <v>18</v>
      </c>
      <c r="I2773" s="8">
        <v>0.35000000000000003</v>
      </c>
      <c r="J2773" s="9">
        <v>3250</v>
      </c>
      <c r="K2773" s="10">
        <f t="shared" si="20"/>
        <v>1137.5</v>
      </c>
      <c r="L2773" s="10">
        <f t="shared" si="21"/>
        <v>398.125</v>
      </c>
      <c r="M2773" s="11">
        <v>0.35</v>
      </c>
      <c r="O2773" s="16"/>
      <c r="P2773" s="14"/>
      <c r="Q2773" s="12"/>
      <c r="R2773" s="13"/>
    </row>
    <row r="2774" spans="1:18" ht="15.75" customHeight="1">
      <c r="A2774" s="1"/>
      <c r="B2774" s="6" t="s">
        <v>23</v>
      </c>
      <c r="C2774" s="6">
        <v>1197831</v>
      </c>
      <c r="D2774" s="7">
        <v>44361</v>
      </c>
      <c r="E2774" s="6" t="s">
        <v>24</v>
      </c>
      <c r="F2774" s="6" t="s">
        <v>100</v>
      </c>
      <c r="G2774" s="6" t="s">
        <v>101</v>
      </c>
      <c r="H2774" s="6" t="s">
        <v>19</v>
      </c>
      <c r="I2774" s="8">
        <v>0.4</v>
      </c>
      <c r="J2774" s="9">
        <v>3000</v>
      </c>
      <c r="K2774" s="10">
        <f t="shared" si="20"/>
        <v>1200</v>
      </c>
      <c r="L2774" s="10">
        <f t="shared" si="21"/>
        <v>420</v>
      </c>
      <c r="M2774" s="11">
        <v>0.35</v>
      </c>
      <c r="O2774" s="16"/>
      <c r="P2774" s="14"/>
      <c r="Q2774" s="12"/>
      <c r="R2774" s="13"/>
    </row>
    <row r="2775" spans="1:18" ht="15.75" customHeight="1">
      <c r="A2775" s="1"/>
      <c r="B2775" s="6" t="s">
        <v>23</v>
      </c>
      <c r="C2775" s="6">
        <v>1197831</v>
      </c>
      <c r="D2775" s="7">
        <v>44361</v>
      </c>
      <c r="E2775" s="6" t="s">
        <v>24</v>
      </c>
      <c r="F2775" s="6" t="s">
        <v>100</v>
      </c>
      <c r="G2775" s="6" t="s">
        <v>101</v>
      </c>
      <c r="H2775" s="6" t="s">
        <v>20</v>
      </c>
      <c r="I2775" s="8">
        <v>0.4</v>
      </c>
      <c r="J2775" s="9">
        <v>2750</v>
      </c>
      <c r="K2775" s="10">
        <f t="shared" si="20"/>
        <v>1100</v>
      </c>
      <c r="L2775" s="10">
        <f t="shared" si="21"/>
        <v>385</v>
      </c>
      <c r="M2775" s="11">
        <v>0.35</v>
      </c>
      <c r="O2775" s="16"/>
      <c r="P2775" s="14"/>
      <c r="Q2775" s="12"/>
      <c r="R2775" s="13"/>
    </row>
    <row r="2776" spans="1:18" ht="15.75" customHeight="1">
      <c r="A2776" s="1"/>
      <c r="B2776" s="6" t="s">
        <v>23</v>
      </c>
      <c r="C2776" s="6">
        <v>1197831</v>
      </c>
      <c r="D2776" s="7">
        <v>44361</v>
      </c>
      <c r="E2776" s="6" t="s">
        <v>24</v>
      </c>
      <c r="F2776" s="6" t="s">
        <v>100</v>
      </c>
      <c r="G2776" s="6" t="s">
        <v>101</v>
      </c>
      <c r="H2776" s="6" t="s">
        <v>21</v>
      </c>
      <c r="I2776" s="8">
        <v>0.54999999999999993</v>
      </c>
      <c r="J2776" s="9">
        <v>2750</v>
      </c>
      <c r="K2776" s="10">
        <f t="shared" si="20"/>
        <v>1512.4999999999998</v>
      </c>
      <c r="L2776" s="10">
        <f t="shared" si="21"/>
        <v>529.37499999999989</v>
      </c>
      <c r="M2776" s="11">
        <v>0.35</v>
      </c>
      <c r="O2776" s="16"/>
      <c r="P2776" s="14"/>
      <c r="Q2776" s="12"/>
      <c r="R2776" s="13"/>
    </row>
    <row r="2777" spans="1:18" ht="15.75" customHeight="1">
      <c r="A2777" s="1"/>
      <c r="B2777" s="6" t="s">
        <v>23</v>
      </c>
      <c r="C2777" s="6">
        <v>1197831</v>
      </c>
      <c r="D2777" s="7">
        <v>44361</v>
      </c>
      <c r="E2777" s="6" t="s">
        <v>24</v>
      </c>
      <c r="F2777" s="6" t="s">
        <v>100</v>
      </c>
      <c r="G2777" s="6" t="s">
        <v>101</v>
      </c>
      <c r="H2777" s="6" t="s">
        <v>22</v>
      </c>
      <c r="I2777" s="8">
        <v>0.6</v>
      </c>
      <c r="J2777" s="9">
        <v>4500</v>
      </c>
      <c r="K2777" s="10">
        <f t="shared" si="20"/>
        <v>2700</v>
      </c>
      <c r="L2777" s="10">
        <f t="shared" si="21"/>
        <v>944.99999999999989</v>
      </c>
      <c r="M2777" s="11">
        <v>0.35</v>
      </c>
      <c r="O2777" s="16"/>
      <c r="P2777" s="14"/>
      <c r="Q2777" s="12"/>
      <c r="R2777" s="13"/>
    </row>
    <row r="2778" spans="1:18" ht="15.75" customHeight="1">
      <c r="A2778" s="1"/>
      <c r="B2778" s="6" t="s">
        <v>23</v>
      </c>
      <c r="C2778" s="6">
        <v>1197831</v>
      </c>
      <c r="D2778" s="7">
        <v>44389</v>
      </c>
      <c r="E2778" s="6" t="s">
        <v>24</v>
      </c>
      <c r="F2778" s="6" t="s">
        <v>100</v>
      </c>
      <c r="G2778" s="6" t="s">
        <v>101</v>
      </c>
      <c r="H2778" s="6" t="s">
        <v>17</v>
      </c>
      <c r="I2778" s="8">
        <v>0.54999999999999993</v>
      </c>
      <c r="J2778" s="9">
        <v>6750</v>
      </c>
      <c r="K2778" s="10">
        <f t="shared" si="20"/>
        <v>3712.4999999999995</v>
      </c>
      <c r="L2778" s="10">
        <f t="shared" si="21"/>
        <v>1299.3749999999998</v>
      </c>
      <c r="M2778" s="11">
        <v>0.35</v>
      </c>
      <c r="O2778" s="16"/>
      <c r="P2778" s="14"/>
      <c r="Q2778" s="12"/>
      <c r="R2778" s="13"/>
    </row>
    <row r="2779" spans="1:18" ht="15.75" customHeight="1">
      <c r="A2779" s="1"/>
      <c r="B2779" s="6" t="s">
        <v>23</v>
      </c>
      <c r="C2779" s="6">
        <v>1197831</v>
      </c>
      <c r="D2779" s="7">
        <v>44389</v>
      </c>
      <c r="E2779" s="6" t="s">
        <v>24</v>
      </c>
      <c r="F2779" s="6" t="s">
        <v>100</v>
      </c>
      <c r="G2779" s="6" t="s">
        <v>101</v>
      </c>
      <c r="H2779" s="6" t="s">
        <v>18</v>
      </c>
      <c r="I2779" s="8">
        <v>0.5</v>
      </c>
      <c r="J2779" s="9">
        <v>4250</v>
      </c>
      <c r="K2779" s="10">
        <f t="shared" si="20"/>
        <v>2125</v>
      </c>
      <c r="L2779" s="10">
        <f t="shared" si="21"/>
        <v>743.75</v>
      </c>
      <c r="M2779" s="11">
        <v>0.35</v>
      </c>
      <c r="O2779" s="16"/>
      <c r="P2779" s="14"/>
      <c r="Q2779" s="12"/>
      <c r="R2779" s="13"/>
    </row>
    <row r="2780" spans="1:18" ht="15.75" customHeight="1">
      <c r="A2780" s="1"/>
      <c r="B2780" s="6" t="s">
        <v>23</v>
      </c>
      <c r="C2780" s="6">
        <v>1197831</v>
      </c>
      <c r="D2780" s="7">
        <v>44389</v>
      </c>
      <c r="E2780" s="6" t="s">
        <v>24</v>
      </c>
      <c r="F2780" s="6" t="s">
        <v>100</v>
      </c>
      <c r="G2780" s="6" t="s">
        <v>101</v>
      </c>
      <c r="H2780" s="6" t="s">
        <v>19</v>
      </c>
      <c r="I2780" s="8">
        <v>0.45</v>
      </c>
      <c r="J2780" s="9">
        <v>3500</v>
      </c>
      <c r="K2780" s="10">
        <f t="shared" si="20"/>
        <v>1575</v>
      </c>
      <c r="L2780" s="10">
        <f t="shared" si="21"/>
        <v>551.25</v>
      </c>
      <c r="M2780" s="11">
        <v>0.35</v>
      </c>
      <c r="O2780" s="16"/>
      <c r="P2780" s="14"/>
      <c r="Q2780" s="12"/>
      <c r="R2780" s="13"/>
    </row>
    <row r="2781" spans="1:18" ht="15.75" customHeight="1">
      <c r="A2781" s="1"/>
      <c r="B2781" s="6" t="s">
        <v>23</v>
      </c>
      <c r="C2781" s="6">
        <v>1197831</v>
      </c>
      <c r="D2781" s="7">
        <v>44389</v>
      </c>
      <c r="E2781" s="6" t="s">
        <v>24</v>
      </c>
      <c r="F2781" s="6" t="s">
        <v>100</v>
      </c>
      <c r="G2781" s="6" t="s">
        <v>101</v>
      </c>
      <c r="H2781" s="6" t="s">
        <v>20</v>
      </c>
      <c r="I2781" s="8">
        <v>0.45</v>
      </c>
      <c r="J2781" s="9">
        <v>3000</v>
      </c>
      <c r="K2781" s="10">
        <f t="shared" si="20"/>
        <v>1350</v>
      </c>
      <c r="L2781" s="10">
        <f t="shared" si="21"/>
        <v>472.49999999999994</v>
      </c>
      <c r="M2781" s="11">
        <v>0.35</v>
      </c>
      <c r="O2781" s="16"/>
      <c r="P2781" s="14"/>
      <c r="Q2781" s="12"/>
      <c r="R2781" s="13"/>
    </row>
    <row r="2782" spans="1:18" ht="15.75" customHeight="1">
      <c r="A2782" s="1"/>
      <c r="B2782" s="6" t="s">
        <v>23</v>
      </c>
      <c r="C2782" s="6">
        <v>1197831</v>
      </c>
      <c r="D2782" s="7">
        <v>44389</v>
      </c>
      <c r="E2782" s="6" t="s">
        <v>24</v>
      </c>
      <c r="F2782" s="6" t="s">
        <v>100</v>
      </c>
      <c r="G2782" s="6" t="s">
        <v>101</v>
      </c>
      <c r="H2782" s="6" t="s">
        <v>21</v>
      </c>
      <c r="I2782" s="8">
        <v>0.6</v>
      </c>
      <c r="J2782" s="9">
        <v>3250</v>
      </c>
      <c r="K2782" s="10">
        <f t="shared" si="20"/>
        <v>1950</v>
      </c>
      <c r="L2782" s="10">
        <f t="shared" si="21"/>
        <v>682.5</v>
      </c>
      <c r="M2782" s="11">
        <v>0.35</v>
      </c>
      <c r="O2782" s="16"/>
      <c r="P2782" s="14"/>
      <c r="Q2782" s="12"/>
      <c r="R2782" s="13"/>
    </row>
    <row r="2783" spans="1:18" ht="15.75" customHeight="1">
      <c r="A2783" s="1"/>
      <c r="B2783" s="6" t="s">
        <v>23</v>
      </c>
      <c r="C2783" s="6">
        <v>1197831</v>
      </c>
      <c r="D2783" s="7">
        <v>44389</v>
      </c>
      <c r="E2783" s="6" t="s">
        <v>24</v>
      </c>
      <c r="F2783" s="6" t="s">
        <v>100</v>
      </c>
      <c r="G2783" s="6" t="s">
        <v>101</v>
      </c>
      <c r="H2783" s="6" t="s">
        <v>22</v>
      </c>
      <c r="I2783" s="8">
        <v>0.65</v>
      </c>
      <c r="J2783" s="9">
        <v>5000</v>
      </c>
      <c r="K2783" s="10">
        <f t="shared" si="20"/>
        <v>3250</v>
      </c>
      <c r="L2783" s="10">
        <f t="shared" si="21"/>
        <v>1137.5</v>
      </c>
      <c r="M2783" s="11">
        <v>0.35</v>
      </c>
      <c r="O2783" s="16"/>
      <c r="P2783" s="14"/>
      <c r="Q2783" s="12"/>
      <c r="R2783" s="13"/>
    </row>
    <row r="2784" spans="1:18" ht="15.75" customHeight="1">
      <c r="A2784" s="1"/>
      <c r="B2784" s="6" t="s">
        <v>23</v>
      </c>
      <c r="C2784" s="6">
        <v>1197831</v>
      </c>
      <c r="D2784" s="7">
        <v>44421</v>
      </c>
      <c r="E2784" s="6" t="s">
        <v>24</v>
      </c>
      <c r="F2784" s="6" t="s">
        <v>100</v>
      </c>
      <c r="G2784" s="6" t="s">
        <v>101</v>
      </c>
      <c r="H2784" s="6" t="s">
        <v>17</v>
      </c>
      <c r="I2784" s="8">
        <v>0.6</v>
      </c>
      <c r="J2784" s="9">
        <v>6500</v>
      </c>
      <c r="K2784" s="10">
        <f t="shared" si="20"/>
        <v>3900</v>
      </c>
      <c r="L2784" s="10">
        <f t="shared" si="21"/>
        <v>1365</v>
      </c>
      <c r="M2784" s="11">
        <v>0.35</v>
      </c>
      <c r="O2784" s="16"/>
      <c r="P2784" s="14"/>
      <c r="Q2784" s="12"/>
      <c r="R2784" s="13"/>
    </row>
    <row r="2785" spans="1:18" ht="15.75" customHeight="1">
      <c r="A2785" s="1"/>
      <c r="B2785" s="6" t="s">
        <v>23</v>
      </c>
      <c r="C2785" s="6">
        <v>1197831</v>
      </c>
      <c r="D2785" s="7">
        <v>44421</v>
      </c>
      <c r="E2785" s="6" t="s">
        <v>24</v>
      </c>
      <c r="F2785" s="6" t="s">
        <v>100</v>
      </c>
      <c r="G2785" s="6" t="s">
        <v>101</v>
      </c>
      <c r="H2785" s="6" t="s">
        <v>18</v>
      </c>
      <c r="I2785" s="8">
        <v>0.55000000000000004</v>
      </c>
      <c r="J2785" s="9">
        <v>4250</v>
      </c>
      <c r="K2785" s="10">
        <f t="shared" si="20"/>
        <v>2337.5</v>
      </c>
      <c r="L2785" s="10">
        <f t="shared" si="21"/>
        <v>818.125</v>
      </c>
      <c r="M2785" s="11">
        <v>0.35</v>
      </c>
      <c r="O2785" s="16"/>
      <c r="P2785" s="14"/>
      <c r="Q2785" s="12"/>
      <c r="R2785" s="13"/>
    </row>
    <row r="2786" spans="1:18" ht="15.75" customHeight="1">
      <c r="A2786" s="1"/>
      <c r="B2786" s="6" t="s">
        <v>23</v>
      </c>
      <c r="C2786" s="6">
        <v>1197831</v>
      </c>
      <c r="D2786" s="7">
        <v>44421</v>
      </c>
      <c r="E2786" s="6" t="s">
        <v>24</v>
      </c>
      <c r="F2786" s="6" t="s">
        <v>100</v>
      </c>
      <c r="G2786" s="6" t="s">
        <v>101</v>
      </c>
      <c r="H2786" s="6" t="s">
        <v>19</v>
      </c>
      <c r="I2786" s="8">
        <v>0.5</v>
      </c>
      <c r="J2786" s="9">
        <v>3500</v>
      </c>
      <c r="K2786" s="10">
        <f t="shared" si="20"/>
        <v>1750</v>
      </c>
      <c r="L2786" s="10">
        <f t="shared" si="21"/>
        <v>612.5</v>
      </c>
      <c r="M2786" s="11">
        <v>0.35</v>
      </c>
      <c r="O2786" s="16"/>
      <c r="P2786" s="14"/>
      <c r="Q2786" s="12"/>
      <c r="R2786" s="13"/>
    </row>
    <row r="2787" spans="1:18" ht="15.75" customHeight="1">
      <c r="A2787" s="1"/>
      <c r="B2787" s="6" t="s">
        <v>23</v>
      </c>
      <c r="C2787" s="6">
        <v>1197831</v>
      </c>
      <c r="D2787" s="7">
        <v>44421</v>
      </c>
      <c r="E2787" s="6" t="s">
        <v>24</v>
      </c>
      <c r="F2787" s="6" t="s">
        <v>100</v>
      </c>
      <c r="G2787" s="6" t="s">
        <v>101</v>
      </c>
      <c r="H2787" s="6" t="s">
        <v>20</v>
      </c>
      <c r="I2787" s="8">
        <v>0.4</v>
      </c>
      <c r="J2787" s="9">
        <v>3000</v>
      </c>
      <c r="K2787" s="10">
        <f t="shared" si="20"/>
        <v>1200</v>
      </c>
      <c r="L2787" s="10">
        <f t="shared" si="21"/>
        <v>420</v>
      </c>
      <c r="M2787" s="11">
        <v>0.35</v>
      </c>
      <c r="O2787" s="16"/>
      <c r="P2787" s="14"/>
      <c r="Q2787" s="12"/>
      <c r="R2787" s="13"/>
    </row>
    <row r="2788" spans="1:18" ht="15.75" customHeight="1">
      <c r="A2788" s="1"/>
      <c r="B2788" s="6" t="s">
        <v>23</v>
      </c>
      <c r="C2788" s="6">
        <v>1197831</v>
      </c>
      <c r="D2788" s="7">
        <v>44421</v>
      </c>
      <c r="E2788" s="6" t="s">
        <v>24</v>
      </c>
      <c r="F2788" s="6" t="s">
        <v>100</v>
      </c>
      <c r="G2788" s="6" t="s">
        <v>101</v>
      </c>
      <c r="H2788" s="6" t="s">
        <v>21</v>
      </c>
      <c r="I2788" s="8">
        <v>0.5</v>
      </c>
      <c r="J2788" s="9">
        <v>2750</v>
      </c>
      <c r="K2788" s="10">
        <f t="shared" si="20"/>
        <v>1375</v>
      </c>
      <c r="L2788" s="10">
        <f t="shared" si="21"/>
        <v>481.24999999999994</v>
      </c>
      <c r="M2788" s="11">
        <v>0.35</v>
      </c>
      <c r="O2788" s="16"/>
      <c r="P2788" s="14"/>
      <c r="Q2788" s="12"/>
      <c r="R2788" s="13"/>
    </row>
    <row r="2789" spans="1:18" ht="15.75" customHeight="1">
      <c r="A2789" s="1"/>
      <c r="B2789" s="6" t="s">
        <v>23</v>
      </c>
      <c r="C2789" s="6">
        <v>1197831</v>
      </c>
      <c r="D2789" s="7">
        <v>44421</v>
      </c>
      <c r="E2789" s="6" t="s">
        <v>24</v>
      </c>
      <c r="F2789" s="6" t="s">
        <v>100</v>
      </c>
      <c r="G2789" s="6" t="s">
        <v>101</v>
      </c>
      <c r="H2789" s="6" t="s">
        <v>22</v>
      </c>
      <c r="I2789" s="8">
        <v>0.55000000000000004</v>
      </c>
      <c r="J2789" s="9">
        <v>4500</v>
      </c>
      <c r="K2789" s="10">
        <f t="shared" si="20"/>
        <v>2475</v>
      </c>
      <c r="L2789" s="10">
        <f t="shared" si="21"/>
        <v>866.25</v>
      </c>
      <c r="M2789" s="11">
        <v>0.35</v>
      </c>
      <c r="O2789" s="16"/>
      <c r="P2789" s="14"/>
      <c r="Q2789" s="12"/>
      <c r="R2789" s="13"/>
    </row>
    <row r="2790" spans="1:18" ht="15.75" customHeight="1">
      <c r="A2790" s="1"/>
      <c r="B2790" s="6" t="s">
        <v>23</v>
      </c>
      <c r="C2790" s="6">
        <v>1197831</v>
      </c>
      <c r="D2790" s="7">
        <v>44451</v>
      </c>
      <c r="E2790" s="6" t="s">
        <v>24</v>
      </c>
      <c r="F2790" s="6" t="s">
        <v>100</v>
      </c>
      <c r="G2790" s="6" t="s">
        <v>101</v>
      </c>
      <c r="H2790" s="6" t="s">
        <v>17</v>
      </c>
      <c r="I2790" s="8">
        <v>0.5</v>
      </c>
      <c r="J2790" s="9">
        <v>5500</v>
      </c>
      <c r="K2790" s="10">
        <f t="shared" si="20"/>
        <v>2750</v>
      </c>
      <c r="L2790" s="10">
        <f t="shared" si="21"/>
        <v>962.49999999999989</v>
      </c>
      <c r="M2790" s="11">
        <v>0.35</v>
      </c>
      <c r="O2790" s="16"/>
      <c r="P2790" s="14"/>
      <c r="Q2790" s="12"/>
      <c r="R2790" s="13"/>
    </row>
    <row r="2791" spans="1:18" ht="15.75" customHeight="1">
      <c r="A2791" s="1"/>
      <c r="B2791" s="6" t="s">
        <v>23</v>
      </c>
      <c r="C2791" s="6">
        <v>1197831</v>
      </c>
      <c r="D2791" s="7">
        <v>44451</v>
      </c>
      <c r="E2791" s="6" t="s">
        <v>24</v>
      </c>
      <c r="F2791" s="6" t="s">
        <v>100</v>
      </c>
      <c r="G2791" s="6" t="s">
        <v>101</v>
      </c>
      <c r="H2791" s="6" t="s">
        <v>18</v>
      </c>
      <c r="I2791" s="8">
        <v>0.40000000000000013</v>
      </c>
      <c r="J2791" s="9">
        <v>3500</v>
      </c>
      <c r="K2791" s="10">
        <f t="shared" si="20"/>
        <v>1400.0000000000005</v>
      </c>
      <c r="L2791" s="10">
        <f t="shared" si="21"/>
        <v>490.00000000000011</v>
      </c>
      <c r="M2791" s="11">
        <v>0.35</v>
      </c>
      <c r="O2791" s="16"/>
      <c r="P2791" s="14"/>
      <c r="Q2791" s="12"/>
      <c r="R2791" s="13"/>
    </row>
    <row r="2792" spans="1:18" ht="15.75" customHeight="1">
      <c r="A2792" s="1"/>
      <c r="B2792" s="6" t="s">
        <v>23</v>
      </c>
      <c r="C2792" s="6">
        <v>1197831</v>
      </c>
      <c r="D2792" s="7">
        <v>44451</v>
      </c>
      <c r="E2792" s="6" t="s">
        <v>24</v>
      </c>
      <c r="F2792" s="6" t="s">
        <v>100</v>
      </c>
      <c r="G2792" s="6" t="s">
        <v>101</v>
      </c>
      <c r="H2792" s="6" t="s">
        <v>19</v>
      </c>
      <c r="I2792" s="8">
        <v>0.15000000000000008</v>
      </c>
      <c r="J2792" s="9">
        <v>2500</v>
      </c>
      <c r="K2792" s="10">
        <f t="shared" si="20"/>
        <v>375.00000000000017</v>
      </c>
      <c r="L2792" s="10">
        <f t="shared" si="21"/>
        <v>131.25000000000006</v>
      </c>
      <c r="M2792" s="11">
        <v>0.35</v>
      </c>
      <c r="O2792" s="16"/>
      <c r="P2792" s="14"/>
      <c r="Q2792" s="12"/>
      <c r="R2792" s="13"/>
    </row>
    <row r="2793" spans="1:18" ht="15.75" customHeight="1">
      <c r="A2793" s="1"/>
      <c r="B2793" s="6" t="s">
        <v>23</v>
      </c>
      <c r="C2793" s="6">
        <v>1197831</v>
      </c>
      <c r="D2793" s="7">
        <v>44451</v>
      </c>
      <c r="E2793" s="6" t="s">
        <v>24</v>
      </c>
      <c r="F2793" s="6" t="s">
        <v>100</v>
      </c>
      <c r="G2793" s="6" t="s">
        <v>101</v>
      </c>
      <c r="H2793" s="6" t="s">
        <v>20</v>
      </c>
      <c r="I2793" s="8">
        <v>0.15000000000000008</v>
      </c>
      <c r="J2793" s="9">
        <v>2250</v>
      </c>
      <c r="K2793" s="10">
        <f t="shared" si="20"/>
        <v>337.50000000000017</v>
      </c>
      <c r="L2793" s="10">
        <f t="shared" si="21"/>
        <v>118.12500000000006</v>
      </c>
      <c r="M2793" s="11">
        <v>0.35</v>
      </c>
      <c r="O2793" s="16"/>
      <c r="P2793" s="14"/>
      <c r="Q2793" s="12"/>
      <c r="R2793" s="13"/>
    </row>
    <row r="2794" spans="1:18" ht="15.75" customHeight="1">
      <c r="A2794" s="1"/>
      <c r="B2794" s="6" t="s">
        <v>23</v>
      </c>
      <c r="C2794" s="6">
        <v>1197831</v>
      </c>
      <c r="D2794" s="7">
        <v>44451</v>
      </c>
      <c r="E2794" s="6" t="s">
        <v>24</v>
      </c>
      <c r="F2794" s="6" t="s">
        <v>100</v>
      </c>
      <c r="G2794" s="6" t="s">
        <v>101</v>
      </c>
      <c r="H2794" s="6" t="s">
        <v>21</v>
      </c>
      <c r="I2794" s="8">
        <v>0.25000000000000006</v>
      </c>
      <c r="J2794" s="9">
        <v>2250</v>
      </c>
      <c r="K2794" s="10">
        <f t="shared" si="20"/>
        <v>562.50000000000011</v>
      </c>
      <c r="L2794" s="10">
        <f t="shared" si="21"/>
        <v>196.87500000000003</v>
      </c>
      <c r="M2794" s="11">
        <v>0.35</v>
      </c>
      <c r="O2794" s="16"/>
      <c r="P2794" s="14"/>
      <c r="Q2794" s="12"/>
      <c r="R2794" s="13"/>
    </row>
    <row r="2795" spans="1:18" ht="15.75" customHeight="1">
      <c r="A2795" s="1"/>
      <c r="B2795" s="6" t="s">
        <v>23</v>
      </c>
      <c r="C2795" s="6">
        <v>1197831</v>
      </c>
      <c r="D2795" s="7">
        <v>44451</v>
      </c>
      <c r="E2795" s="6" t="s">
        <v>24</v>
      </c>
      <c r="F2795" s="6" t="s">
        <v>100</v>
      </c>
      <c r="G2795" s="6" t="s">
        <v>101</v>
      </c>
      <c r="H2795" s="6" t="s">
        <v>22</v>
      </c>
      <c r="I2795" s="8">
        <v>0.3000000000000001</v>
      </c>
      <c r="J2795" s="9">
        <v>3250</v>
      </c>
      <c r="K2795" s="10">
        <f t="shared" si="20"/>
        <v>975.00000000000034</v>
      </c>
      <c r="L2795" s="10">
        <f t="shared" si="21"/>
        <v>341.25000000000011</v>
      </c>
      <c r="M2795" s="11">
        <v>0.35</v>
      </c>
      <c r="O2795" s="16"/>
      <c r="P2795" s="14"/>
      <c r="Q2795" s="12"/>
      <c r="R2795" s="13"/>
    </row>
    <row r="2796" spans="1:18" ht="15.75" customHeight="1">
      <c r="A2796" s="1"/>
      <c r="B2796" s="6" t="s">
        <v>23</v>
      </c>
      <c r="C2796" s="6">
        <v>1197831</v>
      </c>
      <c r="D2796" s="7">
        <v>44483</v>
      </c>
      <c r="E2796" s="6" t="s">
        <v>24</v>
      </c>
      <c r="F2796" s="6" t="s">
        <v>100</v>
      </c>
      <c r="G2796" s="6" t="s">
        <v>101</v>
      </c>
      <c r="H2796" s="6" t="s">
        <v>17</v>
      </c>
      <c r="I2796" s="8">
        <v>0.3000000000000001</v>
      </c>
      <c r="J2796" s="9">
        <v>5000</v>
      </c>
      <c r="K2796" s="10">
        <f t="shared" si="20"/>
        <v>1500.0000000000005</v>
      </c>
      <c r="L2796" s="10">
        <f t="shared" si="21"/>
        <v>525.00000000000011</v>
      </c>
      <c r="M2796" s="11">
        <v>0.35</v>
      </c>
      <c r="O2796" s="16"/>
      <c r="P2796" s="14"/>
      <c r="Q2796" s="12"/>
      <c r="R2796" s="13"/>
    </row>
    <row r="2797" spans="1:18" ht="15.75" customHeight="1">
      <c r="A2797" s="1"/>
      <c r="B2797" s="6" t="s">
        <v>23</v>
      </c>
      <c r="C2797" s="6">
        <v>1197831</v>
      </c>
      <c r="D2797" s="7">
        <v>44483</v>
      </c>
      <c r="E2797" s="6" t="s">
        <v>24</v>
      </c>
      <c r="F2797" s="6" t="s">
        <v>100</v>
      </c>
      <c r="G2797" s="6" t="s">
        <v>101</v>
      </c>
      <c r="H2797" s="6" t="s">
        <v>18</v>
      </c>
      <c r="I2797" s="8">
        <v>0.20000000000000012</v>
      </c>
      <c r="J2797" s="9">
        <v>3250</v>
      </c>
      <c r="K2797" s="10">
        <f t="shared" si="20"/>
        <v>650.00000000000034</v>
      </c>
      <c r="L2797" s="10">
        <f t="shared" si="21"/>
        <v>227.50000000000011</v>
      </c>
      <c r="M2797" s="11">
        <v>0.35</v>
      </c>
      <c r="O2797" s="16"/>
      <c r="P2797" s="14"/>
      <c r="Q2797" s="12"/>
      <c r="R2797" s="13"/>
    </row>
    <row r="2798" spans="1:18" ht="15.75" customHeight="1">
      <c r="A2798" s="1"/>
      <c r="B2798" s="6" t="s">
        <v>23</v>
      </c>
      <c r="C2798" s="6">
        <v>1197831</v>
      </c>
      <c r="D2798" s="7">
        <v>44483</v>
      </c>
      <c r="E2798" s="6" t="s">
        <v>24</v>
      </c>
      <c r="F2798" s="6" t="s">
        <v>100</v>
      </c>
      <c r="G2798" s="6" t="s">
        <v>101</v>
      </c>
      <c r="H2798" s="6" t="s">
        <v>19</v>
      </c>
      <c r="I2798" s="8">
        <v>0.20000000000000012</v>
      </c>
      <c r="J2798" s="9">
        <v>2000</v>
      </c>
      <c r="K2798" s="10">
        <f t="shared" si="20"/>
        <v>400.00000000000023</v>
      </c>
      <c r="L2798" s="10">
        <f t="shared" si="21"/>
        <v>140.00000000000006</v>
      </c>
      <c r="M2798" s="11">
        <v>0.35</v>
      </c>
      <c r="O2798" s="16"/>
      <c r="P2798" s="14"/>
      <c r="Q2798" s="12"/>
      <c r="R2798" s="13"/>
    </row>
    <row r="2799" spans="1:18" ht="15.75" customHeight="1">
      <c r="A2799" s="1"/>
      <c r="B2799" s="6" t="s">
        <v>23</v>
      </c>
      <c r="C2799" s="6">
        <v>1197831</v>
      </c>
      <c r="D2799" s="7">
        <v>44483</v>
      </c>
      <c r="E2799" s="6" t="s">
        <v>24</v>
      </c>
      <c r="F2799" s="6" t="s">
        <v>100</v>
      </c>
      <c r="G2799" s="6" t="s">
        <v>101</v>
      </c>
      <c r="H2799" s="6" t="s">
        <v>20</v>
      </c>
      <c r="I2799" s="8">
        <v>0.20000000000000012</v>
      </c>
      <c r="J2799" s="9">
        <v>1750</v>
      </c>
      <c r="K2799" s="10">
        <f t="shared" si="20"/>
        <v>350.00000000000023</v>
      </c>
      <c r="L2799" s="10">
        <f t="shared" si="21"/>
        <v>122.50000000000007</v>
      </c>
      <c r="M2799" s="11">
        <v>0.35</v>
      </c>
      <c r="O2799" s="16"/>
      <c r="P2799" s="14"/>
      <c r="Q2799" s="12"/>
      <c r="R2799" s="13"/>
    </row>
    <row r="2800" spans="1:18" ht="15.75" customHeight="1">
      <c r="A2800" s="1"/>
      <c r="B2800" s="6" t="s">
        <v>23</v>
      </c>
      <c r="C2800" s="6">
        <v>1197831</v>
      </c>
      <c r="D2800" s="7">
        <v>44483</v>
      </c>
      <c r="E2800" s="6" t="s">
        <v>24</v>
      </c>
      <c r="F2800" s="6" t="s">
        <v>100</v>
      </c>
      <c r="G2800" s="6" t="s">
        <v>101</v>
      </c>
      <c r="H2800" s="6" t="s">
        <v>21</v>
      </c>
      <c r="I2800" s="8">
        <v>0.3000000000000001</v>
      </c>
      <c r="J2800" s="9">
        <v>1750</v>
      </c>
      <c r="K2800" s="10">
        <f t="shared" si="20"/>
        <v>525.00000000000023</v>
      </c>
      <c r="L2800" s="10">
        <f t="shared" si="21"/>
        <v>183.75000000000006</v>
      </c>
      <c r="M2800" s="11">
        <v>0.35</v>
      </c>
      <c r="O2800" s="16"/>
      <c r="P2800" s="14"/>
      <c r="Q2800" s="12"/>
      <c r="R2800" s="13"/>
    </row>
    <row r="2801" spans="1:18" ht="15.75" customHeight="1">
      <c r="A2801" s="1"/>
      <c r="B2801" s="6" t="s">
        <v>23</v>
      </c>
      <c r="C2801" s="6">
        <v>1197831</v>
      </c>
      <c r="D2801" s="7">
        <v>44483</v>
      </c>
      <c r="E2801" s="6" t="s">
        <v>24</v>
      </c>
      <c r="F2801" s="6" t="s">
        <v>100</v>
      </c>
      <c r="G2801" s="6" t="s">
        <v>101</v>
      </c>
      <c r="H2801" s="6" t="s">
        <v>22</v>
      </c>
      <c r="I2801" s="8">
        <v>0.30000000000000004</v>
      </c>
      <c r="J2801" s="9">
        <v>3000</v>
      </c>
      <c r="K2801" s="10">
        <f t="shared" si="20"/>
        <v>900.00000000000011</v>
      </c>
      <c r="L2801" s="10">
        <f t="shared" si="21"/>
        <v>315</v>
      </c>
      <c r="M2801" s="11">
        <v>0.35</v>
      </c>
      <c r="O2801" s="16"/>
      <c r="P2801" s="14"/>
      <c r="Q2801" s="12"/>
      <c r="R2801" s="13"/>
    </row>
    <row r="2802" spans="1:18" ht="15.75" customHeight="1">
      <c r="A2802" s="1"/>
      <c r="B2802" s="6" t="s">
        <v>23</v>
      </c>
      <c r="C2802" s="6">
        <v>1197831</v>
      </c>
      <c r="D2802" s="7">
        <v>44513</v>
      </c>
      <c r="E2802" s="6" t="s">
        <v>24</v>
      </c>
      <c r="F2802" s="6" t="s">
        <v>100</v>
      </c>
      <c r="G2802" s="6" t="s">
        <v>101</v>
      </c>
      <c r="H2802" s="6" t="s">
        <v>17</v>
      </c>
      <c r="I2802" s="8">
        <v>0.25000000000000011</v>
      </c>
      <c r="J2802" s="9">
        <v>4500</v>
      </c>
      <c r="K2802" s="10">
        <f t="shared" si="20"/>
        <v>1125.0000000000005</v>
      </c>
      <c r="L2802" s="10">
        <f t="shared" si="21"/>
        <v>393.75000000000011</v>
      </c>
      <c r="M2802" s="11">
        <v>0.35</v>
      </c>
      <c r="O2802" s="16"/>
      <c r="P2802" s="14"/>
      <c r="Q2802" s="12"/>
      <c r="R2802" s="13"/>
    </row>
    <row r="2803" spans="1:18" ht="15.75" customHeight="1">
      <c r="A2803" s="1"/>
      <c r="B2803" s="6" t="s">
        <v>23</v>
      </c>
      <c r="C2803" s="6">
        <v>1197831</v>
      </c>
      <c r="D2803" s="7">
        <v>44513</v>
      </c>
      <c r="E2803" s="6" t="s">
        <v>24</v>
      </c>
      <c r="F2803" s="6" t="s">
        <v>100</v>
      </c>
      <c r="G2803" s="6" t="s">
        <v>101</v>
      </c>
      <c r="H2803" s="6" t="s">
        <v>18</v>
      </c>
      <c r="I2803" s="8">
        <v>0.15000000000000013</v>
      </c>
      <c r="J2803" s="9">
        <v>2750</v>
      </c>
      <c r="K2803" s="10">
        <f t="shared" si="20"/>
        <v>412.50000000000034</v>
      </c>
      <c r="L2803" s="10">
        <f t="shared" si="21"/>
        <v>144.37500000000011</v>
      </c>
      <c r="M2803" s="11">
        <v>0.35</v>
      </c>
      <c r="O2803" s="16"/>
      <c r="P2803" s="14"/>
      <c r="Q2803" s="12"/>
      <c r="R2803" s="13"/>
    </row>
    <row r="2804" spans="1:18" ht="15.75" customHeight="1">
      <c r="A2804" s="1"/>
      <c r="B2804" s="6" t="s">
        <v>23</v>
      </c>
      <c r="C2804" s="6">
        <v>1197831</v>
      </c>
      <c r="D2804" s="7">
        <v>44513</v>
      </c>
      <c r="E2804" s="6" t="s">
        <v>24</v>
      </c>
      <c r="F2804" s="6" t="s">
        <v>100</v>
      </c>
      <c r="G2804" s="6" t="s">
        <v>101</v>
      </c>
      <c r="H2804" s="6" t="s">
        <v>19</v>
      </c>
      <c r="I2804" s="8">
        <v>0.25000000000000017</v>
      </c>
      <c r="J2804" s="9">
        <v>2200</v>
      </c>
      <c r="K2804" s="10">
        <f t="shared" si="20"/>
        <v>550.00000000000034</v>
      </c>
      <c r="L2804" s="10">
        <f t="shared" si="21"/>
        <v>192.50000000000011</v>
      </c>
      <c r="M2804" s="11">
        <v>0.35</v>
      </c>
      <c r="O2804" s="16"/>
      <c r="P2804" s="14"/>
      <c r="Q2804" s="12"/>
      <c r="R2804" s="13"/>
    </row>
    <row r="2805" spans="1:18" ht="15.75" customHeight="1">
      <c r="A2805" s="1"/>
      <c r="B2805" s="6" t="s">
        <v>23</v>
      </c>
      <c r="C2805" s="6">
        <v>1197831</v>
      </c>
      <c r="D2805" s="7">
        <v>44513</v>
      </c>
      <c r="E2805" s="6" t="s">
        <v>24</v>
      </c>
      <c r="F2805" s="6" t="s">
        <v>100</v>
      </c>
      <c r="G2805" s="6" t="s">
        <v>101</v>
      </c>
      <c r="H2805" s="6" t="s">
        <v>20</v>
      </c>
      <c r="I2805" s="8">
        <v>0.55000000000000016</v>
      </c>
      <c r="J2805" s="9">
        <v>2750</v>
      </c>
      <c r="K2805" s="10">
        <f t="shared" si="20"/>
        <v>1512.5000000000005</v>
      </c>
      <c r="L2805" s="10">
        <f t="shared" si="21"/>
        <v>529.37500000000011</v>
      </c>
      <c r="M2805" s="11">
        <v>0.35</v>
      </c>
      <c r="O2805" s="16"/>
      <c r="P2805" s="14"/>
      <c r="Q2805" s="12"/>
      <c r="R2805" s="13"/>
    </row>
    <row r="2806" spans="1:18" ht="15.75" customHeight="1">
      <c r="A2806" s="1"/>
      <c r="B2806" s="6" t="s">
        <v>23</v>
      </c>
      <c r="C2806" s="6">
        <v>1197831</v>
      </c>
      <c r="D2806" s="7">
        <v>44513</v>
      </c>
      <c r="E2806" s="6" t="s">
        <v>24</v>
      </c>
      <c r="F2806" s="6" t="s">
        <v>100</v>
      </c>
      <c r="G2806" s="6" t="s">
        <v>101</v>
      </c>
      <c r="H2806" s="6" t="s">
        <v>21</v>
      </c>
      <c r="I2806" s="8">
        <v>0.75000000000000011</v>
      </c>
      <c r="J2806" s="9">
        <v>2500</v>
      </c>
      <c r="K2806" s="10">
        <f t="shared" si="20"/>
        <v>1875.0000000000002</v>
      </c>
      <c r="L2806" s="10">
        <f t="shared" si="21"/>
        <v>656.25</v>
      </c>
      <c r="M2806" s="11">
        <v>0.35</v>
      </c>
      <c r="O2806" s="16"/>
      <c r="P2806" s="14"/>
      <c r="Q2806" s="12"/>
      <c r="R2806" s="13"/>
    </row>
    <row r="2807" spans="1:18" ht="15.75" customHeight="1">
      <c r="A2807" s="1"/>
      <c r="B2807" s="6" t="s">
        <v>23</v>
      </c>
      <c r="C2807" s="6">
        <v>1197831</v>
      </c>
      <c r="D2807" s="7">
        <v>44513</v>
      </c>
      <c r="E2807" s="6" t="s">
        <v>24</v>
      </c>
      <c r="F2807" s="6" t="s">
        <v>100</v>
      </c>
      <c r="G2807" s="6" t="s">
        <v>101</v>
      </c>
      <c r="H2807" s="6" t="s">
        <v>22</v>
      </c>
      <c r="I2807" s="8">
        <v>0.75</v>
      </c>
      <c r="J2807" s="9">
        <v>3500</v>
      </c>
      <c r="K2807" s="10">
        <f t="shared" si="20"/>
        <v>2625</v>
      </c>
      <c r="L2807" s="10">
        <f t="shared" si="21"/>
        <v>918.74999999999989</v>
      </c>
      <c r="M2807" s="11">
        <v>0.35</v>
      </c>
      <c r="O2807" s="16"/>
      <c r="P2807" s="14"/>
      <c r="Q2807" s="12"/>
      <c r="R2807" s="13"/>
    </row>
    <row r="2808" spans="1:18" ht="15.75" customHeight="1">
      <c r="A2808" s="1"/>
      <c r="B2808" s="6" t="s">
        <v>23</v>
      </c>
      <c r="C2808" s="6">
        <v>1197831</v>
      </c>
      <c r="D2808" s="7">
        <v>44542</v>
      </c>
      <c r="E2808" s="6" t="s">
        <v>24</v>
      </c>
      <c r="F2808" s="6" t="s">
        <v>100</v>
      </c>
      <c r="G2808" s="6" t="s">
        <v>101</v>
      </c>
      <c r="H2808" s="6" t="s">
        <v>17</v>
      </c>
      <c r="I2808" s="8">
        <v>0.70000000000000007</v>
      </c>
      <c r="J2808" s="9">
        <v>6000</v>
      </c>
      <c r="K2808" s="10">
        <f t="shared" si="20"/>
        <v>4200</v>
      </c>
      <c r="L2808" s="10">
        <f t="shared" si="21"/>
        <v>1470</v>
      </c>
      <c r="M2808" s="11">
        <v>0.35</v>
      </c>
      <c r="O2808" s="16"/>
      <c r="P2808" s="14"/>
      <c r="Q2808" s="12"/>
      <c r="R2808" s="13"/>
    </row>
    <row r="2809" spans="1:18" ht="15.75" customHeight="1">
      <c r="A2809" s="1"/>
      <c r="B2809" s="6" t="s">
        <v>23</v>
      </c>
      <c r="C2809" s="6">
        <v>1197831</v>
      </c>
      <c r="D2809" s="7">
        <v>44542</v>
      </c>
      <c r="E2809" s="6" t="s">
        <v>24</v>
      </c>
      <c r="F2809" s="6" t="s">
        <v>100</v>
      </c>
      <c r="G2809" s="6" t="s">
        <v>101</v>
      </c>
      <c r="H2809" s="6" t="s">
        <v>18</v>
      </c>
      <c r="I2809" s="8">
        <v>0.60000000000000009</v>
      </c>
      <c r="J2809" s="9">
        <v>4000</v>
      </c>
      <c r="K2809" s="10">
        <f t="shared" si="20"/>
        <v>2400.0000000000005</v>
      </c>
      <c r="L2809" s="10">
        <f t="shared" si="21"/>
        <v>840.00000000000011</v>
      </c>
      <c r="M2809" s="11">
        <v>0.35</v>
      </c>
      <c r="O2809" s="16"/>
      <c r="P2809" s="14"/>
      <c r="Q2809" s="12"/>
      <c r="R2809" s="13"/>
    </row>
    <row r="2810" spans="1:18" ht="15.75" customHeight="1">
      <c r="A2810" s="1"/>
      <c r="B2810" s="6" t="s">
        <v>23</v>
      </c>
      <c r="C2810" s="6">
        <v>1197831</v>
      </c>
      <c r="D2810" s="7">
        <v>44542</v>
      </c>
      <c r="E2810" s="6" t="s">
        <v>24</v>
      </c>
      <c r="F2810" s="6" t="s">
        <v>100</v>
      </c>
      <c r="G2810" s="6" t="s">
        <v>101</v>
      </c>
      <c r="H2810" s="6" t="s">
        <v>19</v>
      </c>
      <c r="I2810" s="8">
        <v>0.60000000000000009</v>
      </c>
      <c r="J2810" s="9">
        <v>3500</v>
      </c>
      <c r="K2810" s="10">
        <f t="shared" si="20"/>
        <v>2100.0000000000005</v>
      </c>
      <c r="L2810" s="10">
        <f t="shared" si="21"/>
        <v>735.00000000000011</v>
      </c>
      <c r="M2810" s="11">
        <v>0.35</v>
      </c>
      <c r="O2810" s="16"/>
      <c r="P2810" s="14"/>
      <c r="Q2810" s="12"/>
      <c r="R2810" s="13"/>
    </row>
    <row r="2811" spans="1:18" ht="15.75" customHeight="1">
      <c r="A2811" s="1"/>
      <c r="B2811" s="6" t="s">
        <v>23</v>
      </c>
      <c r="C2811" s="6">
        <v>1197831</v>
      </c>
      <c r="D2811" s="7">
        <v>44542</v>
      </c>
      <c r="E2811" s="6" t="s">
        <v>24</v>
      </c>
      <c r="F2811" s="6" t="s">
        <v>100</v>
      </c>
      <c r="G2811" s="6" t="s">
        <v>101</v>
      </c>
      <c r="H2811" s="6" t="s">
        <v>20</v>
      </c>
      <c r="I2811" s="8">
        <v>0.60000000000000009</v>
      </c>
      <c r="J2811" s="9">
        <v>3000</v>
      </c>
      <c r="K2811" s="10">
        <f t="shared" ref="K2811:K3065" si="22">I2811*J2811</f>
        <v>1800.0000000000002</v>
      </c>
      <c r="L2811" s="10">
        <f t="shared" ref="L2811:L3065" si="23">K2811*M2811</f>
        <v>630</v>
      </c>
      <c r="M2811" s="11">
        <v>0.35</v>
      </c>
      <c r="O2811" s="16"/>
      <c r="P2811" s="14"/>
      <c r="Q2811" s="12"/>
      <c r="R2811" s="13"/>
    </row>
    <row r="2812" spans="1:18" ht="15.75" customHeight="1">
      <c r="A2812" s="1"/>
      <c r="B2812" s="6" t="s">
        <v>23</v>
      </c>
      <c r="C2812" s="6">
        <v>1197831</v>
      </c>
      <c r="D2812" s="7">
        <v>44542</v>
      </c>
      <c r="E2812" s="6" t="s">
        <v>24</v>
      </c>
      <c r="F2812" s="6" t="s">
        <v>100</v>
      </c>
      <c r="G2812" s="6" t="s">
        <v>101</v>
      </c>
      <c r="H2812" s="6" t="s">
        <v>21</v>
      </c>
      <c r="I2812" s="8">
        <v>0.70000000000000007</v>
      </c>
      <c r="J2812" s="9">
        <v>3000</v>
      </c>
      <c r="K2812" s="10">
        <f t="shared" si="22"/>
        <v>2100</v>
      </c>
      <c r="L2812" s="10">
        <f t="shared" si="23"/>
        <v>735</v>
      </c>
      <c r="M2812" s="11">
        <v>0.35</v>
      </c>
      <c r="O2812" s="16"/>
      <c r="P2812" s="14"/>
      <c r="Q2812" s="12"/>
      <c r="R2812" s="13"/>
    </row>
    <row r="2813" spans="1:18" ht="15.75" customHeight="1">
      <c r="A2813" s="1"/>
      <c r="B2813" s="6" t="s">
        <v>23</v>
      </c>
      <c r="C2813" s="6">
        <v>1197831</v>
      </c>
      <c r="D2813" s="7">
        <v>44542</v>
      </c>
      <c r="E2813" s="6" t="s">
        <v>24</v>
      </c>
      <c r="F2813" s="6" t="s">
        <v>100</v>
      </c>
      <c r="G2813" s="6" t="s">
        <v>101</v>
      </c>
      <c r="H2813" s="6" t="s">
        <v>22</v>
      </c>
      <c r="I2813" s="8">
        <v>0.75</v>
      </c>
      <c r="J2813" s="9">
        <v>4000</v>
      </c>
      <c r="K2813" s="10">
        <f t="shared" si="22"/>
        <v>3000</v>
      </c>
      <c r="L2813" s="10">
        <f t="shared" si="23"/>
        <v>1050</v>
      </c>
      <c r="M2813" s="11">
        <v>0.35</v>
      </c>
      <c r="O2813" s="16"/>
      <c r="P2813" s="14"/>
      <c r="Q2813" s="12"/>
      <c r="R2813" s="13"/>
    </row>
    <row r="2814" spans="1:18" ht="15.75" customHeight="1">
      <c r="A2814" s="1" t="s">
        <v>39</v>
      </c>
      <c r="B2814" s="6" t="s">
        <v>14</v>
      </c>
      <c r="C2814" s="6">
        <v>1185732</v>
      </c>
      <c r="D2814" s="7">
        <v>44208</v>
      </c>
      <c r="E2814" s="6" t="s">
        <v>33</v>
      </c>
      <c r="F2814" s="6" t="s">
        <v>102</v>
      </c>
      <c r="G2814" s="6" t="s">
        <v>103</v>
      </c>
      <c r="H2814" s="6" t="s">
        <v>17</v>
      </c>
      <c r="I2814" s="8">
        <v>0.4</v>
      </c>
      <c r="J2814" s="9">
        <v>4750</v>
      </c>
      <c r="K2814" s="10">
        <f t="shared" si="22"/>
        <v>1900</v>
      </c>
      <c r="L2814" s="10">
        <f t="shared" si="23"/>
        <v>665</v>
      </c>
      <c r="M2814" s="11">
        <v>0.35</v>
      </c>
      <c r="O2814" s="16"/>
      <c r="P2814" s="14"/>
      <c r="Q2814" s="12"/>
      <c r="R2814" s="13"/>
    </row>
    <row r="2815" spans="1:18" ht="15.75" customHeight="1">
      <c r="A2815" s="1"/>
      <c r="B2815" s="6" t="s">
        <v>14</v>
      </c>
      <c r="C2815" s="6">
        <v>1185732</v>
      </c>
      <c r="D2815" s="7">
        <v>44208</v>
      </c>
      <c r="E2815" s="6" t="s">
        <v>33</v>
      </c>
      <c r="F2815" s="6" t="s">
        <v>102</v>
      </c>
      <c r="G2815" s="6" t="s">
        <v>103</v>
      </c>
      <c r="H2815" s="6" t="s">
        <v>18</v>
      </c>
      <c r="I2815" s="8">
        <v>0.4</v>
      </c>
      <c r="J2815" s="9">
        <v>2750</v>
      </c>
      <c r="K2815" s="10">
        <f t="shared" si="22"/>
        <v>1100</v>
      </c>
      <c r="L2815" s="10">
        <f t="shared" si="23"/>
        <v>330</v>
      </c>
      <c r="M2815" s="11">
        <v>0.3</v>
      </c>
      <c r="O2815" s="16"/>
      <c r="P2815" s="14"/>
      <c r="Q2815" s="12"/>
      <c r="R2815" s="13"/>
    </row>
    <row r="2816" spans="1:18" ht="15.75" customHeight="1">
      <c r="A2816" s="1"/>
      <c r="B2816" s="6" t="s">
        <v>14</v>
      </c>
      <c r="C2816" s="6">
        <v>1185732</v>
      </c>
      <c r="D2816" s="7">
        <v>44208</v>
      </c>
      <c r="E2816" s="6" t="s">
        <v>33</v>
      </c>
      <c r="F2816" s="6" t="s">
        <v>102</v>
      </c>
      <c r="G2816" s="6" t="s">
        <v>103</v>
      </c>
      <c r="H2816" s="6" t="s">
        <v>19</v>
      </c>
      <c r="I2816" s="8">
        <v>0.30000000000000004</v>
      </c>
      <c r="J2816" s="9">
        <v>2750</v>
      </c>
      <c r="K2816" s="10">
        <f t="shared" si="22"/>
        <v>825.00000000000011</v>
      </c>
      <c r="L2816" s="10">
        <f t="shared" si="23"/>
        <v>247.50000000000003</v>
      </c>
      <c r="M2816" s="11">
        <v>0.3</v>
      </c>
      <c r="O2816" s="16"/>
      <c r="P2816" s="14"/>
      <c r="Q2816" s="12"/>
      <c r="R2816" s="13"/>
    </row>
    <row r="2817" spans="1:18" ht="15.75" customHeight="1">
      <c r="A2817" s="1"/>
      <c r="B2817" s="6" t="s">
        <v>14</v>
      </c>
      <c r="C2817" s="6">
        <v>1185732</v>
      </c>
      <c r="D2817" s="7">
        <v>44208</v>
      </c>
      <c r="E2817" s="6" t="s">
        <v>33</v>
      </c>
      <c r="F2817" s="6" t="s">
        <v>102</v>
      </c>
      <c r="G2817" s="6" t="s">
        <v>103</v>
      </c>
      <c r="H2817" s="6" t="s">
        <v>20</v>
      </c>
      <c r="I2817" s="8">
        <v>0.35000000000000003</v>
      </c>
      <c r="J2817" s="9">
        <v>1250</v>
      </c>
      <c r="K2817" s="10">
        <f t="shared" si="22"/>
        <v>437.50000000000006</v>
      </c>
      <c r="L2817" s="10">
        <f t="shared" si="23"/>
        <v>131.25</v>
      </c>
      <c r="M2817" s="11">
        <v>0.3</v>
      </c>
      <c r="O2817" s="16"/>
      <c r="P2817" s="14"/>
      <c r="Q2817" s="12"/>
      <c r="R2817" s="13"/>
    </row>
    <row r="2818" spans="1:18" ht="15.75" customHeight="1">
      <c r="A2818" s="1"/>
      <c r="B2818" s="6" t="s">
        <v>14</v>
      </c>
      <c r="C2818" s="6">
        <v>1185732</v>
      </c>
      <c r="D2818" s="7">
        <v>44208</v>
      </c>
      <c r="E2818" s="6" t="s">
        <v>33</v>
      </c>
      <c r="F2818" s="6" t="s">
        <v>102</v>
      </c>
      <c r="G2818" s="6" t="s">
        <v>103</v>
      </c>
      <c r="H2818" s="6" t="s">
        <v>21</v>
      </c>
      <c r="I2818" s="8">
        <v>0.49999999999999994</v>
      </c>
      <c r="J2818" s="9">
        <v>1750</v>
      </c>
      <c r="K2818" s="10">
        <f t="shared" si="22"/>
        <v>874.99999999999989</v>
      </c>
      <c r="L2818" s="10">
        <f t="shared" si="23"/>
        <v>306.24999999999994</v>
      </c>
      <c r="M2818" s="11">
        <v>0.35</v>
      </c>
      <c r="O2818" s="16"/>
      <c r="P2818" s="14"/>
      <c r="Q2818" s="12"/>
      <c r="R2818" s="13"/>
    </row>
    <row r="2819" spans="1:18" ht="15.75" customHeight="1">
      <c r="A2819" s="1"/>
      <c r="B2819" s="6" t="s">
        <v>14</v>
      </c>
      <c r="C2819" s="6">
        <v>1185732</v>
      </c>
      <c r="D2819" s="7">
        <v>44208</v>
      </c>
      <c r="E2819" s="6" t="s">
        <v>33</v>
      </c>
      <c r="F2819" s="6" t="s">
        <v>102</v>
      </c>
      <c r="G2819" s="6" t="s">
        <v>103</v>
      </c>
      <c r="H2819" s="6" t="s">
        <v>22</v>
      </c>
      <c r="I2819" s="8">
        <v>0.4</v>
      </c>
      <c r="J2819" s="9">
        <v>2750</v>
      </c>
      <c r="K2819" s="10">
        <f t="shared" si="22"/>
        <v>1100</v>
      </c>
      <c r="L2819" s="10">
        <f t="shared" si="23"/>
        <v>440</v>
      </c>
      <c r="M2819" s="11">
        <v>0.4</v>
      </c>
      <c r="O2819" s="16"/>
      <c r="P2819" s="14"/>
      <c r="Q2819" s="12"/>
      <c r="R2819" s="13"/>
    </row>
    <row r="2820" spans="1:18" ht="15.75" customHeight="1">
      <c r="A2820" s="1"/>
      <c r="B2820" s="6" t="s">
        <v>14</v>
      </c>
      <c r="C2820" s="6">
        <v>1185732</v>
      </c>
      <c r="D2820" s="7">
        <v>44239</v>
      </c>
      <c r="E2820" s="6" t="s">
        <v>33</v>
      </c>
      <c r="F2820" s="6" t="s">
        <v>102</v>
      </c>
      <c r="G2820" s="6" t="s">
        <v>103</v>
      </c>
      <c r="H2820" s="6" t="s">
        <v>17</v>
      </c>
      <c r="I2820" s="8">
        <v>0.4</v>
      </c>
      <c r="J2820" s="9">
        <v>5250</v>
      </c>
      <c r="K2820" s="10">
        <f t="shared" si="22"/>
        <v>2100</v>
      </c>
      <c r="L2820" s="10">
        <f t="shared" si="23"/>
        <v>735</v>
      </c>
      <c r="M2820" s="11">
        <v>0.35</v>
      </c>
      <c r="O2820" s="16"/>
      <c r="P2820" s="14"/>
      <c r="Q2820" s="12"/>
      <c r="R2820" s="13"/>
    </row>
    <row r="2821" spans="1:18" ht="15.75" customHeight="1">
      <c r="A2821" s="1"/>
      <c r="B2821" s="6" t="s">
        <v>14</v>
      </c>
      <c r="C2821" s="6">
        <v>1185732</v>
      </c>
      <c r="D2821" s="7">
        <v>44239</v>
      </c>
      <c r="E2821" s="6" t="s">
        <v>33</v>
      </c>
      <c r="F2821" s="6" t="s">
        <v>102</v>
      </c>
      <c r="G2821" s="6" t="s">
        <v>103</v>
      </c>
      <c r="H2821" s="6" t="s">
        <v>18</v>
      </c>
      <c r="I2821" s="8">
        <v>0.4</v>
      </c>
      <c r="J2821" s="9">
        <v>1750</v>
      </c>
      <c r="K2821" s="10">
        <f t="shared" si="22"/>
        <v>700</v>
      </c>
      <c r="L2821" s="10">
        <f t="shared" si="23"/>
        <v>210</v>
      </c>
      <c r="M2821" s="11">
        <v>0.3</v>
      </c>
      <c r="O2821" s="16"/>
      <c r="P2821" s="14"/>
      <c r="Q2821" s="12"/>
      <c r="R2821" s="13"/>
    </row>
    <row r="2822" spans="1:18" ht="15.75" customHeight="1">
      <c r="A2822" s="1"/>
      <c r="B2822" s="6" t="s">
        <v>14</v>
      </c>
      <c r="C2822" s="6">
        <v>1185732</v>
      </c>
      <c r="D2822" s="7">
        <v>44239</v>
      </c>
      <c r="E2822" s="6" t="s">
        <v>33</v>
      </c>
      <c r="F2822" s="6" t="s">
        <v>102</v>
      </c>
      <c r="G2822" s="6" t="s">
        <v>103</v>
      </c>
      <c r="H2822" s="6" t="s">
        <v>19</v>
      </c>
      <c r="I2822" s="8">
        <v>0.30000000000000004</v>
      </c>
      <c r="J2822" s="9">
        <v>2250</v>
      </c>
      <c r="K2822" s="10">
        <f t="shared" si="22"/>
        <v>675.00000000000011</v>
      </c>
      <c r="L2822" s="10">
        <f t="shared" si="23"/>
        <v>202.50000000000003</v>
      </c>
      <c r="M2822" s="11">
        <v>0.3</v>
      </c>
      <c r="O2822" s="16"/>
      <c r="P2822" s="14"/>
      <c r="Q2822" s="12"/>
      <c r="R2822" s="13"/>
    </row>
    <row r="2823" spans="1:18" ht="15.75" customHeight="1">
      <c r="A2823" s="1"/>
      <c r="B2823" s="6" t="s">
        <v>14</v>
      </c>
      <c r="C2823" s="6">
        <v>1185732</v>
      </c>
      <c r="D2823" s="7">
        <v>44239</v>
      </c>
      <c r="E2823" s="6" t="s">
        <v>33</v>
      </c>
      <c r="F2823" s="6" t="s">
        <v>102</v>
      </c>
      <c r="G2823" s="6" t="s">
        <v>103</v>
      </c>
      <c r="H2823" s="6" t="s">
        <v>20</v>
      </c>
      <c r="I2823" s="8">
        <v>0.35000000000000003</v>
      </c>
      <c r="J2823" s="9">
        <v>1000</v>
      </c>
      <c r="K2823" s="10">
        <f t="shared" si="22"/>
        <v>350.00000000000006</v>
      </c>
      <c r="L2823" s="10">
        <f t="shared" si="23"/>
        <v>105.00000000000001</v>
      </c>
      <c r="M2823" s="11">
        <v>0.3</v>
      </c>
      <c r="O2823" s="16"/>
      <c r="P2823" s="14"/>
      <c r="Q2823" s="12"/>
      <c r="R2823" s="13"/>
    </row>
    <row r="2824" spans="1:18" ht="15.75" customHeight="1">
      <c r="A2824" s="1"/>
      <c r="B2824" s="6" t="s">
        <v>14</v>
      </c>
      <c r="C2824" s="6">
        <v>1185732</v>
      </c>
      <c r="D2824" s="7">
        <v>44239</v>
      </c>
      <c r="E2824" s="6" t="s">
        <v>33</v>
      </c>
      <c r="F2824" s="6" t="s">
        <v>102</v>
      </c>
      <c r="G2824" s="6" t="s">
        <v>103</v>
      </c>
      <c r="H2824" s="6" t="s">
        <v>21</v>
      </c>
      <c r="I2824" s="8">
        <v>0.49999999999999994</v>
      </c>
      <c r="J2824" s="9">
        <v>1750</v>
      </c>
      <c r="K2824" s="10">
        <f t="shared" si="22"/>
        <v>874.99999999999989</v>
      </c>
      <c r="L2824" s="10">
        <f t="shared" si="23"/>
        <v>306.24999999999994</v>
      </c>
      <c r="M2824" s="11">
        <v>0.35</v>
      </c>
      <c r="O2824" s="16"/>
      <c r="P2824" s="14"/>
      <c r="Q2824" s="12"/>
      <c r="R2824" s="13"/>
    </row>
    <row r="2825" spans="1:18" ht="15.75" customHeight="1">
      <c r="A2825" s="1"/>
      <c r="B2825" s="6" t="s">
        <v>14</v>
      </c>
      <c r="C2825" s="6">
        <v>1185732</v>
      </c>
      <c r="D2825" s="7">
        <v>44239</v>
      </c>
      <c r="E2825" s="6" t="s">
        <v>33</v>
      </c>
      <c r="F2825" s="6" t="s">
        <v>102</v>
      </c>
      <c r="G2825" s="6" t="s">
        <v>103</v>
      </c>
      <c r="H2825" s="6" t="s">
        <v>22</v>
      </c>
      <c r="I2825" s="8">
        <v>0.35</v>
      </c>
      <c r="J2825" s="9">
        <v>2750</v>
      </c>
      <c r="K2825" s="10">
        <f t="shared" si="22"/>
        <v>962.49999999999989</v>
      </c>
      <c r="L2825" s="10">
        <f t="shared" si="23"/>
        <v>385</v>
      </c>
      <c r="M2825" s="11">
        <v>0.4</v>
      </c>
      <c r="O2825" s="16"/>
      <c r="P2825" s="14"/>
      <c r="Q2825" s="12"/>
      <c r="R2825" s="13"/>
    </row>
    <row r="2826" spans="1:18" ht="15.75" customHeight="1">
      <c r="A2826" s="1"/>
      <c r="B2826" s="6" t="s">
        <v>14</v>
      </c>
      <c r="C2826" s="6">
        <v>1185732</v>
      </c>
      <c r="D2826" s="7">
        <v>44266</v>
      </c>
      <c r="E2826" s="6" t="s">
        <v>33</v>
      </c>
      <c r="F2826" s="6" t="s">
        <v>102</v>
      </c>
      <c r="G2826" s="6" t="s">
        <v>103</v>
      </c>
      <c r="H2826" s="6" t="s">
        <v>17</v>
      </c>
      <c r="I2826" s="8">
        <v>0.4</v>
      </c>
      <c r="J2826" s="9">
        <v>4950</v>
      </c>
      <c r="K2826" s="10">
        <f t="shared" si="22"/>
        <v>1980</v>
      </c>
      <c r="L2826" s="10">
        <f t="shared" si="23"/>
        <v>693</v>
      </c>
      <c r="M2826" s="11">
        <v>0.35</v>
      </c>
      <c r="O2826" s="16"/>
      <c r="P2826" s="14"/>
      <c r="Q2826" s="12"/>
      <c r="R2826" s="13"/>
    </row>
    <row r="2827" spans="1:18" ht="15.75" customHeight="1">
      <c r="A2827" s="1"/>
      <c r="B2827" s="6" t="s">
        <v>14</v>
      </c>
      <c r="C2827" s="6">
        <v>1185732</v>
      </c>
      <c r="D2827" s="7">
        <v>44266</v>
      </c>
      <c r="E2827" s="6" t="s">
        <v>33</v>
      </c>
      <c r="F2827" s="6" t="s">
        <v>102</v>
      </c>
      <c r="G2827" s="6" t="s">
        <v>103</v>
      </c>
      <c r="H2827" s="6" t="s">
        <v>18</v>
      </c>
      <c r="I2827" s="8">
        <v>0.4</v>
      </c>
      <c r="J2827" s="9">
        <v>2000</v>
      </c>
      <c r="K2827" s="10">
        <f t="shared" si="22"/>
        <v>800</v>
      </c>
      <c r="L2827" s="10">
        <f t="shared" si="23"/>
        <v>240</v>
      </c>
      <c r="M2827" s="11">
        <v>0.3</v>
      </c>
      <c r="O2827" s="16"/>
      <c r="P2827" s="14"/>
      <c r="Q2827" s="12"/>
      <c r="R2827" s="13"/>
    </row>
    <row r="2828" spans="1:18" ht="15.75" customHeight="1">
      <c r="A2828" s="1"/>
      <c r="B2828" s="6" t="s">
        <v>14</v>
      </c>
      <c r="C2828" s="6">
        <v>1185732</v>
      </c>
      <c r="D2828" s="7">
        <v>44266</v>
      </c>
      <c r="E2828" s="6" t="s">
        <v>33</v>
      </c>
      <c r="F2828" s="6" t="s">
        <v>102</v>
      </c>
      <c r="G2828" s="6" t="s">
        <v>103</v>
      </c>
      <c r="H2828" s="6" t="s">
        <v>19</v>
      </c>
      <c r="I2828" s="8">
        <v>0.30000000000000004</v>
      </c>
      <c r="J2828" s="9">
        <v>2250</v>
      </c>
      <c r="K2828" s="10">
        <f t="shared" si="22"/>
        <v>675.00000000000011</v>
      </c>
      <c r="L2828" s="10">
        <f t="shared" si="23"/>
        <v>202.50000000000003</v>
      </c>
      <c r="M2828" s="11">
        <v>0.3</v>
      </c>
      <c r="O2828" s="16"/>
      <c r="P2828" s="14"/>
      <c r="Q2828" s="12"/>
      <c r="R2828" s="13"/>
    </row>
    <row r="2829" spans="1:18" ht="15.75" customHeight="1">
      <c r="A2829" s="1"/>
      <c r="B2829" s="6" t="s">
        <v>14</v>
      </c>
      <c r="C2829" s="6">
        <v>1185732</v>
      </c>
      <c r="D2829" s="7">
        <v>44266</v>
      </c>
      <c r="E2829" s="6" t="s">
        <v>33</v>
      </c>
      <c r="F2829" s="6" t="s">
        <v>102</v>
      </c>
      <c r="G2829" s="6" t="s">
        <v>103</v>
      </c>
      <c r="H2829" s="6" t="s">
        <v>20</v>
      </c>
      <c r="I2829" s="8">
        <v>0.35</v>
      </c>
      <c r="J2829" s="9">
        <v>750</v>
      </c>
      <c r="K2829" s="10">
        <f t="shared" si="22"/>
        <v>262.5</v>
      </c>
      <c r="L2829" s="10">
        <f t="shared" si="23"/>
        <v>78.75</v>
      </c>
      <c r="M2829" s="11">
        <v>0.3</v>
      </c>
      <c r="O2829" s="16"/>
      <c r="P2829" s="14"/>
      <c r="Q2829" s="12"/>
      <c r="R2829" s="13"/>
    </row>
    <row r="2830" spans="1:18" ht="15.75" customHeight="1">
      <c r="A2830" s="1"/>
      <c r="B2830" s="6" t="s">
        <v>14</v>
      </c>
      <c r="C2830" s="6">
        <v>1185732</v>
      </c>
      <c r="D2830" s="7">
        <v>44266</v>
      </c>
      <c r="E2830" s="6" t="s">
        <v>33</v>
      </c>
      <c r="F2830" s="6" t="s">
        <v>102</v>
      </c>
      <c r="G2830" s="6" t="s">
        <v>103</v>
      </c>
      <c r="H2830" s="6" t="s">
        <v>21</v>
      </c>
      <c r="I2830" s="8">
        <v>0.5</v>
      </c>
      <c r="J2830" s="9">
        <v>1250</v>
      </c>
      <c r="K2830" s="10">
        <f t="shared" si="22"/>
        <v>625</v>
      </c>
      <c r="L2830" s="10">
        <f t="shared" si="23"/>
        <v>218.75</v>
      </c>
      <c r="M2830" s="11">
        <v>0.35</v>
      </c>
      <c r="O2830" s="16"/>
      <c r="P2830" s="14"/>
      <c r="Q2830" s="12"/>
      <c r="R2830" s="13"/>
    </row>
    <row r="2831" spans="1:18" ht="15.75" customHeight="1">
      <c r="A2831" s="1"/>
      <c r="B2831" s="6" t="s">
        <v>14</v>
      </c>
      <c r="C2831" s="6">
        <v>1185732</v>
      </c>
      <c r="D2831" s="7">
        <v>44266</v>
      </c>
      <c r="E2831" s="6" t="s">
        <v>33</v>
      </c>
      <c r="F2831" s="6" t="s">
        <v>102</v>
      </c>
      <c r="G2831" s="6" t="s">
        <v>103</v>
      </c>
      <c r="H2831" s="6" t="s">
        <v>22</v>
      </c>
      <c r="I2831" s="8">
        <v>0.4</v>
      </c>
      <c r="J2831" s="9">
        <v>2250</v>
      </c>
      <c r="K2831" s="10">
        <f t="shared" si="22"/>
        <v>900</v>
      </c>
      <c r="L2831" s="10">
        <f t="shared" si="23"/>
        <v>360</v>
      </c>
      <c r="M2831" s="11">
        <v>0.4</v>
      </c>
      <c r="O2831" s="16"/>
      <c r="P2831" s="14"/>
      <c r="Q2831" s="12"/>
      <c r="R2831" s="13"/>
    </row>
    <row r="2832" spans="1:18" ht="15.75" customHeight="1">
      <c r="A2832" s="1"/>
      <c r="B2832" s="6" t="s">
        <v>14</v>
      </c>
      <c r="C2832" s="6">
        <v>1185732</v>
      </c>
      <c r="D2832" s="7">
        <v>44298</v>
      </c>
      <c r="E2832" s="6" t="s">
        <v>33</v>
      </c>
      <c r="F2832" s="6" t="s">
        <v>102</v>
      </c>
      <c r="G2832" s="6" t="s">
        <v>103</v>
      </c>
      <c r="H2832" s="6" t="s">
        <v>17</v>
      </c>
      <c r="I2832" s="8">
        <v>0.4</v>
      </c>
      <c r="J2832" s="9">
        <v>4500</v>
      </c>
      <c r="K2832" s="10">
        <f t="shared" si="22"/>
        <v>1800</v>
      </c>
      <c r="L2832" s="10">
        <f t="shared" si="23"/>
        <v>630</v>
      </c>
      <c r="M2832" s="11">
        <v>0.35</v>
      </c>
      <c r="O2832" s="16"/>
      <c r="P2832" s="14"/>
      <c r="Q2832" s="12"/>
      <c r="R2832" s="13"/>
    </row>
    <row r="2833" spans="1:18" ht="15.75" customHeight="1">
      <c r="A2833" s="1"/>
      <c r="B2833" s="6" t="s">
        <v>14</v>
      </c>
      <c r="C2833" s="6">
        <v>1185732</v>
      </c>
      <c r="D2833" s="7">
        <v>44298</v>
      </c>
      <c r="E2833" s="6" t="s">
        <v>33</v>
      </c>
      <c r="F2833" s="6" t="s">
        <v>102</v>
      </c>
      <c r="G2833" s="6" t="s">
        <v>103</v>
      </c>
      <c r="H2833" s="6" t="s">
        <v>18</v>
      </c>
      <c r="I2833" s="8">
        <v>0.4</v>
      </c>
      <c r="J2833" s="9">
        <v>1500</v>
      </c>
      <c r="K2833" s="10">
        <f t="shared" si="22"/>
        <v>600</v>
      </c>
      <c r="L2833" s="10">
        <f t="shared" si="23"/>
        <v>180</v>
      </c>
      <c r="M2833" s="11">
        <v>0.3</v>
      </c>
      <c r="O2833" s="16"/>
      <c r="P2833" s="14"/>
      <c r="Q2833" s="12"/>
      <c r="R2833" s="13"/>
    </row>
    <row r="2834" spans="1:18" ht="15.75" customHeight="1">
      <c r="A2834" s="1"/>
      <c r="B2834" s="6" t="s">
        <v>14</v>
      </c>
      <c r="C2834" s="6">
        <v>1185732</v>
      </c>
      <c r="D2834" s="7">
        <v>44298</v>
      </c>
      <c r="E2834" s="6" t="s">
        <v>33</v>
      </c>
      <c r="F2834" s="6" t="s">
        <v>102</v>
      </c>
      <c r="G2834" s="6" t="s">
        <v>103</v>
      </c>
      <c r="H2834" s="6" t="s">
        <v>19</v>
      </c>
      <c r="I2834" s="8">
        <v>0.30000000000000004</v>
      </c>
      <c r="J2834" s="9">
        <v>1500</v>
      </c>
      <c r="K2834" s="10">
        <f t="shared" si="22"/>
        <v>450.00000000000006</v>
      </c>
      <c r="L2834" s="10">
        <f t="shared" si="23"/>
        <v>135</v>
      </c>
      <c r="M2834" s="11">
        <v>0.3</v>
      </c>
      <c r="O2834" s="16"/>
      <c r="P2834" s="14"/>
      <c r="Q2834" s="12"/>
      <c r="R2834" s="13"/>
    </row>
    <row r="2835" spans="1:18" ht="15.75" customHeight="1">
      <c r="A2835" s="1"/>
      <c r="B2835" s="6" t="s">
        <v>14</v>
      </c>
      <c r="C2835" s="6">
        <v>1185732</v>
      </c>
      <c r="D2835" s="7">
        <v>44298</v>
      </c>
      <c r="E2835" s="6" t="s">
        <v>33</v>
      </c>
      <c r="F2835" s="6" t="s">
        <v>102</v>
      </c>
      <c r="G2835" s="6" t="s">
        <v>103</v>
      </c>
      <c r="H2835" s="6" t="s">
        <v>20</v>
      </c>
      <c r="I2835" s="8">
        <v>0.35</v>
      </c>
      <c r="J2835" s="9">
        <v>750</v>
      </c>
      <c r="K2835" s="10">
        <f t="shared" si="22"/>
        <v>262.5</v>
      </c>
      <c r="L2835" s="10">
        <f t="shared" si="23"/>
        <v>78.75</v>
      </c>
      <c r="M2835" s="11">
        <v>0.3</v>
      </c>
      <c r="O2835" s="16"/>
      <c r="P2835" s="14"/>
      <c r="Q2835" s="12"/>
      <c r="R2835" s="13"/>
    </row>
    <row r="2836" spans="1:18" ht="15.75" customHeight="1">
      <c r="A2836" s="1"/>
      <c r="B2836" s="6" t="s">
        <v>14</v>
      </c>
      <c r="C2836" s="6">
        <v>1185732</v>
      </c>
      <c r="D2836" s="7">
        <v>44298</v>
      </c>
      <c r="E2836" s="6" t="s">
        <v>33</v>
      </c>
      <c r="F2836" s="6" t="s">
        <v>102</v>
      </c>
      <c r="G2836" s="6" t="s">
        <v>103</v>
      </c>
      <c r="H2836" s="6" t="s">
        <v>21</v>
      </c>
      <c r="I2836" s="8">
        <v>0.6</v>
      </c>
      <c r="J2836" s="9">
        <v>1000</v>
      </c>
      <c r="K2836" s="10">
        <f t="shared" si="22"/>
        <v>600</v>
      </c>
      <c r="L2836" s="10">
        <f t="shared" si="23"/>
        <v>210</v>
      </c>
      <c r="M2836" s="11">
        <v>0.35</v>
      </c>
      <c r="O2836" s="16"/>
      <c r="P2836" s="14"/>
      <c r="Q2836" s="12"/>
      <c r="R2836" s="13"/>
    </row>
    <row r="2837" spans="1:18" ht="15.75" customHeight="1">
      <c r="A2837" s="1"/>
      <c r="B2837" s="6" t="s">
        <v>14</v>
      </c>
      <c r="C2837" s="6">
        <v>1185732</v>
      </c>
      <c r="D2837" s="7">
        <v>44298</v>
      </c>
      <c r="E2837" s="6" t="s">
        <v>33</v>
      </c>
      <c r="F2837" s="6" t="s">
        <v>102</v>
      </c>
      <c r="G2837" s="6" t="s">
        <v>103</v>
      </c>
      <c r="H2837" s="6" t="s">
        <v>22</v>
      </c>
      <c r="I2837" s="8">
        <v>0.5</v>
      </c>
      <c r="J2837" s="9">
        <v>2250</v>
      </c>
      <c r="K2837" s="10">
        <f t="shared" si="22"/>
        <v>1125</v>
      </c>
      <c r="L2837" s="10">
        <f t="shared" si="23"/>
        <v>450</v>
      </c>
      <c r="M2837" s="11">
        <v>0.4</v>
      </c>
      <c r="O2837" s="16"/>
      <c r="P2837" s="14"/>
      <c r="Q2837" s="12"/>
      <c r="R2837" s="13"/>
    </row>
    <row r="2838" spans="1:18" ht="15.75" customHeight="1">
      <c r="A2838" s="1"/>
      <c r="B2838" s="6" t="s">
        <v>14</v>
      </c>
      <c r="C2838" s="6">
        <v>1185732</v>
      </c>
      <c r="D2838" s="7">
        <v>44329</v>
      </c>
      <c r="E2838" s="6" t="s">
        <v>33</v>
      </c>
      <c r="F2838" s="6" t="s">
        <v>102</v>
      </c>
      <c r="G2838" s="6" t="s">
        <v>103</v>
      </c>
      <c r="H2838" s="6" t="s">
        <v>17</v>
      </c>
      <c r="I2838" s="8">
        <v>0.6</v>
      </c>
      <c r="J2838" s="9">
        <v>4950</v>
      </c>
      <c r="K2838" s="10">
        <f t="shared" si="22"/>
        <v>2970</v>
      </c>
      <c r="L2838" s="10">
        <f t="shared" si="23"/>
        <v>1039.5</v>
      </c>
      <c r="M2838" s="11">
        <v>0.35</v>
      </c>
      <c r="O2838" s="16"/>
      <c r="P2838" s="14"/>
      <c r="Q2838" s="12"/>
      <c r="R2838" s="13"/>
    </row>
    <row r="2839" spans="1:18" ht="15.75" customHeight="1">
      <c r="A2839" s="1"/>
      <c r="B2839" s="6" t="s">
        <v>14</v>
      </c>
      <c r="C2839" s="6">
        <v>1185732</v>
      </c>
      <c r="D2839" s="7">
        <v>44329</v>
      </c>
      <c r="E2839" s="6" t="s">
        <v>33</v>
      </c>
      <c r="F2839" s="6" t="s">
        <v>102</v>
      </c>
      <c r="G2839" s="6" t="s">
        <v>103</v>
      </c>
      <c r="H2839" s="6" t="s">
        <v>18</v>
      </c>
      <c r="I2839" s="8">
        <v>0.5</v>
      </c>
      <c r="J2839" s="9">
        <v>2000</v>
      </c>
      <c r="K2839" s="10">
        <f t="shared" si="22"/>
        <v>1000</v>
      </c>
      <c r="L2839" s="10">
        <f t="shared" si="23"/>
        <v>300</v>
      </c>
      <c r="M2839" s="11">
        <v>0.3</v>
      </c>
      <c r="O2839" s="16"/>
      <c r="P2839" s="14"/>
      <c r="Q2839" s="12"/>
      <c r="R2839" s="13"/>
    </row>
    <row r="2840" spans="1:18" ht="15.75" customHeight="1">
      <c r="A2840" s="1"/>
      <c r="B2840" s="6" t="s">
        <v>14</v>
      </c>
      <c r="C2840" s="6">
        <v>1185732</v>
      </c>
      <c r="D2840" s="7">
        <v>44329</v>
      </c>
      <c r="E2840" s="6" t="s">
        <v>33</v>
      </c>
      <c r="F2840" s="6" t="s">
        <v>102</v>
      </c>
      <c r="G2840" s="6" t="s">
        <v>103</v>
      </c>
      <c r="H2840" s="6" t="s">
        <v>19</v>
      </c>
      <c r="I2840" s="8">
        <v>0.45</v>
      </c>
      <c r="J2840" s="9">
        <v>1750</v>
      </c>
      <c r="K2840" s="10">
        <f t="shared" si="22"/>
        <v>787.5</v>
      </c>
      <c r="L2840" s="10">
        <f t="shared" si="23"/>
        <v>236.25</v>
      </c>
      <c r="M2840" s="11">
        <v>0.3</v>
      </c>
      <c r="O2840" s="16"/>
      <c r="P2840" s="14"/>
      <c r="Q2840" s="12"/>
      <c r="R2840" s="13"/>
    </row>
    <row r="2841" spans="1:18" ht="15.75" customHeight="1">
      <c r="A2841" s="1"/>
      <c r="B2841" s="6" t="s">
        <v>14</v>
      </c>
      <c r="C2841" s="6">
        <v>1185732</v>
      </c>
      <c r="D2841" s="7">
        <v>44329</v>
      </c>
      <c r="E2841" s="6" t="s">
        <v>33</v>
      </c>
      <c r="F2841" s="6" t="s">
        <v>102</v>
      </c>
      <c r="G2841" s="6" t="s">
        <v>103</v>
      </c>
      <c r="H2841" s="6" t="s">
        <v>20</v>
      </c>
      <c r="I2841" s="8">
        <v>0.45</v>
      </c>
      <c r="J2841" s="9">
        <v>1000</v>
      </c>
      <c r="K2841" s="10">
        <f t="shared" si="22"/>
        <v>450</v>
      </c>
      <c r="L2841" s="10">
        <f t="shared" si="23"/>
        <v>135</v>
      </c>
      <c r="M2841" s="11">
        <v>0.3</v>
      </c>
      <c r="O2841" s="16"/>
      <c r="P2841" s="14"/>
      <c r="Q2841" s="12"/>
      <c r="R2841" s="13"/>
    </row>
    <row r="2842" spans="1:18" ht="15.75" customHeight="1">
      <c r="A2842" s="1"/>
      <c r="B2842" s="6" t="s">
        <v>14</v>
      </c>
      <c r="C2842" s="6">
        <v>1185732</v>
      </c>
      <c r="D2842" s="7">
        <v>44329</v>
      </c>
      <c r="E2842" s="6" t="s">
        <v>33</v>
      </c>
      <c r="F2842" s="6" t="s">
        <v>102</v>
      </c>
      <c r="G2842" s="6" t="s">
        <v>103</v>
      </c>
      <c r="H2842" s="6" t="s">
        <v>21</v>
      </c>
      <c r="I2842" s="8">
        <v>0.54999999999999993</v>
      </c>
      <c r="J2842" s="9">
        <v>1250</v>
      </c>
      <c r="K2842" s="10">
        <f t="shared" si="22"/>
        <v>687.49999999999989</v>
      </c>
      <c r="L2842" s="10">
        <f t="shared" si="23"/>
        <v>240.62499999999994</v>
      </c>
      <c r="M2842" s="11">
        <v>0.35</v>
      </c>
      <c r="O2842" s="16"/>
      <c r="P2842" s="14"/>
      <c r="Q2842" s="12"/>
      <c r="R2842" s="13"/>
    </row>
    <row r="2843" spans="1:18" ht="15.75" customHeight="1">
      <c r="A2843" s="1"/>
      <c r="B2843" s="6" t="s">
        <v>14</v>
      </c>
      <c r="C2843" s="6">
        <v>1185732</v>
      </c>
      <c r="D2843" s="7">
        <v>44329</v>
      </c>
      <c r="E2843" s="6" t="s">
        <v>33</v>
      </c>
      <c r="F2843" s="6" t="s">
        <v>102</v>
      </c>
      <c r="G2843" s="6" t="s">
        <v>103</v>
      </c>
      <c r="H2843" s="6" t="s">
        <v>22</v>
      </c>
      <c r="I2843" s="8">
        <v>0.6</v>
      </c>
      <c r="J2843" s="9">
        <v>2500</v>
      </c>
      <c r="K2843" s="10">
        <f t="shared" si="22"/>
        <v>1500</v>
      </c>
      <c r="L2843" s="10">
        <f t="shared" si="23"/>
        <v>600</v>
      </c>
      <c r="M2843" s="11">
        <v>0.4</v>
      </c>
      <c r="O2843" s="16"/>
      <c r="P2843" s="14"/>
      <c r="Q2843" s="12"/>
      <c r="R2843" s="13"/>
    </row>
    <row r="2844" spans="1:18" ht="15.75" customHeight="1">
      <c r="A2844" s="1"/>
      <c r="B2844" s="6" t="s">
        <v>14</v>
      </c>
      <c r="C2844" s="6">
        <v>1185732</v>
      </c>
      <c r="D2844" s="7">
        <v>44359</v>
      </c>
      <c r="E2844" s="6" t="s">
        <v>33</v>
      </c>
      <c r="F2844" s="6" t="s">
        <v>102</v>
      </c>
      <c r="G2844" s="6" t="s">
        <v>103</v>
      </c>
      <c r="H2844" s="6" t="s">
        <v>17</v>
      </c>
      <c r="I2844" s="8">
        <v>0.45</v>
      </c>
      <c r="J2844" s="9">
        <v>5000</v>
      </c>
      <c r="K2844" s="10">
        <f t="shared" si="22"/>
        <v>2250</v>
      </c>
      <c r="L2844" s="10">
        <f t="shared" si="23"/>
        <v>787.5</v>
      </c>
      <c r="M2844" s="11">
        <v>0.35</v>
      </c>
      <c r="O2844" s="16"/>
      <c r="P2844" s="14"/>
      <c r="Q2844" s="12"/>
      <c r="R2844" s="13"/>
    </row>
    <row r="2845" spans="1:18" ht="15.75" customHeight="1">
      <c r="A2845" s="1"/>
      <c r="B2845" s="6" t="s">
        <v>14</v>
      </c>
      <c r="C2845" s="6">
        <v>1185732</v>
      </c>
      <c r="D2845" s="7">
        <v>44359</v>
      </c>
      <c r="E2845" s="6" t="s">
        <v>33</v>
      </c>
      <c r="F2845" s="6" t="s">
        <v>102</v>
      </c>
      <c r="G2845" s="6" t="s">
        <v>103</v>
      </c>
      <c r="H2845" s="6" t="s">
        <v>18</v>
      </c>
      <c r="I2845" s="8">
        <v>0.40000000000000008</v>
      </c>
      <c r="J2845" s="9">
        <v>2500</v>
      </c>
      <c r="K2845" s="10">
        <f t="shared" si="22"/>
        <v>1000.0000000000002</v>
      </c>
      <c r="L2845" s="10">
        <f t="shared" si="23"/>
        <v>300.00000000000006</v>
      </c>
      <c r="M2845" s="11">
        <v>0.3</v>
      </c>
      <c r="O2845" s="16"/>
      <c r="P2845" s="14"/>
      <c r="Q2845" s="12"/>
      <c r="R2845" s="13"/>
    </row>
    <row r="2846" spans="1:18" ht="15.75" customHeight="1">
      <c r="A2846" s="1"/>
      <c r="B2846" s="6" t="s">
        <v>14</v>
      </c>
      <c r="C2846" s="6">
        <v>1185732</v>
      </c>
      <c r="D2846" s="7">
        <v>44359</v>
      </c>
      <c r="E2846" s="6" t="s">
        <v>33</v>
      </c>
      <c r="F2846" s="6" t="s">
        <v>102</v>
      </c>
      <c r="G2846" s="6" t="s">
        <v>103</v>
      </c>
      <c r="H2846" s="6" t="s">
        <v>19</v>
      </c>
      <c r="I2846" s="8">
        <v>0.35000000000000003</v>
      </c>
      <c r="J2846" s="9">
        <v>2000</v>
      </c>
      <c r="K2846" s="10">
        <f t="shared" si="22"/>
        <v>700.00000000000011</v>
      </c>
      <c r="L2846" s="10">
        <f t="shared" si="23"/>
        <v>210.00000000000003</v>
      </c>
      <c r="M2846" s="11">
        <v>0.3</v>
      </c>
      <c r="O2846" s="16"/>
      <c r="P2846" s="14"/>
      <c r="Q2846" s="12"/>
      <c r="R2846" s="13"/>
    </row>
    <row r="2847" spans="1:18" ht="15.75" customHeight="1">
      <c r="A2847" s="1"/>
      <c r="B2847" s="6" t="s">
        <v>14</v>
      </c>
      <c r="C2847" s="6">
        <v>1185732</v>
      </c>
      <c r="D2847" s="7">
        <v>44359</v>
      </c>
      <c r="E2847" s="6" t="s">
        <v>33</v>
      </c>
      <c r="F2847" s="6" t="s">
        <v>102</v>
      </c>
      <c r="G2847" s="6" t="s">
        <v>103</v>
      </c>
      <c r="H2847" s="6" t="s">
        <v>20</v>
      </c>
      <c r="I2847" s="8">
        <v>0.35000000000000003</v>
      </c>
      <c r="J2847" s="9">
        <v>1750</v>
      </c>
      <c r="K2847" s="10">
        <f t="shared" si="22"/>
        <v>612.50000000000011</v>
      </c>
      <c r="L2847" s="10">
        <f t="shared" si="23"/>
        <v>183.75000000000003</v>
      </c>
      <c r="M2847" s="11">
        <v>0.3</v>
      </c>
      <c r="O2847" s="16"/>
      <c r="P2847" s="14"/>
      <c r="Q2847" s="12"/>
      <c r="R2847" s="13"/>
    </row>
    <row r="2848" spans="1:18" ht="15.75" customHeight="1">
      <c r="A2848" s="1"/>
      <c r="B2848" s="6" t="s">
        <v>14</v>
      </c>
      <c r="C2848" s="6">
        <v>1185732</v>
      </c>
      <c r="D2848" s="7">
        <v>44359</v>
      </c>
      <c r="E2848" s="6" t="s">
        <v>33</v>
      </c>
      <c r="F2848" s="6" t="s">
        <v>102</v>
      </c>
      <c r="G2848" s="6" t="s">
        <v>103</v>
      </c>
      <c r="H2848" s="6" t="s">
        <v>21</v>
      </c>
      <c r="I2848" s="8">
        <v>0.45</v>
      </c>
      <c r="J2848" s="9">
        <v>1750</v>
      </c>
      <c r="K2848" s="10">
        <f t="shared" si="22"/>
        <v>787.5</v>
      </c>
      <c r="L2848" s="10">
        <f t="shared" si="23"/>
        <v>275.625</v>
      </c>
      <c r="M2848" s="11">
        <v>0.35</v>
      </c>
      <c r="O2848" s="16"/>
      <c r="P2848" s="14"/>
      <c r="Q2848" s="12"/>
      <c r="R2848" s="13"/>
    </row>
    <row r="2849" spans="1:18" ht="15.75" customHeight="1">
      <c r="A2849" s="1"/>
      <c r="B2849" s="6" t="s">
        <v>14</v>
      </c>
      <c r="C2849" s="6">
        <v>1185732</v>
      </c>
      <c r="D2849" s="7">
        <v>44359</v>
      </c>
      <c r="E2849" s="6" t="s">
        <v>33</v>
      </c>
      <c r="F2849" s="6" t="s">
        <v>102</v>
      </c>
      <c r="G2849" s="6" t="s">
        <v>103</v>
      </c>
      <c r="H2849" s="6" t="s">
        <v>22</v>
      </c>
      <c r="I2849" s="8">
        <v>0.55000000000000004</v>
      </c>
      <c r="J2849" s="9">
        <v>3250</v>
      </c>
      <c r="K2849" s="10">
        <f t="shared" si="22"/>
        <v>1787.5000000000002</v>
      </c>
      <c r="L2849" s="10">
        <f t="shared" si="23"/>
        <v>715.00000000000011</v>
      </c>
      <c r="M2849" s="11">
        <v>0.4</v>
      </c>
      <c r="O2849" s="16"/>
      <c r="P2849" s="14"/>
      <c r="Q2849" s="12"/>
      <c r="R2849" s="13"/>
    </row>
    <row r="2850" spans="1:18" ht="15.75" customHeight="1">
      <c r="A2850" s="1"/>
      <c r="B2850" s="6" t="s">
        <v>14</v>
      </c>
      <c r="C2850" s="6">
        <v>1185732</v>
      </c>
      <c r="D2850" s="7">
        <v>44388</v>
      </c>
      <c r="E2850" s="6" t="s">
        <v>33</v>
      </c>
      <c r="F2850" s="6" t="s">
        <v>102</v>
      </c>
      <c r="G2850" s="6" t="s">
        <v>103</v>
      </c>
      <c r="H2850" s="6" t="s">
        <v>17</v>
      </c>
      <c r="I2850" s="8">
        <v>0.5</v>
      </c>
      <c r="J2850" s="9">
        <v>5500</v>
      </c>
      <c r="K2850" s="10">
        <f t="shared" si="22"/>
        <v>2750</v>
      </c>
      <c r="L2850" s="10">
        <f t="shared" si="23"/>
        <v>962.49999999999989</v>
      </c>
      <c r="M2850" s="11">
        <v>0.35</v>
      </c>
      <c r="O2850" s="16"/>
      <c r="P2850" s="14"/>
      <c r="Q2850" s="12"/>
      <c r="R2850" s="13"/>
    </row>
    <row r="2851" spans="1:18" ht="15.75" customHeight="1">
      <c r="A2851" s="1"/>
      <c r="B2851" s="6" t="s">
        <v>14</v>
      </c>
      <c r="C2851" s="6">
        <v>1185732</v>
      </c>
      <c r="D2851" s="7">
        <v>44388</v>
      </c>
      <c r="E2851" s="6" t="s">
        <v>33</v>
      </c>
      <c r="F2851" s="6" t="s">
        <v>102</v>
      </c>
      <c r="G2851" s="6" t="s">
        <v>103</v>
      </c>
      <c r="H2851" s="6" t="s">
        <v>18</v>
      </c>
      <c r="I2851" s="8">
        <v>0.45000000000000007</v>
      </c>
      <c r="J2851" s="9">
        <v>3000</v>
      </c>
      <c r="K2851" s="10">
        <f t="shared" si="22"/>
        <v>1350.0000000000002</v>
      </c>
      <c r="L2851" s="10">
        <f t="shared" si="23"/>
        <v>405.00000000000006</v>
      </c>
      <c r="M2851" s="11">
        <v>0.3</v>
      </c>
      <c r="O2851" s="16"/>
      <c r="P2851" s="14"/>
      <c r="Q2851" s="12"/>
      <c r="R2851" s="13"/>
    </row>
    <row r="2852" spans="1:18" ht="15.75" customHeight="1">
      <c r="A2852" s="1"/>
      <c r="B2852" s="6" t="s">
        <v>14</v>
      </c>
      <c r="C2852" s="6">
        <v>1185732</v>
      </c>
      <c r="D2852" s="7">
        <v>44388</v>
      </c>
      <c r="E2852" s="6" t="s">
        <v>33</v>
      </c>
      <c r="F2852" s="6" t="s">
        <v>102</v>
      </c>
      <c r="G2852" s="6" t="s">
        <v>103</v>
      </c>
      <c r="H2852" s="6" t="s">
        <v>19</v>
      </c>
      <c r="I2852" s="8">
        <v>0.4</v>
      </c>
      <c r="J2852" s="9">
        <v>2250</v>
      </c>
      <c r="K2852" s="10">
        <f t="shared" si="22"/>
        <v>900</v>
      </c>
      <c r="L2852" s="10">
        <f t="shared" si="23"/>
        <v>270</v>
      </c>
      <c r="M2852" s="11">
        <v>0.3</v>
      </c>
      <c r="O2852" s="16"/>
      <c r="P2852" s="14"/>
      <c r="Q2852" s="12"/>
      <c r="R2852" s="13"/>
    </row>
    <row r="2853" spans="1:18" ht="15.75" customHeight="1">
      <c r="A2853" s="1"/>
      <c r="B2853" s="6" t="s">
        <v>14</v>
      </c>
      <c r="C2853" s="6">
        <v>1185732</v>
      </c>
      <c r="D2853" s="7">
        <v>44388</v>
      </c>
      <c r="E2853" s="6" t="s">
        <v>33</v>
      </c>
      <c r="F2853" s="6" t="s">
        <v>102</v>
      </c>
      <c r="G2853" s="6" t="s">
        <v>103</v>
      </c>
      <c r="H2853" s="6" t="s">
        <v>20</v>
      </c>
      <c r="I2853" s="8">
        <v>0.4</v>
      </c>
      <c r="J2853" s="9">
        <v>1750</v>
      </c>
      <c r="K2853" s="10">
        <f t="shared" si="22"/>
        <v>700</v>
      </c>
      <c r="L2853" s="10">
        <f t="shared" si="23"/>
        <v>210</v>
      </c>
      <c r="M2853" s="11">
        <v>0.3</v>
      </c>
      <c r="O2853" s="16"/>
      <c r="P2853" s="14"/>
      <c r="Q2853" s="12"/>
      <c r="R2853" s="13"/>
    </row>
    <row r="2854" spans="1:18" ht="15.75" customHeight="1">
      <c r="A2854" s="1"/>
      <c r="B2854" s="6" t="s">
        <v>14</v>
      </c>
      <c r="C2854" s="6">
        <v>1185732</v>
      </c>
      <c r="D2854" s="7">
        <v>44388</v>
      </c>
      <c r="E2854" s="6" t="s">
        <v>33</v>
      </c>
      <c r="F2854" s="6" t="s">
        <v>102</v>
      </c>
      <c r="G2854" s="6" t="s">
        <v>103</v>
      </c>
      <c r="H2854" s="6" t="s">
        <v>21</v>
      </c>
      <c r="I2854" s="8">
        <v>0.5</v>
      </c>
      <c r="J2854" s="9">
        <v>2000</v>
      </c>
      <c r="K2854" s="10">
        <f t="shared" si="22"/>
        <v>1000</v>
      </c>
      <c r="L2854" s="10">
        <f t="shared" si="23"/>
        <v>350</v>
      </c>
      <c r="M2854" s="11">
        <v>0.35</v>
      </c>
      <c r="O2854" s="16"/>
      <c r="P2854" s="14"/>
      <c r="Q2854" s="12"/>
      <c r="R2854" s="13"/>
    </row>
    <row r="2855" spans="1:18" ht="15.75" customHeight="1">
      <c r="A2855" s="1"/>
      <c r="B2855" s="6" t="s">
        <v>14</v>
      </c>
      <c r="C2855" s="6">
        <v>1185732</v>
      </c>
      <c r="D2855" s="7">
        <v>44388</v>
      </c>
      <c r="E2855" s="6" t="s">
        <v>33</v>
      </c>
      <c r="F2855" s="6" t="s">
        <v>102</v>
      </c>
      <c r="G2855" s="6" t="s">
        <v>103</v>
      </c>
      <c r="H2855" s="6" t="s">
        <v>22</v>
      </c>
      <c r="I2855" s="8">
        <v>0.55000000000000004</v>
      </c>
      <c r="J2855" s="9">
        <v>3750</v>
      </c>
      <c r="K2855" s="10">
        <f t="shared" si="22"/>
        <v>2062.5</v>
      </c>
      <c r="L2855" s="10">
        <f t="shared" si="23"/>
        <v>825</v>
      </c>
      <c r="M2855" s="11">
        <v>0.4</v>
      </c>
      <c r="O2855" s="16"/>
      <c r="P2855" s="14"/>
      <c r="Q2855" s="12"/>
      <c r="R2855" s="13"/>
    </row>
    <row r="2856" spans="1:18" ht="15.75" customHeight="1">
      <c r="A2856" s="1"/>
      <c r="B2856" s="6" t="s">
        <v>14</v>
      </c>
      <c r="C2856" s="6">
        <v>1185732</v>
      </c>
      <c r="D2856" s="7">
        <v>44420</v>
      </c>
      <c r="E2856" s="6" t="s">
        <v>33</v>
      </c>
      <c r="F2856" s="6" t="s">
        <v>102</v>
      </c>
      <c r="G2856" s="6" t="s">
        <v>103</v>
      </c>
      <c r="H2856" s="6" t="s">
        <v>17</v>
      </c>
      <c r="I2856" s="8">
        <v>0.5</v>
      </c>
      <c r="J2856" s="9">
        <v>5250</v>
      </c>
      <c r="K2856" s="10">
        <f t="shared" si="22"/>
        <v>2625</v>
      </c>
      <c r="L2856" s="10">
        <f t="shared" si="23"/>
        <v>918.74999999999989</v>
      </c>
      <c r="M2856" s="11">
        <v>0.35</v>
      </c>
      <c r="O2856" s="16"/>
      <c r="P2856" s="14"/>
      <c r="Q2856" s="12"/>
      <c r="R2856" s="13"/>
    </row>
    <row r="2857" spans="1:18" ht="15.75" customHeight="1">
      <c r="A2857" s="1"/>
      <c r="B2857" s="6" t="s">
        <v>14</v>
      </c>
      <c r="C2857" s="6">
        <v>1185732</v>
      </c>
      <c r="D2857" s="7">
        <v>44420</v>
      </c>
      <c r="E2857" s="6" t="s">
        <v>33</v>
      </c>
      <c r="F2857" s="6" t="s">
        <v>102</v>
      </c>
      <c r="G2857" s="6" t="s">
        <v>103</v>
      </c>
      <c r="H2857" s="6" t="s">
        <v>18</v>
      </c>
      <c r="I2857" s="8">
        <v>0.45000000000000007</v>
      </c>
      <c r="J2857" s="9">
        <v>3000</v>
      </c>
      <c r="K2857" s="10">
        <f t="shared" si="22"/>
        <v>1350.0000000000002</v>
      </c>
      <c r="L2857" s="10">
        <f t="shared" si="23"/>
        <v>405.00000000000006</v>
      </c>
      <c r="M2857" s="11">
        <v>0.3</v>
      </c>
      <c r="O2857" s="16"/>
      <c r="P2857" s="14"/>
      <c r="Q2857" s="12"/>
      <c r="R2857" s="13"/>
    </row>
    <row r="2858" spans="1:18" ht="15.75" customHeight="1">
      <c r="A2858" s="1"/>
      <c r="B2858" s="6" t="s">
        <v>14</v>
      </c>
      <c r="C2858" s="6">
        <v>1185732</v>
      </c>
      <c r="D2858" s="7">
        <v>44420</v>
      </c>
      <c r="E2858" s="6" t="s">
        <v>33</v>
      </c>
      <c r="F2858" s="6" t="s">
        <v>102</v>
      </c>
      <c r="G2858" s="6" t="s">
        <v>103</v>
      </c>
      <c r="H2858" s="6" t="s">
        <v>19</v>
      </c>
      <c r="I2858" s="8">
        <v>0.4</v>
      </c>
      <c r="J2858" s="9">
        <v>2250</v>
      </c>
      <c r="K2858" s="10">
        <f t="shared" si="22"/>
        <v>900</v>
      </c>
      <c r="L2858" s="10">
        <f t="shared" si="23"/>
        <v>270</v>
      </c>
      <c r="M2858" s="11">
        <v>0.3</v>
      </c>
      <c r="O2858" s="16"/>
      <c r="P2858" s="14"/>
      <c r="Q2858" s="12"/>
      <c r="R2858" s="13"/>
    </row>
    <row r="2859" spans="1:18" ht="15.75" customHeight="1">
      <c r="A2859" s="1"/>
      <c r="B2859" s="6" t="s">
        <v>14</v>
      </c>
      <c r="C2859" s="6">
        <v>1185732</v>
      </c>
      <c r="D2859" s="7">
        <v>44420</v>
      </c>
      <c r="E2859" s="6" t="s">
        <v>33</v>
      </c>
      <c r="F2859" s="6" t="s">
        <v>102</v>
      </c>
      <c r="G2859" s="6" t="s">
        <v>103</v>
      </c>
      <c r="H2859" s="6" t="s">
        <v>20</v>
      </c>
      <c r="I2859" s="8">
        <v>0.4</v>
      </c>
      <c r="J2859" s="9">
        <v>2000</v>
      </c>
      <c r="K2859" s="10">
        <f t="shared" si="22"/>
        <v>800</v>
      </c>
      <c r="L2859" s="10">
        <f t="shared" si="23"/>
        <v>240</v>
      </c>
      <c r="M2859" s="11">
        <v>0.3</v>
      </c>
      <c r="O2859" s="16"/>
      <c r="P2859" s="14"/>
      <c r="Q2859" s="12"/>
      <c r="R2859" s="13"/>
    </row>
    <row r="2860" spans="1:18" ht="15.75" customHeight="1">
      <c r="A2860" s="1"/>
      <c r="B2860" s="6" t="s">
        <v>14</v>
      </c>
      <c r="C2860" s="6">
        <v>1185732</v>
      </c>
      <c r="D2860" s="7">
        <v>44420</v>
      </c>
      <c r="E2860" s="6" t="s">
        <v>33</v>
      </c>
      <c r="F2860" s="6" t="s">
        <v>102</v>
      </c>
      <c r="G2860" s="6" t="s">
        <v>103</v>
      </c>
      <c r="H2860" s="6" t="s">
        <v>21</v>
      </c>
      <c r="I2860" s="8">
        <v>0.5</v>
      </c>
      <c r="J2860" s="9">
        <v>1750</v>
      </c>
      <c r="K2860" s="10">
        <f t="shared" si="22"/>
        <v>875</v>
      </c>
      <c r="L2860" s="10">
        <f t="shared" si="23"/>
        <v>306.25</v>
      </c>
      <c r="M2860" s="11">
        <v>0.35</v>
      </c>
      <c r="O2860" s="16"/>
      <c r="P2860" s="14"/>
      <c r="Q2860" s="12"/>
      <c r="R2860" s="13"/>
    </row>
    <row r="2861" spans="1:18" ht="15.75" customHeight="1">
      <c r="A2861" s="1"/>
      <c r="B2861" s="6" t="s">
        <v>14</v>
      </c>
      <c r="C2861" s="6">
        <v>1185732</v>
      </c>
      <c r="D2861" s="7">
        <v>44420</v>
      </c>
      <c r="E2861" s="6" t="s">
        <v>33</v>
      </c>
      <c r="F2861" s="6" t="s">
        <v>102</v>
      </c>
      <c r="G2861" s="6" t="s">
        <v>103</v>
      </c>
      <c r="H2861" s="6" t="s">
        <v>22</v>
      </c>
      <c r="I2861" s="8">
        <v>0.55000000000000004</v>
      </c>
      <c r="J2861" s="9">
        <v>3500</v>
      </c>
      <c r="K2861" s="10">
        <f t="shared" si="22"/>
        <v>1925.0000000000002</v>
      </c>
      <c r="L2861" s="10">
        <f t="shared" si="23"/>
        <v>770.00000000000011</v>
      </c>
      <c r="M2861" s="11">
        <v>0.4</v>
      </c>
      <c r="O2861" s="16"/>
      <c r="P2861" s="14"/>
      <c r="Q2861" s="12"/>
      <c r="R2861" s="13"/>
    </row>
    <row r="2862" spans="1:18" ht="15.75" customHeight="1">
      <c r="A2862" s="1"/>
      <c r="B2862" s="6" t="s">
        <v>14</v>
      </c>
      <c r="C2862" s="6">
        <v>1185732</v>
      </c>
      <c r="D2862" s="7">
        <v>44452</v>
      </c>
      <c r="E2862" s="6" t="s">
        <v>33</v>
      </c>
      <c r="F2862" s="6" t="s">
        <v>102</v>
      </c>
      <c r="G2862" s="6" t="s">
        <v>103</v>
      </c>
      <c r="H2862" s="6" t="s">
        <v>17</v>
      </c>
      <c r="I2862" s="8">
        <v>0.45</v>
      </c>
      <c r="J2862" s="9">
        <v>4750</v>
      </c>
      <c r="K2862" s="10">
        <f t="shared" si="22"/>
        <v>2137.5</v>
      </c>
      <c r="L2862" s="10">
        <f t="shared" si="23"/>
        <v>748.125</v>
      </c>
      <c r="M2862" s="11">
        <v>0.35</v>
      </c>
      <c r="O2862" s="16"/>
      <c r="P2862" s="14"/>
      <c r="Q2862" s="12"/>
      <c r="R2862" s="13"/>
    </row>
    <row r="2863" spans="1:18" ht="15.75" customHeight="1">
      <c r="A2863" s="1"/>
      <c r="B2863" s="6" t="s">
        <v>14</v>
      </c>
      <c r="C2863" s="6">
        <v>1185732</v>
      </c>
      <c r="D2863" s="7">
        <v>44452</v>
      </c>
      <c r="E2863" s="6" t="s">
        <v>33</v>
      </c>
      <c r="F2863" s="6" t="s">
        <v>102</v>
      </c>
      <c r="G2863" s="6" t="s">
        <v>103</v>
      </c>
      <c r="H2863" s="6" t="s">
        <v>18</v>
      </c>
      <c r="I2863" s="8">
        <v>0.40000000000000008</v>
      </c>
      <c r="J2863" s="9">
        <v>2750</v>
      </c>
      <c r="K2863" s="10">
        <f t="shared" si="22"/>
        <v>1100.0000000000002</v>
      </c>
      <c r="L2863" s="10">
        <f t="shared" si="23"/>
        <v>330.00000000000006</v>
      </c>
      <c r="M2863" s="11">
        <v>0.3</v>
      </c>
      <c r="O2863" s="16"/>
      <c r="P2863" s="14"/>
      <c r="Q2863" s="12"/>
      <c r="R2863" s="13"/>
    </row>
    <row r="2864" spans="1:18" ht="15.75" customHeight="1">
      <c r="A2864" s="1"/>
      <c r="B2864" s="6" t="s">
        <v>14</v>
      </c>
      <c r="C2864" s="6">
        <v>1185732</v>
      </c>
      <c r="D2864" s="7">
        <v>44452</v>
      </c>
      <c r="E2864" s="6" t="s">
        <v>33</v>
      </c>
      <c r="F2864" s="6" t="s">
        <v>102</v>
      </c>
      <c r="G2864" s="6" t="s">
        <v>103</v>
      </c>
      <c r="H2864" s="6" t="s">
        <v>19</v>
      </c>
      <c r="I2864" s="8">
        <v>0.35000000000000003</v>
      </c>
      <c r="J2864" s="9">
        <v>1750</v>
      </c>
      <c r="K2864" s="10">
        <f t="shared" si="22"/>
        <v>612.50000000000011</v>
      </c>
      <c r="L2864" s="10">
        <f t="shared" si="23"/>
        <v>183.75000000000003</v>
      </c>
      <c r="M2864" s="11">
        <v>0.3</v>
      </c>
      <c r="O2864" s="16"/>
      <c r="P2864" s="14"/>
      <c r="Q2864" s="12"/>
      <c r="R2864" s="13"/>
    </row>
    <row r="2865" spans="1:18" ht="15.75" customHeight="1">
      <c r="A2865" s="1"/>
      <c r="B2865" s="6" t="s">
        <v>14</v>
      </c>
      <c r="C2865" s="6">
        <v>1185732</v>
      </c>
      <c r="D2865" s="7">
        <v>44452</v>
      </c>
      <c r="E2865" s="6" t="s">
        <v>33</v>
      </c>
      <c r="F2865" s="6" t="s">
        <v>102</v>
      </c>
      <c r="G2865" s="6" t="s">
        <v>103</v>
      </c>
      <c r="H2865" s="6" t="s">
        <v>20</v>
      </c>
      <c r="I2865" s="8">
        <v>0.35000000000000003</v>
      </c>
      <c r="J2865" s="9">
        <v>1500</v>
      </c>
      <c r="K2865" s="10">
        <f t="shared" si="22"/>
        <v>525</v>
      </c>
      <c r="L2865" s="10">
        <f t="shared" si="23"/>
        <v>157.5</v>
      </c>
      <c r="M2865" s="11">
        <v>0.3</v>
      </c>
      <c r="O2865" s="16"/>
      <c r="P2865" s="14"/>
      <c r="Q2865" s="12"/>
      <c r="R2865" s="13"/>
    </row>
    <row r="2866" spans="1:18" ht="15.75" customHeight="1">
      <c r="A2866" s="1"/>
      <c r="B2866" s="6" t="s">
        <v>14</v>
      </c>
      <c r="C2866" s="6">
        <v>1185732</v>
      </c>
      <c r="D2866" s="7">
        <v>44452</v>
      </c>
      <c r="E2866" s="6" t="s">
        <v>33</v>
      </c>
      <c r="F2866" s="6" t="s">
        <v>102</v>
      </c>
      <c r="G2866" s="6" t="s">
        <v>103</v>
      </c>
      <c r="H2866" s="6" t="s">
        <v>21</v>
      </c>
      <c r="I2866" s="8">
        <v>0.45</v>
      </c>
      <c r="J2866" s="9">
        <v>1500</v>
      </c>
      <c r="K2866" s="10">
        <f t="shared" si="22"/>
        <v>675</v>
      </c>
      <c r="L2866" s="10">
        <f t="shared" si="23"/>
        <v>236.24999999999997</v>
      </c>
      <c r="M2866" s="11">
        <v>0.35</v>
      </c>
      <c r="O2866" s="16"/>
      <c r="P2866" s="14"/>
      <c r="Q2866" s="12"/>
      <c r="R2866" s="13"/>
    </row>
    <row r="2867" spans="1:18" ht="15.75" customHeight="1">
      <c r="A2867" s="1"/>
      <c r="B2867" s="6" t="s">
        <v>14</v>
      </c>
      <c r="C2867" s="6">
        <v>1185732</v>
      </c>
      <c r="D2867" s="7">
        <v>44452</v>
      </c>
      <c r="E2867" s="6" t="s">
        <v>33</v>
      </c>
      <c r="F2867" s="6" t="s">
        <v>102</v>
      </c>
      <c r="G2867" s="6" t="s">
        <v>103</v>
      </c>
      <c r="H2867" s="6" t="s">
        <v>22</v>
      </c>
      <c r="I2867" s="8">
        <v>0.5</v>
      </c>
      <c r="J2867" s="9">
        <v>2250</v>
      </c>
      <c r="K2867" s="10">
        <f t="shared" si="22"/>
        <v>1125</v>
      </c>
      <c r="L2867" s="10">
        <f t="shared" si="23"/>
        <v>450</v>
      </c>
      <c r="M2867" s="11">
        <v>0.4</v>
      </c>
      <c r="O2867" s="16"/>
      <c r="P2867" s="14"/>
      <c r="Q2867" s="12"/>
      <c r="R2867" s="13"/>
    </row>
    <row r="2868" spans="1:18" ht="15.75" customHeight="1">
      <c r="A2868" s="1"/>
      <c r="B2868" s="6" t="s">
        <v>14</v>
      </c>
      <c r="C2868" s="6">
        <v>1185732</v>
      </c>
      <c r="D2868" s="7">
        <v>44481</v>
      </c>
      <c r="E2868" s="6" t="s">
        <v>33</v>
      </c>
      <c r="F2868" s="6" t="s">
        <v>102</v>
      </c>
      <c r="G2868" s="6" t="s">
        <v>103</v>
      </c>
      <c r="H2868" s="6" t="s">
        <v>17</v>
      </c>
      <c r="I2868" s="8">
        <v>0.54999999999999993</v>
      </c>
      <c r="J2868" s="9">
        <v>4000</v>
      </c>
      <c r="K2868" s="10">
        <f t="shared" si="22"/>
        <v>2199.9999999999995</v>
      </c>
      <c r="L2868" s="10">
        <f t="shared" si="23"/>
        <v>769.99999999999977</v>
      </c>
      <c r="M2868" s="11">
        <v>0.35</v>
      </c>
      <c r="O2868" s="16"/>
      <c r="P2868" s="14"/>
      <c r="Q2868" s="12"/>
      <c r="R2868" s="13"/>
    </row>
    <row r="2869" spans="1:18" ht="15.75" customHeight="1">
      <c r="A2869" s="1"/>
      <c r="B2869" s="6" t="s">
        <v>14</v>
      </c>
      <c r="C2869" s="6">
        <v>1185732</v>
      </c>
      <c r="D2869" s="7">
        <v>44481</v>
      </c>
      <c r="E2869" s="6" t="s">
        <v>33</v>
      </c>
      <c r="F2869" s="6" t="s">
        <v>102</v>
      </c>
      <c r="G2869" s="6" t="s">
        <v>103</v>
      </c>
      <c r="H2869" s="6" t="s">
        <v>18</v>
      </c>
      <c r="I2869" s="8">
        <v>0.45</v>
      </c>
      <c r="J2869" s="9">
        <v>2500</v>
      </c>
      <c r="K2869" s="10">
        <f t="shared" si="22"/>
        <v>1125</v>
      </c>
      <c r="L2869" s="10">
        <f t="shared" si="23"/>
        <v>337.5</v>
      </c>
      <c r="M2869" s="11">
        <v>0.3</v>
      </c>
      <c r="O2869" s="16"/>
      <c r="P2869" s="14"/>
      <c r="Q2869" s="12"/>
      <c r="R2869" s="13"/>
    </row>
    <row r="2870" spans="1:18" ht="15.75" customHeight="1">
      <c r="A2870" s="1"/>
      <c r="B2870" s="6" t="s">
        <v>14</v>
      </c>
      <c r="C2870" s="6">
        <v>1185732</v>
      </c>
      <c r="D2870" s="7">
        <v>44481</v>
      </c>
      <c r="E2870" s="6" t="s">
        <v>33</v>
      </c>
      <c r="F2870" s="6" t="s">
        <v>102</v>
      </c>
      <c r="G2870" s="6" t="s">
        <v>103</v>
      </c>
      <c r="H2870" s="6" t="s">
        <v>19</v>
      </c>
      <c r="I2870" s="8">
        <v>0.45</v>
      </c>
      <c r="J2870" s="9">
        <v>1500</v>
      </c>
      <c r="K2870" s="10">
        <f t="shared" si="22"/>
        <v>675</v>
      </c>
      <c r="L2870" s="10">
        <f t="shared" si="23"/>
        <v>202.5</v>
      </c>
      <c r="M2870" s="11">
        <v>0.3</v>
      </c>
      <c r="O2870" s="16"/>
      <c r="P2870" s="14"/>
      <c r="Q2870" s="12"/>
      <c r="R2870" s="13"/>
    </row>
    <row r="2871" spans="1:18" ht="15.75" customHeight="1">
      <c r="A2871" s="1"/>
      <c r="B2871" s="6" t="s">
        <v>14</v>
      </c>
      <c r="C2871" s="6">
        <v>1185732</v>
      </c>
      <c r="D2871" s="7">
        <v>44481</v>
      </c>
      <c r="E2871" s="6" t="s">
        <v>33</v>
      </c>
      <c r="F2871" s="6" t="s">
        <v>102</v>
      </c>
      <c r="G2871" s="6" t="s">
        <v>103</v>
      </c>
      <c r="H2871" s="6" t="s">
        <v>20</v>
      </c>
      <c r="I2871" s="8">
        <v>0.45</v>
      </c>
      <c r="J2871" s="9">
        <v>1250</v>
      </c>
      <c r="K2871" s="10">
        <f t="shared" si="22"/>
        <v>562.5</v>
      </c>
      <c r="L2871" s="10">
        <f t="shared" si="23"/>
        <v>168.75</v>
      </c>
      <c r="M2871" s="11">
        <v>0.3</v>
      </c>
      <c r="O2871" s="16"/>
      <c r="P2871" s="14"/>
      <c r="Q2871" s="12"/>
      <c r="R2871" s="13"/>
    </row>
    <row r="2872" spans="1:18" ht="15.75" customHeight="1">
      <c r="A2872" s="1"/>
      <c r="B2872" s="6" t="s">
        <v>14</v>
      </c>
      <c r="C2872" s="6">
        <v>1185732</v>
      </c>
      <c r="D2872" s="7">
        <v>44481</v>
      </c>
      <c r="E2872" s="6" t="s">
        <v>33</v>
      </c>
      <c r="F2872" s="6" t="s">
        <v>102</v>
      </c>
      <c r="G2872" s="6" t="s">
        <v>103</v>
      </c>
      <c r="H2872" s="6" t="s">
        <v>21</v>
      </c>
      <c r="I2872" s="8">
        <v>0.54999999999999993</v>
      </c>
      <c r="J2872" s="9">
        <v>1250</v>
      </c>
      <c r="K2872" s="10">
        <f t="shared" si="22"/>
        <v>687.49999999999989</v>
      </c>
      <c r="L2872" s="10">
        <f t="shared" si="23"/>
        <v>240.62499999999994</v>
      </c>
      <c r="M2872" s="11">
        <v>0.35</v>
      </c>
      <c r="O2872" s="16"/>
      <c r="P2872" s="14"/>
      <c r="Q2872" s="12"/>
      <c r="R2872" s="13"/>
    </row>
    <row r="2873" spans="1:18" ht="15.75" customHeight="1">
      <c r="A2873" s="1"/>
      <c r="B2873" s="6" t="s">
        <v>14</v>
      </c>
      <c r="C2873" s="6">
        <v>1185732</v>
      </c>
      <c r="D2873" s="7">
        <v>44481</v>
      </c>
      <c r="E2873" s="6" t="s">
        <v>33</v>
      </c>
      <c r="F2873" s="6" t="s">
        <v>102</v>
      </c>
      <c r="G2873" s="6" t="s">
        <v>103</v>
      </c>
      <c r="H2873" s="6" t="s">
        <v>22</v>
      </c>
      <c r="I2873" s="8">
        <v>0.59999999999999987</v>
      </c>
      <c r="J2873" s="9">
        <v>2500</v>
      </c>
      <c r="K2873" s="10">
        <f t="shared" si="22"/>
        <v>1499.9999999999998</v>
      </c>
      <c r="L2873" s="10">
        <f t="shared" si="23"/>
        <v>599.99999999999989</v>
      </c>
      <c r="M2873" s="11">
        <v>0.4</v>
      </c>
      <c r="O2873" s="16"/>
      <c r="P2873" s="14"/>
      <c r="Q2873" s="12"/>
      <c r="R2873" s="13"/>
    </row>
    <row r="2874" spans="1:18" ht="15.75" customHeight="1">
      <c r="A2874" s="1"/>
      <c r="B2874" s="6" t="s">
        <v>14</v>
      </c>
      <c r="C2874" s="6">
        <v>1185732</v>
      </c>
      <c r="D2874" s="7">
        <v>44512</v>
      </c>
      <c r="E2874" s="6" t="s">
        <v>33</v>
      </c>
      <c r="F2874" s="6" t="s">
        <v>102</v>
      </c>
      <c r="G2874" s="6" t="s">
        <v>103</v>
      </c>
      <c r="H2874" s="6" t="s">
        <v>17</v>
      </c>
      <c r="I2874" s="8">
        <v>0.54999999999999993</v>
      </c>
      <c r="J2874" s="9">
        <v>4000</v>
      </c>
      <c r="K2874" s="10">
        <f t="shared" si="22"/>
        <v>2199.9999999999995</v>
      </c>
      <c r="L2874" s="10">
        <f t="shared" si="23"/>
        <v>769.99999999999977</v>
      </c>
      <c r="M2874" s="11">
        <v>0.35</v>
      </c>
      <c r="O2874" s="16"/>
      <c r="P2874" s="14"/>
      <c r="Q2874" s="12"/>
      <c r="R2874" s="13"/>
    </row>
    <row r="2875" spans="1:18" ht="15.75" customHeight="1">
      <c r="A2875" s="1"/>
      <c r="B2875" s="6" t="s">
        <v>14</v>
      </c>
      <c r="C2875" s="6">
        <v>1185732</v>
      </c>
      <c r="D2875" s="7">
        <v>44512</v>
      </c>
      <c r="E2875" s="6" t="s">
        <v>33</v>
      </c>
      <c r="F2875" s="6" t="s">
        <v>102</v>
      </c>
      <c r="G2875" s="6" t="s">
        <v>103</v>
      </c>
      <c r="H2875" s="6" t="s">
        <v>18</v>
      </c>
      <c r="I2875" s="8">
        <v>0.45</v>
      </c>
      <c r="J2875" s="9">
        <v>2500</v>
      </c>
      <c r="K2875" s="10">
        <f t="shared" si="22"/>
        <v>1125</v>
      </c>
      <c r="L2875" s="10">
        <f t="shared" si="23"/>
        <v>337.5</v>
      </c>
      <c r="M2875" s="11">
        <v>0.3</v>
      </c>
      <c r="O2875" s="16"/>
      <c r="P2875" s="14"/>
      <c r="Q2875" s="12"/>
      <c r="R2875" s="13"/>
    </row>
    <row r="2876" spans="1:18" ht="15.75" customHeight="1">
      <c r="A2876" s="1"/>
      <c r="B2876" s="6" t="s">
        <v>14</v>
      </c>
      <c r="C2876" s="6">
        <v>1185732</v>
      </c>
      <c r="D2876" s="7">
        <v>44512</v>
      </c>
      <c r="E2876" s="6" t="s">
        <v>33</v>
      </c>
      <c r="F2876" s="6" t="s">
        <v>102</v>
      </c>
      <c r="G2876" s="6" t="s">
        <v>103</v>
      </c>
      <c r="H2876" s="6" t="s">
        <v>19</v>
      </c>
      <c r="I2876" s="8">
        <v>0.45</v>
      </c>
      <c r="J2876" s="9">
        <v>1950</v>
      </c>
      <c r="K2876" s="10">
        <f t="shared" si="22"/>
        <v>877.5</v>
      </c>
      <c r="L2876" s="10">
        <f t="shared" si="23"/>
        <v>263.25</v>
      </c>
      <c r="M2876" s="11">
        <v>0.3</v>
      </c>
      <c r="O2876" s="16"/>
      <c r="P2876" s="14"/>
      <c r="Q2876" s="12"/>
      <c r="R2876" s="13"/>
    </row>
    <row r="2877" spans="1:18" ht="15.75" customHeight="1">
      <c r="A2877" s="1"/>
      <c r="B2877" s="6" t="s">
        <v>14</v>
      </c>
      <c r="C2877" s="6">
        <v>1185732</v>
      </c>
      <c r="D2877" s="7">
        <v>44512</v>
      </c>
      <c r="E2877" s="6" t="s">
        <v>33</v>
      </c>
      <c r="F2877" s="6" t="s">
        <v>102</v>
      </c>
      <c r="G2877" s="6" t="s">
        <v>103</v>
      </c>
      <c r="H2877" s="6" t="s">
        <v>20</v>
      </c>
      <c r="I2877" s="8">
        <v>0.45</v>
      </c>
      <c r="J2877" s="9">
        <v>1750</v>
      </c>
      <c r="K2877" s="10">
        <f t="shared" si="22"/>
        <v>787.5</v>
      </c>
      <c r="L2877" s="10">
        <f t="shared" si="23"/>
        <v>236.25</v>
      </c>
      <c r="M2877" s="11">
        <v>0.3</v>
      </c>
      <c r="O2877" s="16"/>
      <c r="P2877" s="14"/>
      <c r="Q2877" s="12"/>
      <c r="R2877" s="13"/>
    </row>
    <row r="2878" spans="1:18" ht="15.75" customHeight="1">
      <c r="A2878" s="1"/>
      <c r="B2878" s="6" t="s">
        <v>14</v>
      </c>
      <c r="C2878" s="6">
        <v>1185732</v>
      </c>
      <c r="D2878" s="7">
        <v>44512</v>
      </c>
      <c r="E2878" s="6" t="s">
        <v>33</v>
      </c>
      <c r="F2878" s="6" t="s">
        <v>102</v>
      </c>
      <c r="G2878" s="6" t="s">
        <v>103</v>
      </c>
      <c r="H2878" s="6" t="s">
        <v>21</v>
      </c>
      <c r="I2878" s="8">
        <v>0.6</v>
      </c>
      <c r="J2878" s="9">
        <v>1500</v>
      </c>
      <c r="K2878" s="10">
        <f t="shared" si="22"/>
        <v>900</v>
      </c>
      <c r="L2878" s="10">
        <f t="shared" si="23"/>
        <v>315</v>
      </c>
      <c r="M2878" s="11">
        <v>0.35</v>
      </c>
      <c r="O2878" s="16"/>
      <c r="P2878" s="14"/>
      <c r="Q2878" s="12"/>
      <c r="R2878" s="13"/>
    </row>
    <row r="2879" spans="1:18" ht="15.75" customHeight="1">
      <c r="A2879" s="1"/>
      <c r="B2879" s="6" t="s">
        <v>14</v>
      </c>
      <c r="C2879" s="6">
        <v>1185732</v>
      </c>
      <c r="D2879" s="7">
        <v>44512</v>
      </c>
      <c r="E2879" s="6" t="s">
        <v>33</v>
      </c>
      <c r="F2879" s="6" t="s">
        <v>102</v>
      </c>
      <c r="G2879" s="6" t="s">
        <v>103</v>
      </c>
      <c r="H2879" s="6" t="s">
        <v>22</v>
      </c>
      <c r="I2879" s="8">
        <v>0.64999999999999991</v>
      </c>
      <c r="J2879" s="9">
        <v>2500</v>
      </c>
      <c r="K2879" s="10">
        <f t="shared" si="22"/>
        <v>1624.9999999999998</v>
      </c>
      <c r="L2879" s="10">
        <f t="shared" si="23"/>
        <v>650</v>
      </c>
      <c r="M2879" s="11">
        <v>0.4</v>
      </c>
      <c r="O2879" s="16"/>
      <c r="P2879" s="14"/>
      <c r="Q2879" s="12"/>
      <c r="R2879" s="13"/>
    </row>
    <row r="2880" spans="1:18" ht="15.75" customHeight="1">
      <c r="A2880" s="1"/>
      <c r="B2880" s="6" t="s">
        <v>14</v>
      </c>
      <c r="C2880" s="6">
        <v>1185732</v>
      </c>
      <c r="D2880" s="7">
        <v>44541</v>
      </c>
      <c r="E2880" s="6" t="s">
        <v>33</v>
      </c>
      <c r="F2880" s="6" t="s">
        <v>102</v>
      </c>
      <c r="G2880" s="6" t="s">
        <v>103</v>
      </c>
      <c r="H2880" s="6" t="s">
        <v>17</v>
      </c>
      <c r="I2880" s="8">
        <v>0.6</v>
      </c>
      <c r="J2880" s="9">
        <v>5000</v>
      </c>
      <c r="K2880" s="10">
        <f t="shared" si="22"/>
        <v>3000</v>
      </c>
      <c r="L2880" s="10">
        <f t="shared" si="23"/>
        <v>1050</v>
      </c>
      <c r="M2880" s="11">
        <v>0.35</v>
      </c>
      <c r="O2880" s="16"/>
      <c r="P2880" s="14"/>
      <c r="Q2880" s="12"/>
      <c r="R2880" s="13"/>
    </row>
    <row r="2881" spans="1:18" ht="15.75" customHeight="1">
      <c r="A2881" s="1"/>
      <c r="B2881" s="6" t="s">
        <v>14</v>
      </c>
      <c r="C2881" s="6">
        <v>1185732</v>
      </c>
      <c r="D2881" s="7">
        <v>44541</v>
      </c>
      <c r="E2881" s="6" t="s">
        <v>33</v>
      </c>
      <c r="F2881" s="6" t="s">
        <v>102</v>
      </c>
      <c r="G2881" s="6" t="s">
        <v>103</v>
      </c>
      <c r="H2881" s="6" t="s">
        <v>18</v>
      </c>
      <c r="I2881" s="8">
        <v>0.5</v>
      </c>
      <c r="J2881" s="9">
        <v>3000</v>
      </c>
      <c r="K2881" s="10">
        <f t="shared" si="22"/>
        <v>1500</v>
      </c>
      <c r="L2881" s="10">
        <f t="shared" si="23"/>
        <v>450</v>
      </c>
      <c r="M2881" s="11">
        <v>0.3</v>
      </c>
      <c r="O2881" s="16"/>
      <c r="P2881" s="14"/>
      <c r="Q2881" s="12"/>
      <c r="R2881" s="13"/>
    </row>
    <row r="2882" spans="1:18" ht="15.75" customHeight="1">
      <c r="A2882" s="1"/>
      <c r="B2882" s="6" t="s">
        <v>14</v>
      </c>
      <c r="C2882" s="6">
        <v>1185732</v>
      </c>
      <c r="D2882" s="7">
        <v>44541</v>
      </c>
      <c r="E2882" s="6" t="s">
        <v>33</v>
      </c>
      <c r="F2882" s="6" t="s">
        <v>102</v>
      </c>
      <c r="G2882" s="6" t="s">
        <v>103</v>
      </c>
      <c r="H2882" s="6" t="s">
        <v>19</v>
      </c>
      <c r="I2882" s="8">
        <v>0.5</v>
      </c>
      <c r="J2882" s="9">
        <v>2500</v>
      </c>
      <c r="K2882" s="10">
        <f t="shared" si="22"/>
        <v>1250</v>
      </c>
      <c r="L2882" s="10">
        <f t="shared" si="23"/>
        <v>375</v>
      </c>
      <c r="M2882" s="11">
        <v>0.3</v>
      </c>
      <c r="O2882" s="16"/>
      <c r="P2882" s="14"/>
      <c r="Q2882" s="12"/>
      <c r="R2882" s="13"/>
    </row>
    <row r="2883" spans="1:18" ht="15.75" customHeight="1">
      <c r="A2883" s="1"/>
      <c r="B2883" s="6" t="s">
        <v>14</v>
      </c>
      <c r="C2883" s="6">
        <v>1185732</v>
      </c>
      <c r="D2883" s="7">
        <v>44541</v>
      </c>
      <c r="E2883" s="6" t="s">
        <v>33</v>
      </c>
      <c r="F2883" s="6" t="s">
        <v>102</v>
      </c>
      <c r="G2883" s="6" t="s">
        <v>103</v>
      </c>
      <c r="H2883" s="6" t="s">
        <v>20</v>
      </c>
      <c r="I2883" s="8">
        <v>0.5</v>
      </c>
      <c r="J2883" s="9">
        <v>2000</v>
      </c>
      <c r="K2883" s="10">
        <f t="shared" si="22"/>
        <v>1000</v>
      </c>
      <c r="L2883" s="10">
        <f t="shared" si="23"/>
        <v>300</v>
      </c>
      <c r="M2883" s="11">
        <v>0.3</v>
      </c>
      <c r="O2883" s="16"/>
      <c r="P2883" s="14"/>
      <c r="Q2883" s="12"/>
      <c r="R2883" s="13"/>
    </row>
    <row r="2884" spans="1:18" ht="15.75" customHeight="1">
      <c r="A2884" s="1"/>
      <c r="B2884" s="6" t="s">
        <v>14</v>
      </c>
      <c r="C2884" s="6">
        <v>1185732</v>
      </c>
      <c r="D2884" s="7">
        <v>44541</v>
      </c>
      <c r="E2884" s="6" t="s">
        <v>33</v>
      </c>
      <c r="F2884" s="6" t="s">
        <v>102</v>
      </c>
      <c r="G2884" s="6" t="s">
        <v>103</v>
      </c>
      <c r="H2884" s="6" t="s">
        <v>21</v>
      </c>
      <c r="I2884" s="8">
        <v>0.6</v>
      </c>
      <c r="J2884" s="9">
        <v>2000</v>
      </c>
      <c r="K2884" s="10">
        <f t="shared" si="22"/>
        <v>1200</v>
      </c>
      <c r="L2884" s="10">
        <f t="shared" si="23"/>
        <v>420</v>
      </c>
      <c r="M2884" s="11">
        <v>0.35</v>
      </c>
      <c r="O2884" s="16"/>
      <c r="P2884" s="14"/>
      <c r="Q2884" s="12"/>
      <c r="R2884" s="13"/>
    </row>
    <row r="2885" spans="1:18" ht="15.75" customHeight="1">
      <c r="A2885" s="1"/>
      <c r="B2885" s="6" t="s">
        <v>14</v>
      </c>
      <c r="C2885" s="6">
        <v>1185732</v>
      </c>
      <c r="D2885" s="7">
        <v>44541</v>
      </c>
      <c r="E2885" s="6" t="s">
        <v>33</v>
      </c>
      <c r="F2885" s="6" t="s">
        <v>102</v>
      </c>
      <c r="G2885" s="6" t="s">
        <v>103</v>
      </c>
      <c r="H2885" s="6" t="s">
        <v>22</v>
      </c>
      <c r="I2885" s="8">
        <v>0.64999999999999991</v>
      </c>
      <c r="J2885" s="9">
        <v>3000</v>
      </c>
      <c r="K2885" s="10">
        <f t="shared" si="22"/>
        <v>1949.9999999999998</v>
      </c>
      <c r="L2885" s="10">
        <f t="shared" si="23"/>
        <v>780</v>
      </c>
      <c r="M2885" s="11">
        <v>0.4</v>
      </c>
      <c r="O2885" s="16"/>
      <c r="P2885" s="14"/>
      <c r="Q2885" s="12"/>
      <c r="R2885" s="13"/>
    </row>
    <row r="2886" spans="1:18" ht="15.75" customHeight="1">
      <c r="A2886" s="1" t="s">
        <v>39</v>
      </c>
      <c r="B2886" s="6" t="s">
        <v>14</v>
      </c>
      <c r="C2886" s="6">
        <v>1185732</v>
      </c>
      <c r="D2886" s="7">
        <v>44205</v>
      </c>
      <c r="E2886" s="6" t="s">
        <v>33</v>
      </c>
      <c r="F2886" s="6" t="s">
        <v>104</v>
      </c>
      <c r="G2886" s="6" t="s">
        <v>105</v>
      </c>
      <c r="H2886" s="6" t="s">
        <v>17</v>
      </c>
      <c r="I2886" s="8">
        <v>0.35000000000000003</v>
      </c>
      <c r="J2886" s="9">
        <v>4750</v>
      </c>
      <c r="K2886" s="10">
        <f t="shared" si="22"/>
        <v>1662.5000000000002</v>
      </c>
      <c r="L2886" s="10">
        <f t="shared" si="23"/>
        <v>581.875</v>
      </c>
      <c r="M2886" s="11">
        <v>0.35</v>
      </c>
      <c r="O2886" s="16"/>
      <c r="P2886" s="14"/>
      <c r="Q2886" s="12"/>
      <c r="R2886" s="13"/>
    </row>
    <row r="2887" spans="1:18" ht="15.75" customHeight="1">
      <c r="A2887" s="1"/>
      <c r="B2887" s="6" t="s">
        <v>14</v>
      </c>
      <c r="C2887" s="6">
        <v>1185732</v>
      </c>
      <c r="D2887" s="7">
        <v>44205</v>
      </c>
      <c r="E2887" s="6" t="s">
        <v>33</v>
      </c>
      <c r="F2887" s="6" t="s">
        <v>104</v>
      </c>
      <c r="G2887" s="6" t="s">
        <v>105</v>
      </c>
      <c r="H2887" s="6" t="s">
        <v>18</v>
      </c>
      <c r="I2887" s="8">
        <v>0.35000000000000003</v>
      </c>
      <c r="J2887" s="9">
        <v>2750</v>
      </c>
      <c r="K2887" s="10">
        <f t="shared" si="22"/>
        <v>962.50000000000011</v>
      </c>
      <c r="L2887" s="10">
        <f t="shared" si="23"/>
        <v>288.75</v>
      </c>
      <c r="M2887" s="11">
        <v>0.3</v>
      </c>
      <c r="O2887" s="16"/>
      <c r="P2887" s="14"/>
      <c r="Q2887" s="12"/>
      <c r="R2887" s="13"/>
    </row>
    <row r="2888" spans="1:18" ht="15.75" customHeight="1">
      <c r="A2888" s="1"/>
      <c r="B2888" s="6" t="s">
        <v>14</v>
      </c>
      <c r="C2888" s="6">
        <v>1185732</v>
      </c>
      <c r="D2888" s="7">
        <v>44205</v>
      </c>
      <c r="E2888" s="6" t="s">
        <v>33</v>
      </c>
      <c r="F2888" s="6" t="s">
        <v>104</v>
      </c>
      <c r="G2888" s="6" t="s">
        <v>105</v>
      </c>
      <c r="H2888" s="6" t="s">
        <v>19</v>
      </c>
      <c r="I2888" s="8">
        <v>0.25000000000000006</v>
      </c>
      <c r="J2888" s="9">
        <v>2750</v>
      </c>
      <c r="K2888" s="10">
        <f t="shared" si="22"/>
        <v>687.50000000000011</v>
      </c>
      <c r="L2888" s="10">
        <f t="shared" si="23"/>
        <v>206.25000000000003</v>
      </c>
      <c r="M2888" s="11">
        <v>0.3</v>
      </c>
      <c r="O2888" s="16"/>
      <c r="P2888" s="14"/>
      <c r="Q2888" s="12"/>
      <c r="R2888" s="13"/>
    </row>
    <row r="2889" spans="1:18" ht="15.75" customHeight="1">
      <c r="A2889" s="1"/>
      <c r="B2889" s="6" t="s">
        <v>14</v>
      </c>
      <c r="C2889" s="6">
        <v>1185732</v>
      </c>
      <c r="D2889" s="7">
        <v>44205</v>
      </c>
      <c r="E2889" s="6" t="s">
        <v>33</v>
      </c>
      <c r="F2889" s="6" t="s">
        <v>104</v>
      </c>
      <c r="G2889" s="6" t="s">
        <v>105</v>
      </c>
      <c r="H2889" s="6" t="s">
        <v>20</v>
      </c>
      <c r="I2889" s="8">
        <v>0.30000000000000004</v>
      </c>
      <c r="J2889" s="9">
        <v>1250</v>
      </c>
      <c r="K2889" s="10">
        <f t="shared" si="22"/>
        <v>375.00000000000006</v>
      </c>
      <c r="L2889" s="10">
        <f t="shared" si="23"/>
        <v>112.50000000000001</v>
      </c>
      <c r="M2889" s="11">
        <v>0.3</v>
      </c>
      <c r="O2889" s="16"/>
      <c r="P2889" s="14"/>
      <c r="Q2889" s="12"/>
      <c r="R2889" s="13"/>
    </row>
    <row r="2890" spans="1:18" ht="15.75" customHeight="1">
      <c r="A2890" s="1"/>
      <c r="B2890" s="6" t="s">
        <v>14</v>
      </c>
      <c r="C2890" s="6">
        <v>1185732</v>
      </c>
      <c r="D2890" s="7">
        <v>44205</v>
      </c>
      <c r="E2890" s="6" t="s">
        <v>33</v>
      </c>
      <c r="F2890" s="6" t="s">
        <v>104</v>
      </c>
      <c r="G2890" s="6" t="s">
        <v>105</v>
      </c>
      <c r="H2890" s="6" t="s">
        <v>21</v>
      </c>
      <c r="I2890" s="8">
        <v>0.44999999999999996</v>
      </c>
      <c r="J2890" s="9">
        <v>1750</v>
      </c>
      <c r="K2890" s="10">
        <f t="shared" si="22"/>
        <v>787.49999999999989</v>
      </c>
      <c r="L2890" s="10">
        <f t="shared" si="23"/>
        <v>275.62499999999994</v>
      </c>
      <c r="M2890" s="11">
        <v>0.35</v>
      </c>
      <c r="O2890" s="16"/>
      <c r="P2890" s="14"/>
      <c r="Q2890" s="12"/>
      <c r="R2890" s="13"/>
    </row>
    <row r="2891" spans="1:18" ht="15.75" customHeight="1">
      <c r="A2891" s="1"/>
      <c r="B2891" s="6" t="s">
        <v>14</v>
      </c>
      <c r="C2891" s="6">
        <v>1185732</v>
      </c>
      <c r="D2891" s="7">
        <v>44205</v>
      </c>
      <c r="E2891" s="6" t="s">
        <v>33</v>
      </c>
      <c r="F2891" s="6" t="s">
        <v>104</v>
      </c>
      <c r="G2891" s="6" t="s">
        <v>105</v>
      </c>
      <c r="H2891" s="6" t="s">
        <v>22</v>
      </c>
      <c r="I2891" s="8">
        <v>0.35000000000000003</v>
      </c>
      <c r="J2891" s="9">
        <v>2750</v>
      </c>
      <c r="K2891" s="10">
        <f t="shared" si="22"/>
        <v>962.50000000000011</v>
      </c>
      <c r="L2891" s="10">
        <f t="shared" si="23"/>
        <v>385.00000000000006</v>
      </c>
      <c r="M2891" s="11">
        <v>0.4</v>
      </c>
      <c r="O2891" s="16"/>
      <c r="P2891" s="14"/>
      <c r="Q2891" s="12"/>
      <c r="R2891" s="13"/>
    </row>
    <row r="2892" spans="1:18" ht="15.75" customHeight="1">
      <c r="A2892" s="1"/>
      <c r="B2892" s="6" t="s">
        <v>14</v>
      </c>
      <c r="C2892" s="6">
        <v>1185732</v>
      </c>
      <c r="D2892" s="7">
        <v>44236</v>
      </c>
      <c r="E2892" s="6" t="s">
        <v>33</v>
      </c>
      <c r="F2892" s="6" t="s">
        <v>104</v>
      </c>
      <c r="G2892" s="6" t="s">
        <v>105</v>
      </c>
      <c r="H2892" s="6" t="s">
        <v>17</v>
      </c>
      <c r="I2892" s="8">
        <v>0.35000000000000003</v>
      </c>
      <c r="J2892" s="9">
        <v>5250</v>
      </c>
      <c r="K2892" s="10">
        <f t="shared" si="22"/>
        <v>1837.5000000000002</v>
      </c>
      <c r="L2892" s="10">
        <f t="shared" si="23"/>
        <v>643.125</v>
      </c>
      <c r="M2892" s="11">
        <v>0.35</v>
      </c>
      <c r="O2892" s="16"/>
      <c r="P2892" s="14"/>
      <c r="Q2892" s="12"/>
      <c r="R2892" s="13"/>
    </row>
    <row r="2893" spans="1:18" ht="15.75" customHeight="1">
      <c r="A2893" s="1"/>
      <c r="B2893" s="6" t="s">
        <v>14</v>
      </c>
      <c r="C2893" s="6">
        <v>1185732</v>
      </c>
      <c r="D2893" s="7">
        <v>44236</v>
      </c>
      <c r="E2893" s="6" t="s">
        <v>33</v>
      </c>
      <c r="F2893" s="6" t="s">
        <v>104</v>
      </c>
      <c r="G2893" s="6" t="s">
        <v>105</v>
      </c>
      <c r="H2893" s="6" t="s">
        <v>18</v>
      </c>
      <c r="I2893" s="8">
        <v>0.35000000000000003</v>
      </c>
      <c r="J2893" s="9">
        <v>1750</v>
      </c>
      <c r="K2893" s="10">
        <f t="shared" si="22"/>
        <v>612.50000000000011</v>
      </c>
      <c r="L2893" s="10">
        <f t="shared" si="23"/>
        <v>183.75000000000003</v>
      </c>
      <c r="M2893" s="11">
        <v>0.3</v>
      </c>
      <c r="O2893" s="16"/>
      <c r="P2893" s="14"/>
      <c r="Q2893" s="12"/>
      <c r="R2893" s="13"/>
    </row>
    <row r="2894" spans="1:18" ht="15.75" customHeight="1">
      <c r="A2894" s="1"/>
      <c r="B2894" s="6" t="s">
        <v>14</v>
      </c>
      <c r="C2894" s="6">
        <v>1185732</v>
      </c>
      <c r="D2894" s="7">
        <v>44236</v>
      </c>
      <c r="E2894" s="6" t="s">
        <v>33</v>
      </c>
      <c r="F2894" s="6" t="s">
        <v>104</v>
      </c>
      <c r="G2894" s="6" t="s">
        <v>105</v>
      </c>
      <c r="H2894" s="6" t="s">
        <v>19</v>
      </c>
      <c r="I2894" s="8">
        <v>0.25000000000000006</v>
      </c>
      <c r="J2894" s="9">
        <v>2250</v>
      </c>
      <c r="K2894" s="10">
        <f t="shared" si="22"/>
        <v>562.50000000000011</v>
      </c>
      <c r="L2894" s="10">
        <f t="shared" si="23"/>
        <v>168.75000000000003</v>
      </c>
      <c r="M2894" s="11">
        <v>0.3</v>
      </c>
      <c r="O2894" s="16"/>
      <c r="P2894" s="14"/>
      <c r="Q2894" s="12"/>
      <c r="R2894" s="13"/>
    </row>
    <row r="2895" spans="1:18" ht="15.75" customHeight="1">
      <c r="A2895" s="1"/>
      <c r="B2895" s="6" t="s">
        <v>14</v>
      </c>
      <c r="C2895" s="6">
        <v>1185732</v>
      </c>
      <c r="D2895" s="7">
        <v>44236</v>
      </c>
      <c r="E2895" s="6" t="s">
        <v>33</v>
      </c>
      <c r="F2895" s="6" t="s">
        <v>104</v>
      </c>
      <c r="G2895" s="6" t="s">
        <v>105</v>
      </c>
      <c r="H2895" s="6" t="s">
        <v>20</v>
      </c>
      <c r="I2895" s="8">
        <v>0.30000000000000004</v>
      </c>
      <c r="J2895" s="9">
        <v>1000</v>
      </c>
      <c r="K2895" s="10">
        <f t="shared" si="22"/>
        <v>300.00000000000006</v>
      </c>
      <c r="L2895" s="10">
        <f t="shared" si="23"/>
        <v>90.000000000000014</v>
      </c>
      <c r="M2895" s="11">
        <v>0.3</v>
      </c>
      <c r="O2895" s="16"/>
      <c r="P2895" s="14"/>
      <c r="Q2895" s="12"/>
      <c r="R2895" s="13"/>
    </row>
    <row r="2896" spans="1:18" ht="15.75" customHeight="1">
      <c r="A2896" s="1"/>
      <c r="B2896" s="6" t="s">
        <v>14</v>
      </c>
      <c r="C2896" s="6">
        <v>1185732</v>
      </c>
      <c r="D2896" s="7">
        <v>44236</v>
      </c>
      <c r="E2896" s="6" t="s">
        <v>33</v>
      </c>
      <c r="F2896" s="6" t="s">
        <v>104</v>
      </c>
      <c r="G2896" s="6" t="s">
        <v>105</v>
      </c>
      <c r="H2896" s="6" t="s">
        <v>21</v>
      </c>
      <c r="I2896" s="8">
        <v>0.44999999999999996</v>
      </c>
      <c r="J2896" s="9">
        <v>1750</v>
      </c>
      <c r="K2896" s="10">
        <f t="shared" si="22"/>
        <v>787.49999999999989</v>
      </c>
      <c r="L2896" s="10">
        <f t="shared" si="23"/>
        <v>275.62499999999994</v>
      </c>
      <c r="M2896" s="11">
        <v>0.35</v>
      </c>
      <c r="O2896" s="16"/>
      <c r="P2896" s="14"/>
      <c r="Q2896" s="12"/>
      <c r="R2896" s="13"/>
    </row>
    <row r="2897" spans="1:18" ht="15.75" customHeight="1">
      <c r="A2897" s="1"/>
      <c r="B2897" s="6" t="s">
        <v>14</v>
      </c>
      <c r="C2897" s="6">
        <v>1185732</v>
      </c>
      <c r="D2897" s="7">
        <v>44236</v>
      </c>
      <c r="E2897" s="6" t="s">
        <v>33</v>
      </c>
      <c r="F2897" s="6" t="s">
        <v>104</v>
      </c>
      <c r="G2897" s="6" t="s">
        <v>105</v>
      </c>
      <c r="H2897" s="6" t="s">
        <v>22</v>
      </c>
      <c r="I2897" s="8">
        <v>0.24999999999999997</v>
      </c>
      <c r="J2897" s="9">
        <v>2750</v>
      </c>
      <c r="K2897" s="10">
        <f t="shared" si="22"/>
        <v>687.49999999999989</v>
      </c>
      <c r="L2897" s="10">
        <f t="shared" si="23"/>
        <v>274.99999999999994</v>
      </c>
      <c r="M2897" s="11">
        <v>0.4</v>
      </c>
      <c r="O2897" s="16"/>
      <c r="P2897" s="14"/>
      <c r="Q2897" s="12"/>
      <c r="R2897" s="13"/>
    </row>
    <row r="2898" spans="1:18" ht="15.75" customHeight="1">
      <c r="A2898" s="1"/>
      <c r="B2898" s="6" t="s">
        <v>14</v>
      </c>
      <c r="C2898" s="6">
        <v>1185732</v>
      </c>
      <c r="D2898" s="7">
        <v>44263</v>
      </c>
      <c r="E2898" s="6" t="s">
        <v>33</v>
      </c>
      <c r="F2898" s="6" t="s">
        <v>104</v>
      </c>
      <c r="G2898" s="6" t="s">
        <v>105</v>
      </c>
      <c r="H2898" s="6" t="s">
        <v>17</v>
      </c>
      <c r="I2898" s="8">
        <v>0.30000000000000004</v>
      </c>
      <c r="J2898" s="9">
        <v>4950</v>
      </c>
      <c r="K2898" s="10">
        <f t="shared" si="22"/>
        <v>1485.0000000000002</v>
      </c>
      <c r="L2898" s="10">
        <f t="shared" si="23"/>
        <v>519.75</v>
      </c>
      <c r="M2898" s="11">
        <v>0.35</v>
      </c>
      <c r="O2898" s="16"/>
      <c r="P2898" s="14"/>
      <c r="Q2898" s="12"/>
      <c r="R2898" s="13"/>
    </row>
    <row r="2899" spans="1:18" ht="15.75" customHeight="1">
      <c r="A2899" s="1"/>
      <c r="B2899" s="6" t="s">
        <v>14</v>
      </c>
      <c r="C2899" s="6">
        <v>1185732</v>
      </c>
      <c r="D2899" s="7">
        <v>44263</v>
      </c>
      <c r="E2899" s="6" t="s">
        <v>33</v>
      </c>
      <c r="F2899" s="6" t="s">
        <v>104</v>
      </c>
      <c r="G2899" s="6" t="s">
        <v>105</v>
      </c>
      <c r="H2899" s="6" t="s">
        <v>18</v>
      </c>
      <c r="I2899" s="8">
        <v>0.30000000000000004</v>
      </c>
      <c r="J2899" s="9">
        <v>2000</v>
      </c>
      <c r="K2899" s="10">
        <f t="shared" si="22"/>
        <v>600.00000000000011</v>
      </c>
      <c r="L2899" s="10">
        <f t="shared" si="23"/>
        <v>180.00000000000003</v>
      </c>
      <c r="M2899" s="11">
        <v>0.3</v>
      </c>
      <c r="O2899" s="16"/>
      <c r="P2899" s="14"/>
      <c r="Q2899" s="12"/>
      <c r="R2899" s="13"/>
    </row>
    <row r="2900" spans="1:18" ht="15.75" customHeight="1">
      <c r="A2900" s="1"/>
      <c r="B2900" s="6" t="s">
        <v>14</v>
      </c>
      <c r="C2900" s="6">
        <v>1185732</v>
      </c>
      <c r="D2900" s="7">
        <v>44263</v>
      </c>
      <c r="E2900" s="6" t="s">
        <v>33</v>
      </c>
      <c r="F2900" s="6" t="s">
        <v>104</v>
      </c>
      <c r="G2900" s="6" t="s">
        <v>105</v>
      </c>
      <c r="H2900" s="6" t="s">
        <v>19</v>
      </c>
      <c r="I2900" s="8">
        <v>0.20000000000000004</v>
      </c>
      <c r="J2900" s="9">
        <v>2250</v>
      </c>
      <c r="K2900" s="10">
        <f t="shared" si="22"/>
        <v>450.00000000000011</v>
      </c>
      <c r="L2900" s="10">
        <f t="shared" si="23"/>
        <v>135.00000000000003</v>
      </c>
      <c r="M2900" s="11">
        <v>0.3</v>
      </c>
      <c r="O2900" s="16"/>
      <c r="P2900" s="14"/>
      <c r="Q2900" s="12"/>
      <c r="R2900" s="13"/>
    </row>
    <row r="2901" spans="1:18" ht="15.75" customHeight="1">
      <c r="A2901" s="1"/>
      <c r="B2901" s="6" t="s">
        <v>14</v>
      </c>
      <c r="C2901" s="6">
        <v>1185732</v>
      </c>
      <c r="D2901" s="7">
        <v>44263</v>
      </c>
      <c r="E2901" s="6" t="s">
        <v>33</v>
      </c>
      <c r="F2901" s="6" t="s">
        <v>104</v>
      </c>
      <c r="G2901" s="6" t="s">
        <v>105</v>
      </c>
      <c r="H2901" s="6" t="s">
        <v>20</v>
      </c>
      <c r="I2901" s="8">
        <v>0.24999999999999997</v>
      </c>
      <c r="J2901" s="9">
        <v>750</v>
      </c>
      <c r="K2901" s="10">
        <f t="shared" si="22"/>
        <v>187.49999999999997</v>
      </c>
      <c r="L2901" s="10">
        <f t="shared" si="23"/>
        <v>56.249999999999993</v>
      </c>
      <c r="M2901" s="11">
        <v>0.3</v>
      </c>
      <c r="O2901" s="16"/>
      <c r="P2901" s="14"/>
      <c r="Q2901" s="12"/>
      <c r="R2901" s="13"/>
    </row>
    <row r="2902" spans="1:18" ht="15.75" customHeight="1">
      <c r="A2902" s="1"/>
      <c r="B2902" s="6" t="s">
        <v>14</v>
      </c>
      <c r="C2902" s="6">
        <v>1185732</v>
      </c>
      <c r="D2902" s="7">
        <v>44263</v>
      </c>
      <c r="E2902" s="6" t="s">
        <v>33</v>
      </c>
      <c r="F2902" s="6" t="s">
        <v>104</v>
      </c>
      <c r="G2902" s="6" t="s">
        <v>105</v>
      </c>
      <c r="H2902" s="6" t="s">
        <v>21</v>
      </c>
      <c r="I2902" s="8">
        <v>0.4</v>
      </c>
      <c r="J2902" s="9">
        <v>1250</v>
      </c>
      <c r="K2902" s="10">
        <f t="shared" si="22"/>
        <v>500</v>
      </c>
      <c r="L2902" s="10">
        <f t="shared" si="23"/>
        <v>175</v>
      </c>
      <c r="M2902" s="11">
        <v>0.35</v>
      </c>
      <c r="O2902" s="16"/>
      <c r="P2902" s="14"/>
      <c r="Q2902" s="12"/>
      <c r="R2902" s="13"/>
    </row>
    <row r="2903" spans="1:18" ht="15.75" customHeight="1">
      <c r="A2903" s="1"/>
      <c r="B2903" s="6" t="s">
        <v>14</v>
      </c>
      <c r="C2903" s="6">
        <v>1185732</v>
      </c>
      <c r="D2903" s="7">
        <v>44263</v>
      </c>
      <c r="E2903" s="6" t="s">
        <v>33</v>
      </c>
      <c r="F2903" s="6" t="s">
        <v>104</v>
      </c>
      <c r="G2903" s="6" t="s">
        <v>105</v>
      </c>
      <c r="H2903" s="6" t="s">
        <v>22</v>
      </c>
      <c r="I2903" s="8">
        <v>0.30000000000000004</v>
      </c>
      <c r="J2903" s="9">
        <v>2250</v>
      </c>
      <c r="K2903" s="10">
        <f t="shared" si="22"/>
        <v>675.00000000000011</v>
      </c>
      <c r="L2903" s="10">
        <f t="shared" si="23"/>
        <v>270.00000000000006</v>
      </c>
      <c r="M2903" s="11">
        <v>0.4</v>
      </c>
      <c r="O2903" s="16"/>
      <c r="P2903" s="14"/>
      <c r="Q2903" s="12"/>
      <c r="R2903" s="13"/>
    </row>
    <row r="2904" spans="1:18" ht="15.75" customHeight="1">
      <c r="A2904" s="1"/>
      <c r="B2904" s="6" t="s">
        <v>14</v>
      </c>
      <c r="C2904" s="6">
        <v>1185732</v>
      </c>
      <c r="D2904" s="7">
        <v>44295</v>
      </c>
      <c r="E2904" s="6" t="s">
        <v>33</v>
      </c>
      <c r="F2904" s="6" t="s">
        <v>104</v>
      </c>
      <c r="G2904" s="6" t="s">
        <v>105</v>
      </c>
      <c r="H2904" s="6" t="s">
        <v>17</v>
      </c>
      <c r="I2904" s="8">
        <v>0.30000000000000004</v>
      </c>
      <c r="J2904" s="9">
        <v>4500</v>
      </c>
      <c r="K2904" s="10">
        <f t="shared" si="22"/>
        <v>1350.0000000000002</v>
      </c>
      <c r="L2904" s="10">
        <f t="shared" si="23"/>
        <v>472.50000000000006</v>
      </c>
      <c r="M2904" s="11">
        <v>0.35</v>
      </c>
      <c r="O2904" s="16"/>
      <c r="P2904" s="14"/>
      <c r="Q2904" s="12"/>
      <c r="R2904" s="13"/>
    </row>
    <row r="2905" spans="1:18" ht="15.75" customHeight="1">
      <c r="A2905" s="1"/>
      <c r="B2905" s="6" t="s">
        <v>14</v>
      </c>
      <c r="C2905" s="6">
        <v>1185732</v>
      </c>
      <c r="D2905" s="7">
        <v>44295</v>
      </c>
      <c r="E2905" s="6" t="s">
        <v>33</v>
      </c>
      <c r="F2905" s="6" t="s">
        <v>104</v>
      </c>
      <c r="G2905" s="6" t="s">
        <v>105</v>
      </c>
      <c r="H2905" s="6" t="s">
        <v>18</v>
      </c>
      <c r="I2905" s="8">
        <v>0.30000000000000004</v>
      </c>
      <c r="J2905" s="9">
        <v>1500</v>
      </c>
      <c r="K2905" s="10">
        <f t="shared" si="22"/>
        <v>450.00000000000006</v>
      </c>
      <c r="L2905" s="10">
        <f t="shared" si="23"/>
        <v>135</v>
      </c>
      <c r="M2905" s="11">
        <v>0.3</v>
      </c>
      <c r="O2905" s="16"/>
      <c r="P2905" s="14"/>
      <c r="Q2905" s="12"/>
      <c r="R2905" s="13"/>
    </row>
    <row r="2906" spans="1:18" ht="15.75" customHeight="1">
      <c r="A2906" s="1"/>
      <c r="B2906" s="6" t="s">
        <v>14</v>
      </c>
      <c r="C2906" s="6">
        <v>1185732</v>
      </c>
      <c r="D2906" s="7">
        <v>44295</v>
      </c>
      <c r="E2906" s="6" t="s">
        <v>33</v>
      </c>
      <c r="F2906" s="6" t="s">
        <v>104</v>
      </c>
      <c r="G2906" s="6" t="s">
        <v>105</v>
      </c>
      <c r="H2906" s="6" t="s">
        <v>19</v>
      </c>
      <c r="I2906" s="8">
        <v>0.20000000000000004</v>
      </c>
      <c r="J2906" s="9">
        <v>1500</v>
      </c>
      <c r="K2906" s="10">
        <f t="shared" si="22"/>
        <v>300.00000000000006</v>
      </c>
      <c r="L2906" s="10">
        <f t="shared" si="23"/>
        <v>90.000000000000014</v>
      </c>
      <c r="M2906" s="11">
        <v>0.3</v>
      </c>
      <c r="O2906" s="16"/>
      <c r="P2906" s="14"/>
      <c r="Q2906" s="12"/>
      <c r="R2906" s="13"/>
    </row>
    <row r="2907" spans="1:18" ht="15.75" customHeight="1">
      <c r="A2907" s="1"/>
      <c r="B2907" s="6" t="s">
        <v>14</v>
      </c>
      <c r="C2907" s="6">
        <v>1185732</v>
      </c>
      <c r="D2907" s="7">
        <v>44295</v>
      </c>
      <c r="E2907" s="6" t="s">
        <v>33</v>
      </c>
      <c r="F2907" s="6" t="s">
        <v>104</v>
      </c>
      <c r="G2907" s="6" t="s">
        <v>105</v>
      </c>
      <c r="H2907" s="6" t="s">
        <v>20</v>
      </c>
      <c r="I2907" s="8">
        <v>0.24999999999999997</v>
      </c>
      <c r="J2907" s="9">
        <v>750</v>
      </c>
      <c r="K2907" s="10">
        <f t="shared" si="22"/>
        <v>187.49999999999997</v>
      </c>
      <c r="L2907" s="10">
        <f t="shared" si="23"/>
        <v>56.249999999999993</v>
      </c>
      <c r="M2907" s="11">
        <v>0.3</v>
      </c>
      <c r="O2907" s="16"/>
      <c r="P2907" s="14"/>
      <c r="Q2907" s="12"/>
      <c r="R2907" s="13"/>
    </row>
    <row r="2908" spans="1:18" ht="15.75" customHeight="1">
      <c r="A2908" s="1"/>
      <c r="B2908" s="6" t="s">
        <v>14</v>
      </c>
      <c r="C2908" s="6">
        <v>1185732</v>
      </c>
      <c r="D2908" s="7">
        <v>44295</v>
      </c>
      <c r="E2908" s="6" t="s">
        <v>33</v>
      </c>
      <c r="F2908" s="6" t="s">
        <v>104</v>
      </c>
      <c r="G2908" s="6" t="s">
        <v>105</v>
      </c>
      <c r="H2908" s="6" t="s">
        <v>21</v>
      </c>
      <c r="I2908" s="8">
        <v>0.6</v>
      </c>
      <c r="J2908" s="9">
        <v>1000</v>
      </c>
      <c r="K2908" s="10">
        <f t="shared" si="22"/>
        <v>600</v>
      </c>
      <c r="L2908" s="10">
        <f t="shared" si="23"/>
        <v>210</v>
      </c>
      <c r="M2908" s="11">
        <v>0.35</v>
      </c>
      <c r="O2908" s="16"/>
      <c r="P2908" s="14"/>
      <c r="Q2908" s="12"/>
      <c r="R2908" s="13"/>
    </row>
    <row r="2909" spans="1:18" ht="15.75" customHeight="1">
      <c r="A2909" s="1"/>
      <c r="B2909" s="6" t="s">
        <v>14</v>
      </c>
      <c r="C2909" s="6">
        <v>1185732</v>
      </c>
      <c r="D2909" s="7">
        <v>44295</v>
      </c>
      <c r="E2909" s="6" t="s">
        <v>33</v>
      </c>
      <c r="F2909" s="6" t="s">
        <v>104</v>
      </c>
      <c r="G2909" s="6" t="s">
        <v>105</v>
      </c>
      <c r="H2909" s="6" t="s">
        <v>22</v>
      </c>
      <c r="I2909" s="8">
        <v>0.5</v>
      </c>
      <c r="J2909" s="9">
        <v>2250</v>
      </c>
      <c r="K2909" s="10">
        <f t="shared" si="22"/>
        <v>1125</v>
      </c>
      <c r="L2909" s="10">
        <f t="shared" si="23"/>
        <v>450</v>
      </c>
      <c r="M2909" s="11">
        <v>0.4</v>
      </c>
      <c r="O2909" s="16"/>
      <c r="P2909" s="14"/>
      <c r="Q2909" s="12"/>
      <c r="R2909" s="13"/>
    </row>
    <row r="2910" spans="1:18" ht="15.75" customHeight="1">
      <c r="A2910" s="1"/>
      <c r="B2910" s="6" t="s">
        <v>14</v>
      </c>
      <c r="C2910" s="6">
        <v>1185732</v>
      </c>
      <c r="D2910" s="7">
        <v>44326</v>
      </c>
      <c r="E2910" s="6" t="s">
        <v>33</v>
      </c>
      <c r="F2910" s="6" t="s">
        <v>104</v>
      </c>
      <c r="G2910" s="6" t="s">
        <v>105</v>
      </c>
      <c r="H2910" s="6" t="s">
        <v>17</v>
      </c>
      <c r="I2910" s="8">
        <v>0.6</v>
      </c>
      <c r="J2910" s="9">
        <v>4950</v>
      </c>
      <c r="K2910" s="10">
        <f t="shared" si="22"/>
        <v>2970</v>
      </c>
      <c r="L2910" s="10">
        <f t="shared" si="23"/>
        <v>1039.5</v>
      </c>
      <c r="M2910" s="11">
        <v>0.35</v>
      </c>
      <c r="O2910" s="16"/>
      <c r="P2910" s="14"/>
      <c r="Q2910" s="12"/>
      <c r="R2910" s="13"/>
    </row>
    <row r="2911" spans="1:18" ht="15.75" customHeight="1">
      <c r="A2911" s="1"/>
      <c r="B2911" s="6" t="s">
        <v>14</v>
      </c>
      <c r="C2911" s="6">
        <v>1185732</v>
      </c>
      <c r="D2911" s="7">
        <v>44326</v>
      </c>
      <c r="E2911" s="6" t="s">
        <v>33</v>
      </c>
      <c r="F2911" s="6" t="s">
        <v>104</v>
      </c>
      <c r="G2911" s="6" t="s">
        <v>105</v>
      </c>
      <c r="H2911" s="6" t="s">
        <v>18</v>
      </c>
      <c r="I2911" s="8">
        <v>0.45</v>
      </c>
      <c r="J2911" s="9">
        <v>2000</v>
      </c>
      <c r="K2911" s="10">
        <f t="shared" si="22"/>
        <v>900</v>
      </c>
      <c r="L2911" s="10">
        <f t="shared" si="23"/>
        <v>270</v>
      </c>
      <c r="M2911" s="11">
        <v>0.3</v>
      </c>
      <c r="O2911" s="16"/>
      <c r="P2911" s="14"/>
      <c r="Q2911" s="12"/>
      <c r="R2911" s="13"/>
    </row>
    <row r="2912" spans="1:18" ht="15.75" customHeight="1">
      <c r="A2912" s="1"/>
      <c r="B2912" s="6" t="s">
        <v>14</v>
      </c>
      <c r="C2912" s="6">
        <v>1185732</v>
      </c>
      <c r="D2912" s="7">
        <v>44326</v>
      </c>
      <c r="E2912" s="6" t="s">
        <v>33</v>
      </c>
      <c r="F2912" s="6" t="s">
        <v>104</v>
      </c>
      <c r="G2912" s="6" t="s">
        <v>105</v>
      </c>
      <c r="H2912" s="6" t="s">
        <v>19</v>
      </c>
      <c r="I2912" s="8">
        <v>0.4</v>
      </c>
      <c r="J2912" s="9">
        <v>1750</v>
      </c>
      <c r="K2912" s="10">
        <f t="shared" si="22"/>
        <v>700</v>
      </c>
      <c r="L2912" s="10">
        <f t="shared" si="23"/>
        <v>210</v>
      </c>
      <c r="M2912" s="11">
        <v>0.3</v>
      </c>
      <c r="O2912" s="16"/>
      <c r="P2912" s="14"/>
      <c r="Q2912" s="12"/>
      <c r="R2912" s="13"/>
    </row>
    <row r="2913" spans="1:18" ht="15.75" customHeight="1">
      <c r="A2913" s="1"/>
      <c r="B2913" s="6" t="s">
        <v>14</v>
      </c>
      <c r="C2913" s="6">
        <v>1185732</v>
      </c>
      <c r="D2913" s="7">
        <v>44326</v>
      </c>
      <c r="E2913" s="6" t="s">
        <v>33</v>
      </c>
      <c r="F2913" s="6" t="s">
        <v>104</v>
      </c>
      <c r="G2913" s="6" t="s">
        <v>105</v>
      </c>
      <c r="H2913" s="6" t="s">
        <v>20</v>
      </c>
      <c r="I2913" s="8">
        <v>0.4</v>
      </c>
      <c r="J2913" s="9">
        <v>1000</v>
      </c>
      <c r="K2913" s="10">
        <f t="shared" si="22"/>
        <v>400</v>
      </c>
      <c r="L2913" s="10">
        <f t="shared" si="23"/>
        <v>120</v>
      </c>
      <c r="M2913" s="11">
        <v>0.3</v>
      </c>
      <c r="O2913" s="16"/>
      <c r="P2913" s="14"/>
      <c r="Q2913" s="12"/>
      <c r="R2913" s="13"/>
    </row>
    <row r="2914" spans="1:18" ht="15.75" customHeight="1">
      <c r="A2914" s="1"/>
      <c r="B2914" s="6" t="s">
        <v>14</v>
      </c>
      <c r="C2914" s="6">
        <v>1185732</v>
      </c>
      <c r="D2914" s="7">
        <v>44326</v>
      </c>
      <c r="E2914" s="6" t="s">
        <v>33</v>
      </c>
      <c r="F2914" s="6" t="s">
        <v>104</v>
      </c>
      <c r="G2914" s="6" t="s">
        <v>105</v>
      </c>
      <c r="H2914" s="6" t="s">
        <v>21</v>
      </c>
      <c r="I2914" s="8">
        <v>0.49999999999999994</v>
      </c>
      <c r="J2914" s="9">
        <v>1250</v>
      </c>
      <c r="K2914" s="10">
        <f t="shared" si="22"/>
        <v>624.99999999999989</v>
      </c>
      <c r="L2914" s="10">
        <f t="shared" si="23"/>
        <v>218.74999999999994</v>
      </c>
      <c r="M2914" s="11">
        <v>0.35</v>
      </c>
      <c r="O2914" s="16"/>
      <c r="P2914" s="14"/>
      <c r="Q2914" s="12"/>
      <c r="R2914" s="13"/>
    </row>
    <row r="2915" spans="1:18" ht="15.75" customHeight="1">
      <c r="A2915" s="1"/>
      <c r="B2915" s="6" t="s">
        <v>14</v>
      </c>
      <c r="C2915" s="6">
        <v>1185732</v>
      </c>
      <c r="D2915" s="7">
        <v>44326</v>
      </c>
      <c r="E2915" s="6" t="s">
        <v>33</v>
      </c>
      <c r="F2915" s="6" t="s">
        <v>104</v>
      </c>
      <c r="G2915" s="6" t="s">
        <v>105</v>
      </c>
      <c r="H2915" s="6" t="s">
        <v>22</v>
      </c>
      <c r="I2915" s="8">
        <v>0.54999999999999993</v>
      </c>
      <c r="J2915" s="9">
        <v>2500</v>
      </c>
      <c r="K2915" s="10">
        <f t="shared" si="22"/>
        <v>1374.9999999999998</v>
      </c>
      <c r="L2915" s="10">
        <f t="shared" si="23"/>
        <v>549.99999999999989</v>
      </c>
      <c r="M2915" s="11">
        <v>0.4</v>
      </c>
      <c r="O2915" s="16"/>
      <c r="P2915" s="14"/>
      <c r="Q2915" s="12"/>
      <c r="R2915" s="13"/>
    </row>
    <row r="2916" spans="1:18" ht="15.75" customHeight="1">
      <c r="A2916" s="1"/>
      <c r="B2916" s="6" t="s">
        <v>14</v>
      </c>
      <c r="C2916" s="6">
        <v>1185732</v>
      </c>
      <c r="D2916" s="7">
        <v>44356</v>
      </c>
      <c r="E2916" s="6" t="s">
        <v>33</v>
      </c>
      <c r="F2916" s="6" t="s">
        <v>104</v>
      </c>
      <c r="G2916" s="6" t="s">
        <v>105</v>
      </c>
      <c r="H2916" s="6" t="s">
        <v>17</v>
      </c>
      <c r="I2916" s="8">
        <v>0.4</v>
      </c>
      <c r="J2916" s="9">
        <v>5000</v>
      </c>
      <c r="K2916" s="10">
        <f t="shared" si="22"/>
        <v>2000</v>
      </c>
      <c r="L2916" s="10">
        <f t="shared" si="23"/>
        <v>700</v>
      </c>
      <c r="M2916" s="11">
        <v>0.35</v>
      </c>
      <c r="O2916" s="16"/>
      <c r="P2916" s="14"/>
      <c r="Q2916" s="12"/>
      <c r="R2916" s="13"/>
    </row>
    <row r="2917" spans="1:18" ht="15.75" customHeight="1">
      <c r="A2917" s="1"/>
      <c r="B2917" s="6" t="s">
        <v>14</v>
      </c>
      <c r="C2917" s="6">
        <v>1185732</v>
      </c>
      <c r="D2917" s="7">
        <v>44356</v>
      </c>
      <c r="E2917" s="6" t="s">
        <v>33</v>
      </c>
      <c r="F2917" s="6" t="s">
        <v>104</v>
      </c>
      <c r="G2917" s="6" t="s">
        <v>105</v>
      </c>
      <c r="H2917" s="6" t="s">
        <v>18</v>
      </c>
      <c r="I2917" s="8">
        <v>0.35000000000000009</v>
      </c>
      <c r="J2917" s="9">
        <v>2500</v>
      </c>
      <c r="K2917" s="10">
        <f t="shared" si="22"/>
        <v>875.00000000000023</v>
      </c>
      <c r="L2917" s="10">
        <f t="shared" si="23"/>
        <v>262.50000000000006</v>
      </c>
      <c r="M2917" s="11">
        <v>0.3</v>
      </c>
      <c r="O2917" s="16"/>
      <c r="P2917" s="14"/>
      <c r="Q2917" s="12"/>
      <c r="R2917" s="13"/>
    </row>
    <row r="2918" spans="1:18" ht="15.75" customHeight="1">
      <c r="A2918" s="1"/>
      <c r="B2918" s="6" t="s">
        <v>14</v>
      </c>
      <c r="C2918" s="6">
        <v>1185732</v>
      </c>
      <c r="D2918" s="7">
        <v>44356</v>
      </c>
      <c r="E2918" s="6" t="s">
        <v>33</v>
      </c>
      <c r="F2918" s="6" t="s">
        <v>104</v>
      </c>
      <c r="G2918" s="6" t="s">
        <v>105</v>
      </c>
      <c r="H2918" s="6" t="s">
        <v>19</v>
      </c>
      <c r="I2918" s="8">
        <v>0.30000000000000004</v>
      </c>
      <c r="J2918" s="9">
        <v>2000</v>
      </c>
      <c r="K2918" s="10">
        <f t="shared" si="22"/>
        <v>600.00000000000011</v>
      </c>
      <c r="L2918" s="10">
        <f t="shared" si="23"/>
        <v>180.00000000000003</v>
      </c>
      <c r="M2918" s="11">
        <v>0.3</v>
      </c>
      <c r="O2918" s="16"/>
      <c r="P2918" s="14"/>
      <c r="Q2918" s="12"/>
      <c r="R2918" s="13"/>
    </row>
    <row r="2919" spans="1:18" ht="15.75" customHeight="1">
      <c r="A2919" s="1"/>
      <c r="B2919" s="6" t="s">
        <v>14</v>
      </c>
      <c r="C2919" s="6">
        <v>1185732</v>
      </c>
      <c r="D2919" s="7">
        <v>44356</v>
      </c>
      <c r="E2919" s="6" t="s">
        <v>33</v>
      </c>
      <c r="F2919" s="6" t="s">
        <v>104</v>
      </c>
      <c r="G2919" s="6" t="s">
        <v>105</v>
      </c>
      <c r="H2919" s="6" t="s">
        <v>20</v>
      </c>
      <c r="I2919" s="8">
        <v>0.30000000000000004</v>
      </c>
      <c r="J2919" s="9">
        <v>1750</v>
      </c>
      <c r="K2919" s="10">
        <f t="shared" si="22"/>
        <v>525.00000000000011</v>
      </c>
      <c r="L2919" s="10">
        <f t="shared" si="23"/>
        <v>157.50000000000003</v>
      </c>
      <c r="M2919" s="11">
        <v>0.3</v>
      </c>
      <c r="O2919" s="16"/>
      <c r="P2919" s="14"/>
      <c r="Q2919" s="12"/>
      <c r="R2919" s="13"/>
    </row>
    <row r="2920" spans="1:18" ht="15.75" customHeight="1">
      <c r="A2920" s="1"/>
      <c r="B2920" s="6" t="s">
        <v>14</v>
      </c>
      <c r="C2920" s="6">
        <v>1185732</v>
      </c>
      <c r="D2920" s="7">
        <v>44356</v>
      </c>
      <c r="E2920" s="6" t="s">
        <v>33</v>
      </c>
      <c r="F2920" s="6" t="s">
        <v>104</v>
      </c>
      <c r="G2920" s="6" t="s">
        <v>105</v>
      </c>
      <c r="H2920" s="6" t="s">
        <v>21</v>
      </c>
      <c r="I2920" s="8">
        <v>0.4</v>
      </c>
      <c r="J2920" s="9">
        <v>1750</v>
      </c>
      <c r="K2920" s="10">
        <f t="shared" si="22"/>
        <v>700</v>
      </c>
      <c r="L2920" s="10">
        <f t="shared" si="23"/>
        <v>244.99999999999997</v>
      </c>
      <c r="M2920" s="11">
        <v>0.35</v>
      </c>
      <c r="O2920" s="16"/>
      <c r="P2920" s="14"/>
      <c r="Q2920" s="12"/>
      <c r="R2920" s="13"/>
    </row>
    <row r="2921" spans="1:18" ht="15.75" customHeight="1">
      <c r="A2921" s="1"/>
      <c r="B2921" s="6" t="s">
        <v>14</v>
      </c>
      <c r="C2921" s="6">
        <v>1185732</v>
      </c>
      <c r="D2921" s="7">
        <v>44356</v>
      </c>
      <c r="E2921" s="6" t="s">
        <v>33</v>
      </c>
      <c r="F2921" s="6" t="s">
        <v>104</v>
      </c>
      <c r="G2921" s="6" t="s">
        <v>105</v>
      </c>
      <c r="H2921" s="6" t="s">
        <v>22</v>
      </c>
      <c r="I2921" s="8">
        <v>0.55000000000000004</v>
      </c>
      <c r="J2921" s="9">
        <v>3250</v>
      </c>
      <c r="K2921" s="10">
        <f t="shared" si="22"/>
        <v>1787.5000000000002</v>
      </c>
      <c r="L2921" s="10">
        <f t="shared" si="23"/>
        <v>715.00000000000011</v>
      </c>
      <c r="M2921" s="11">
        <v>0.4</v>
      </c>
      <c r="O2921" s="16"/>
      <c r="P2921" s="14"/>
      <c r="Q2921" s="12"/>
      <c r="R2921" s="13"/>
    </row>
    <row r="2922" spans="1:18" ht="15.75" customHeight="1">
      <c r="A2922" s="1"/>
      <c r="B2922" s="6" t="s">
        <v>14</v>
      </c>
      <c r="C2922" s="6">
        <v>1185732</v>
      </c>
      <c r="D2922" s="7">
        <v>44385</v>
      </c>
      <c r="E2922" s="6" t="s">
        <v>33</v>
      </c>
      <c r="F2922" s="6" t="s">
        <v>104</v>
      </c>
      <c r="G2922" s="6" t="s">
        <v>105</v>
      </c>
      <c r="H2922" s="6" t="s">
        <v>17</v>
      </c>
      <c r="I2922" s="8">
        <v>0.5</v>
      </c>
      <c r="J2922" s="9">
        <v>5500</v>
      </c>
      <c r="K2922" s="10">
        <f t="shared" si="22"/>
        <v>2750</v>
      </c>
      <c r="L2922" s="10">
        <f t="shared" si="23"/>
        <v>962.49999999999989</v>
      </c>
      <c r="M2922" s="11">
        <v>0.35</v>
      </c>
      <c r="O2922" s="16"/>
      <c r="P2922" s="14"/>
      <c r="Q2922" s="12"/>
      <c r="R2922" s="13"/>
    </row>
    <row r="2923" spans="1:18" ht="15.75" customHeight="1">
      <c r="A2923" s="1"/>
      <c r="B2923" s="6" t="s">
        <v>14</v>
      </c>
      <c r="C2923" s="6">
        <v>1185732</v>
      </c>
      <c r="D2923" s="7">
        <v>44385</v>
      </c>
      <c r="E2923" s="6" t="s">
        <v>33</v>
      </c>
      <c r="F2923" s="6" t="s">
        <v>104</v>
      </c>
      <c r="G2923" s="6" t="s">
        <v>105</v>
      </c>
      <c r="H2923" s="6" t="s">
        <v>18</v>
      </c>
      <c r="I2923" s="8">
        <v>0.45000000000000007</v>
      </c>
      <c r="J2923" s="9">
        <v>3000</v>
      </c>
      <c r="K2923" s="10">
        <f t="shared" si="22"/>
        <v>1350.0000000000002</v>
      </c>
      <c r="L2923" s="10">
        <f t="shared" si="23"/>
        <v>405.00000000000006</v>
      </c>
      <c r="M2923" s="11">
        <v>0.3</v>
      </c>
      <c r="O2923" s="16"/>
      <c r="P2923" s="14"/>
      <c r="Q2923" s="12"/>
      <c r="R2923" s="13"/>
    </row>
    <row r="2924" spans="1:18" ht="15.75" customHeight="1">
      <c r="A2924" s="1"/>
      <c r="B2924" s="6" t="s">
        <v>14</v>
      </c>
      <c r="C2924" s="6">
        <v>1185732</v>
      </c>
      <c r="D2924" s="7">
        <v>44385</v>
      </c>
      <c r="E2924" s="6" t="s">
        <v>33</v>
      </c>
      <c r="F2924" s="6" t="s">
        <v>104</v>
      </c>
      <c r="G2924" s="6" t="s">
        <v>105</v>
      </c>
      <c r="H2924" s="6" t="s">
        <v>19</v>
      </c>
      <c r="I2924" s="8">
        <v>0.4</v>
      </c>
      <c r="J2924" s="9">
        <v>2250</v>
      </c>
      <c r="K2924" s="10">
        <f t="shared" si="22"/>
        <v>900</v>
      </c>
      <c r="L2924" s="10">
        <f t="shared" si="23"/>
        <v>270</v>
      </c>
      <c r="M2924" s="11">
        <v>0.3</v>
      </c>
      <c r="O2924" s="16"/>
      <c r="P2924" s="14"/>
      <c r="Q2924" s="12"/>
      <c r="R2924" s="13"/>
    </row>
    <row r="2925" spans="1:18" ht="15.75" customHeight="1">
      <c r="A2925" s="1"/>
      <c r="B2925" s="6" t="s">
        <v>14</v>
      </c>
      <c r="C2925" s="6">
        <v>1185732</v>
      </c>
      <c r="D2925" s="7">
        <v>44385</v>
      </c>
      <c r="E2925" s="6" t="s">
        <v>33</v>
      </c>
      <c r="F2925" s="6" t="s">
        <v>104</v>
      </c>
      <c r="G2925" s="6" t="s">
        <v>105</v>
      </c>
      <c r="H2925" s="6" t="s">
        <v>20</v>
      </c>
      <c r="I2925" s="8">
        <v>0.4</v>
      </c>
      <c r="J2925" s="9">
        <v>1750</v>
      </c>
      <c r="K2925" s="10">
        <f t="shared" si="22"/>
        <v>700</v>
      </c>
      <c r="L2925" s="10">
        <f t="shared" si="23"/>
        <v>210</v>
      </c>
      <c r="M2925" s="11">
        <v>0.3</v>
      </c>
      <c r="O2925" s="16"/>
      <c r="P2925" s="14"/>
      <c r="Q2925" s="12"/>
      <c r="R2925" s="13"/>
    </row>
    <row r="2926" spans="1:18" ht="15.75" customHeight="1">
      <c r="A2926" s="1"/>
      <c r="B2926" s="6" t="s">
        <v>14</v>
      </c>
      <c r="C2926" s="6">
        <v>1185732</v>
      </c>
      <c r="D2926" s="7">
        <v>44385</v>
      </c>
      <c r="E2926" s="6" t="s">
        <v>33</v>
      </c>
      <c r="F2926" s="6" t="s">
        <v>104</v>
      </c>
      <c r="G2926" s="6" t="s">
        <v>105</v>
      </c>
      <c r="H2926" s="6" t="s">
        <v>21</v>
      </c>
      <c r="I2926" s="8">
        <v>0.5</v>
      </c>
      <c r="J2926" s="9">
        <v>2000</v>
      </c>
      <c r="K2926" s="10">
        <f t="shared" si="22"/>
        <v>1000</v>
      </c>
      <c r="L2926" s="10">
        <f t="shared" si="23"/>
        <v>350</v>
      </c>
      <c r="M2926" s="11">
        <v>0.35</v>
      </c>
      <c r="O2926" s="16"/>
      <c r="P2926" s="14"/>
      <c r="Q2926" s="12"/>
      <c r="R2926" s="13"/>
    </row>
    <row r="2927" spans="1:18" ht="15.75" customHeight="1">
      <c r="A2927" s="1"/>
      <c r="B2927" s="6" t="s">
        <v>14</v>
      </c>
      <c r="C2927" s="6">
        <v>1185732</v>
      </c>
      <c r="D2927" s="7">
        <v>44385</v>
      </c>
      <c r="E2927" s="6" t="s">
        <v>33</v>
      </c>
      <c r="F2927" s="6" t="s">
        <v>104</v>
      </c>
      <c r="G2927" s="6" t="s">
        <v>105</v>
      </c>
      <c r="H2927" s="6" t="s">
        <v>22</v>
      </c>
      <c r="I2927" s="8">
        <v>0.55000000000000004</v>
      </c>
      <c r="J2927" s="9">
        <v>3750</v>
      </c>
      <c r="K2927" s="10">
        <f t="shared" si="22"/>
        <v>2062.5</v>
      </c>
      <c r="L2927" s="10">
        <f t="shared" si="23"/>
        <v>825</v>
      </c>
      <c r="M2927" s="11">
        <v>0.4</v>
      </c>
      <c r="O2927" s="16"/>
      <c r="P2927" s="14"/>
      <c r="Q2927" s="12"/>
      <c r="R2927" s="13"/>
    </row>
    <row r="2928" spans="1:18" ht="15.75" customHeight="1">
      <c r="A2928" s="1"/>
      <c r="B2928" s="6" t="s">
        <v>14</v>
      </c>
      <c r="C2928" s="6">
        <v>1185732</v>
      </c>
      <c r="D2928" s="7">
        <v>44417</v>
      </c>
      <c r="E2928" s="6" t="s">
        <v>33</v>
      </c>
      <c r="F2928" s="6" t="s">
        <v>104</v>
      </c>
      <c r="G2928" s="6" t="s">
        <v>105</v>
      </c>
      <c r="H2928" s="6" t="s">
        <v>17</v>
      </c>
      <c r="I2928" s="8">
        <v>0.5</v>
      </c>
      <c r="J2928" s="9">
        <v>5250</v>
      </c>
      <c r="K2928" s="10">
        <f t="shared" si="22"/>
        <v>2625</v>
      </c>
      <c r="L2928" s="10">
        <f t="shared" si="23"/>
        <v>918.74999999999989</v>
      </c>
      <c r="M2928" s="11">
        <v>0.35</v>
      </c>
      <c r="O2928" s="16"/>
      <c r="P2928" s="14"/>
      <c r="Q2928" s="12"/>
      <c r="R2928" s="13"/>
    </row>
    <row r="2929" spans="1:18" ht="15.75" customHeight="1">
      <c r="A2929" s="1"/>
      <c r="B2929" s="6" t="s">
        <v>14</v>
      </c>
      <c r="C2929" s="6">
        <v>1185732</v>
      </c>
      <c r="D2929" s="7">
        <v>44417</v>
      </c>
      <c r="E2929" s="6" t="s">
        <v>33</v>
      </c>
      <c r="F2929" s="6" t="s">
        <v>104</v>
      </c>
      <c r="G2929" s="6" t="s">
        <v>105</v>
      </c>
      <c r="H2929" s="6" t="s">
        <v>18</v>
      </c>
      <c r="I2929" s="8">
        <v>0.45000000000000007</v>
      </c>
      <c r="J2929" s="9">
        <v>3000</v>
      </c>
      <c r="K2929" s="10">
        <f t="shared" si="22"/>
        <v>1350.0000000000002</v>
      </c>
      <c r="L2929" s="10">
        <f t="shared" si="23"/>
        <v>405.00000000000006</v>
      </c>
      <c r="M2929" s="11">
        <v>0.3</v>
      </c>
      <c r="O2929" s="16"/>
      <c r="P2929" s="14"/>
      <c r="Q2929" s="12"/>
      <c r="R2929" s="13"/>
    </row>
    <row r="2930" spans="1:18" ht="15.75" customHeight="1">
      <c r="A2930" s="1"/>
      <c r="B2930" s="6" t="s">
        <v>14</v>
      </c>
      <c r="C2930" s="6">
        <v>1185732</v>
      </c>
      <c r="D2930" s="7">
        <v>44417</v>
      </c>
      <c r="E2930" s="6" t="s">
        <v>33</v>
      </c>
      <c r="F2930" s="6" t="s">
        <v>104</v>
      </c>
      <c r="G2930" s="6" t="s">
        <v>105</v>
      </c>
      <c r="H2930" s="6" t="s">
        <v>19</v>
      </c>
      <c r="I2930" s="8">
        <v>0.4</v>
      </c>
      <c r="J2930" s="9">
        <v>2250</v>
      </c>
      <c r="K2930" s="10">
        <f t="shared" si="22"/>
        <v>900</v>
      </c>
      <c r="L2930" s="10">
        <f t="shared" si="23"/>
        <v>270</v>
      </c>
      <c r="M2930" s="11">
        <v>0.3</v>
      </c>
      <c r="O2930" s="16"/>
      <c r="P2930" s="14"/>
      <c r="Q2930" s="12"/>
      <c r="R2930" s="13"/>
    </row>
    <row r="2931" spans="1:18" ht="15.75" customHeight="1">
      <c r="A2931" s="1"/>
      <c r="B2931" s="6" t="s">
        <v>14</v>
      </c>
      <c r="C2931" s="6">
        <v>1185732</v>
      </c>
      <c r="D2931" s="7">
        <v>44417</v>
      </c>
      <c r="E2931" s="6" t="s">
        <v>33</v>
      </c>
      <c r="F2931" s="6" t="s">
        <v>104</v>
      </c>
      <c r="G2931" s="6" t="s">
        <v>105</v>
      </c>
      <c r="H2931" s="6" t="s">
        <v>20</v>
      </c>
      <c r="I2931" s="8">
        <v>0.4</v>
      </c>
      <c r="J2931" s="9">
        <v>2000</v>
      </c>
      <c r="K2931" s="10">
        <f t="shared" si="22"/>
        <v>800</v>
      </c>
      <c r="L2931" s="10">
        <f t="shared" si="23"/>
        <v>240</v>
      </c>
      <c r="M2931" s="11">
        <v>0.3</v>
      </c>
      <c r="O2931" s="16"/>
      <c r="P2931" s="14"/>
      <c r="Q2931" s="12"/>
      <c r="R2931" s="13"/>
    </row>
    <row r="2932" spans="1:18" ht="15.75" customHeight="1">
      <c r="A2932" s="1"/>
      <c r="B2932" s="6" t="s">
        <v>14</v>
      </c>
      <c r="C2932" s="6">
        <v>1185732</v>
      </c>
      <c r="D2932" s="7">
        <v>44417</v>
      </c>
      <c r="E2932" s="6" t="s">
        <v>33</v>
      </c>
      <c r="F2932" s="6" t="s">
        <v>104</v>
      </c>
      <c r="G2932" s="6" t="s">
        <v>105</v>
      </c>
      <c r="H2932" s="6" t="s">
        <v>21</v>
      </c>
      <c r="I2932" s="8">
        <v>0.5</v>
      </c>
      <c r="J2932" s="9">
        <v>1750</v>
      </c>
      <c r="K2932" s="10">
        <f t="shared" si="22"/>
        <v>875</v>
      </c>
      <c r="L2932" s="10">
        <f t="shared" si="23"/>
        <v>306.25</v>
      </c>
      <c r="M2932" s="11">
        <v>0.35</v>
      </c>
      <c r="O2932" s="16"/>
      <c r="P2932" s="14"/>
      <c r="Q2932" s="12"/>
      <c r="R2932" s="13"/>
    </row>
    <row r="2933" spans="1:18" ht="15.75" customHeight="1">
      <c r="A2933" s="1"/>
      <c r="B2933" s="6" t="s">
        <v>14</v>
      </c>
      <c r="C2933" s="6">
        <v>1185732</v>
      </c>
      <c r="D2933" s="7">
        <v>44417</v>
      </c>
      <c r="E2933" s="6" t="s">
        <v>33</v>
      </c>
      <c r="F2933" s="6" t="s">
        <v>104</v>
      </c>
      <c r="G2933" s="6" t="s">
        <v>105</v>
      </c>
      <c r="H2933" s="6" t="s">
        <v>22</v>
      </c>
      <c r="I2933" s="8">
        <v>0.55000000000000004</v>
      </c>
      <c r="J2933" s="9">
        <v>3500</v>
      </c>
      <c r="K2933" s="10">
        <f t="shared" si="22"/>
        <v>1925.0000000000002</v>
      </c>
      <c r="L2933" s="10">
        <f t="shared" si="23"/>
        <v>770.00000000000011</v>
      </c>
      <c r="M2933" s="11">
        <v>0.4</v>
      </c>
      <c r="O2933" s="16"/>
      <c r="P2933" s="14"/>
      <c r="Q2933" s="12"/>
      <c r="R2933" s="13"/>
    </row>
    <row r="2934" spans="1:18" ht="15.75" customHeight="1">
      <c r="A2934" s="1"/>
      <c r="B2934" s="6" t="s">
        <v>14</v>
      </c>
      <c r="C2934" s="6">
        <v>1185732</v>
      </c>
      <c r="D2934" s="7">
        <v>44449</v>
      </c>
      <c r="E2934" s="6" t="s">
        <v>33</v>
      </c>
      <c r="F2934" s="6" t="s">
        <v>104</v>
      </c>
      <c r="G2934" s="6" t="s">
        <v>105</v>
      </c>
      <c r="H2934" s="6" t="s">
        <v>17</v>
      </c>
      <c r="I2934" s="8">
        <v>0.4</v>
      </c>
      <c r="J2934" s="9">
        <v>4750</v>
      </c>
      <c r="K2934" s="10">
        <f t="shared" si="22"/>
        <v>1900</v>
      </c>
      <c r="L2934" s="10">
        <f t="shared" si="23"/>
        <v>665</v>
      </c>
      <c r="M2934" s="11">
        <v>0.35</v>
      </c>
      <c r="O2934" s="16"/>
      <c r="P2934" s="14"/>
      <c r="Q2934" s="12"/>
      <c r="R2934" s="13"/>
    </row>
    <row r="2935" spans="1:18" ht="15.75" customHeight="1">
      <c r="A2935" s="1"/>
      <c r="B2935" s="6" t="s">
        <v>14</v>
      </c>
      <c r="C2935" s="6">
        <v>1185732</v>
      </c>
      <c r="D2935" s="7">
        <v>44449</v>
      </c>
      <c r="E2935" s="6" t="s">
        <v>33</v>
      </c>
      <c r="F2935" s="6" t="s">
        <v>104</v>
      </c>
      <c r="G2935" s="6" t="s">
        <v>105</v>
      </c>
      <c r="H2935" s="6" t="s">
        <v>18</v>
      </c>
      <c r="I2935" s="8">
        <v>0.35000000000000009</v>
      </c>
      <c r="J2935" s="9">
        <v>2750</v>
      </c>
      <c r="K2935" s="10">
        <f t="shared" si="22"/>
        <v>962.50000000000023</v>
      </c>
      <c r="L2935" s="10">
        <f t="shared" si="23"/>
        <v>288.75000000000006</v>
      </c>
      <c r="M2935" s="11">
        <v>0.3</v>
      </c>
      <c r="O2935" s="16"/>
      <c r="P2935" s="14"/>
      <c r="Q2935" s="12"/>
      <c r="R2935" s="13"/>
    </row>
    <row r="2936" spans="1:18" ht="15.75" customHeight="1">
      <c r="A2936" s="1"/>
      <c r="B2936" s="6" t="s">
        <v>14</v>
      </c>
      <c r="C2936" s="6">
        <v>1185732</v>
      </c>
      <c r="D2936" s="7">
        <v>44449</v>
      </c>
      <c r="E2936" s="6" t="s">
        <v>33</v>
      </c>
      <c r="F2936" s="6" t="s">
        <v>104</v>
      </c>
      <c r="G2936" s="6" t="s">
        <v>105</v>
      </c>
      <c r="H2936" s="6" t="s">
        <v>19</v>
      </c>
      <c r="I2936" s="8">
        <v>0.30000000000000004</v>
      </c>
      <c r="J2936" s="9">
        <v>1750</v>
      </c>
      <c r="K2936" s="10">
        <f t="shared" si="22"/>
        <v>525.00000000000011</v>
      </c>
      <c r="L2936" s="10">
        <f t="shared" si="23"/>
        <v>157.50000000000003</v>
      </c>
      <c r="M2936" s="11">
        <v>0.3</v>
      </c>
      <c r="O2936" s="16"/>
      <c r="P2936" s="14"/>
      <c r="Q2936" s="12"/>
      <c r="R2936" s="13"/>
    </row>
    <row r="2937" spans="1:18" ht="15.75" customHeight="1">
      <c r="A2937" s="1"/>
      <c r="B2937" s="6" t="s">
        <v>14</v>
      </c>
      <c r="C2937" s="6">
        <v>1185732</v>
      </c>
      <c r="D2937" s="7">
        <v>44449</v>
      </c>
      <c r="E2937" s="6" t="s">
        <v>33</v>
      </c>
      <c r="F2937" s="6" t="s">
        <v>104</v>
      </c>
      <c r="G2937" s="6" t="s">
        <v>105</v>
      </c>
      <c r="H2937" s="6" t="s">
        <v>20</v>
      </c>
      <c r="I2937" s="8">
        <v>0.30000000000000004</v>
      </c>
      <c r="J2937" s="9">
        <v>1500</v>
      </c>
      <c r="K2937" s="10">
        <f t="shared" si="22"/>
        <v>450.00000000000006</v>
      </c>
      <c r="L2937" s="10">
        <f t="shared" si="23"/>
        <v>135</v>
      </c>
      <c r="M2937" s="11">
        <v>0.3</v>
      </c>
      <c r="O2937" s="16"/>
      <c r="P2937" s="14"/>
      <c r="Q2937" s="12"/>
      <c r="R2937" s="13"/>
    </row>
    <row r="2938" spans="1:18" ht="15.75" customHeight="1">
      <c r="A2938" s="1"/>
      <c r="B2938" s="6" t="s">
        <v>14</v>
      </c>
      <c r="C2938" s="6">
        <v>1185732</v>
      </c>
      <c r="D2938" s="7">
        <v>44449</v>
      </c>
      <c r="E2938" s="6" t="s">
        <v>33</v>
      </c>
      <c r="F2938" s="6" t="s">
        <v>104</v>
      </c>
      <c r="G2938" s="6" t="s">
        <v>105</v>
      </c>
      <c r="H2938" s="6" t="s">
        <v>21</v>
      </c>
      <c r="I2938" s="8">
        <v>0.4</v>
      </c>
      <c r="J2938" s="9">
        <v>1500</v>
      </c>
      <c r="K2938" s="10">
        <f t="shared" si="22"/>
        <v>600</v>
      </c>
      <c r="L2938" s="10">
        <f t="shared" si="23"/>
        <v>210</v>
      </c>
      <c r="M2938" s="11">
        <v>0.35</v>
      </c>
      <c r="O2938" s="16"/>
      <c r="P2938" s="14"/>
      <c r="Q2938" s="12"/>
      <c r="R2938" s="13"/>
    </row>
    <row r="2939" spans="1:18" ht="15.75" customHeight="1">
      <c r="A2939" s="1"/>
      <c r="B2939" s="6" t="s">
        <v>14</v>
      </c>
      <c r="C2939" s="6">
        <v>1185732</v>
      </c>
      <c r="D2939" s="7">
        <v>44449</v>
      </c>
      <c r="E2939" s="6" t="s">
        <v>33</v>
      </c>
      <c r="F2939" s="6" t="s">
        <v>104</v>
      </c>
      <c r="G2939" s="6" t="s">
        <v>105</v>
      </c>
      <c r="H2939" s="6" t="s">
        <v>22</v>
      </c>
      <c r="I2939" s="8">
        <v>0.45</v>
      </c>
      <c r="J2939" s="9">
        <v>2250</v>
      </c>
      <c r="K2939" s="10">
        <f t="shared" si="22"/>
        <v>1012.5</v>
      </c>
      <c r="L2939" s="10">
        <f t="shared" si="23"/>
        <v>405</v>
      </c>
      <c r="M2939" s="11">
        <v>0.4</v>
      </c>
      <c r="O2939" s="16"/>
      <c r="P2939" s="14"/>
      <c r="Q2939" s="12"/>
      <c r="R2939" s="13"/>
    </row>
    <row r="2940" spans="1:18" ht="15.75" customHeight="1">
      <c r="A2940" s="1"/>
      <c r="B2940" s="6" t="s">
        <v>14</v>
      </c>
      <c r="C2940" s="6">
        <v>1185732</v>
      </c>
      <c r="D2940" s="7">
        <v>44478</v>
      </c>
      <c r="E2940" s="6" t="s">
        <v>33</v>
      </c>
      <c r="F2940" s="6" t="s">
        <v>104</v>
      </c>
      <c r="G2940" s="6" t="s">
        <v>105</v>
      </c>
      <c r="H2940" s="6" t="s">
        <v>17</v>
      </c>
      <c r="I2940" s="8">
        <v>0.49999999999999994</v>
      </c>
      <c r="J2940" s="9">
        <v>4000</v>
      </c>
      <c r="K2940" s="10">
        <f t="shared" si="22"/>
        <v>1999.9999999999998</v>
      </c>
      <c r="L2940" s="10">
        <f t="shared" si="23"/>
        <v>699.99999999999989</v>
      </c>
      <c r="M2940" s="11">
        <v>0.35</v>
      </c>
      <c r="O2940" s="16"/>
      <c r="P2940" s="14"/>
      <c r="Q2940" s="12"/>
      <c r="R2940" s="13"/>
    </row>
    <row r="2941" spans="1:18" ht="15.75" customHeight="1">
      <c r="A2941" s="1"/>
      <c r="B2941" s="6" t="s">
        <v>14</v>
      </c>
      <c r="C2941" s="6">
        <v>1185732</v>
      </c>
      <c r="D2941" s="7">
        <v>44478</v>
      </c>
      <c r="E2941" s="6" t="s">
        <v>33</v>
      </c>
      <c r="F2941" s="6" t="s">
        <v>104</v>
      </c>
      <c r="G2941" s="6" t="s">
        <v>105</v>
      </c>
      <c r="H2941" s="6" t="s">
        <v>18</v>
      </c>
      <c r="I2941" s="8">
        <v>0.4</v>
      </c>
      <c r="J2941" s="9">
        <v>2500</v>
      </c>
      <c r="K2941" s="10">
        <f t="shared" si="22"/>
        <v>1000</v>
      </c>
      <c r="L2941" s="10">
        <f t="shared" si="23"/>
        <v>300</v>
      </c>
      <c r="M2941" s="11">
        <v>0.3</v>
      </c>
      <c r="O2941" s="16"/>
      <c r="P2941" s="14"/>
      <c r="Q2941" s="12"/>
      <c r="R2941" s="13"/>
    </row>
    <row r="2942" spans="1:18" ht="15.75" customHeight="1">
      <c r="A2942" s="1"/>
      <c r="B2942" s="6" t="s">
        <v>14</v>
      </c>
      <c r="C2942" s="6">
        <v>1185732</v>
      </c>
      <c r="D2942" s="7">
        <v>44478</v>
      </c>
      <c r="E2942" s="6" t="s">
        <v>33</v>
      </c>
      <c r="F2942" s="6" t="s">
        <v>104</v>
      </c>
      <c r="G2942" s="6" t="s">
        <v>105</v>
      </c>
      <c r="H2942" s="6" t="s">
        <v>19</v>
      </c>
      <c r="I2942" s="8">
        <v>0.4</v>
      </c>
      <c r="J2942" s="9">
        <v>1500</v>
      </c>
      <c r="K2942" s="10">
        <f t="shared" si="22"/>
        <v>600</v>
      </c>
      <c r="L2942" s="10">
        <f t="shared" si="23"/>
        <v>180</v>
      </c>
      <c r="M2942" s="11">
        <v>0.3</v>
      </c>
      <c r="O2942" s="16"/>
      <c r="P2942" s="14"/>
      <c r="Q2942" s="12"/>
      <c r="R2942" s="13"/>
    </row>
    <row r="2943" spans="1:18" ht="15.75" customHeight="1">
      <c r="A2943" s="1"/>
      <c r="B2943" s="6" t="s">
        <v>14</v>
      </c>
      <c r="C2943" s="6">
        <v>1185732</v>
      </c>
      <c r="D2943" s="7">
        <v>44478</v>
      </c>
      <c r="E2943" s="6" t="s">
        <v>33</v>
      </c>
      <c r="F2943" s="6" t="s">
        <v>104</v>
      </c>
      <c r="G2943" s="6" t="s">
        <v>105</v>
      </c>
      <c r="H2943" s="6" t="s">
        <v>20</v>
      </c>
      <c r="I2943" s="8">
        <v>0.4</v>
      </c>
      <c r="J2943" s="9">
        <v>1250</v>
      </c>
      <c r="K2943" s="10">
        <f t="shared" si="22"/>
        <v>500</v>
      </c>
      <c r="L2943" s="10">
        <f t="shared" si="23"/>
        <v>150</v>
      </c>
      <c r="M2943" s="11">
        <v>0.3</v>
      </c>
      <c r="O2943" s="16"/>
      <c r="P2943" s="14"/>
      <c r="Q2943" s="12"/>
      <c r="R2943" s="13"/>
    </row>
    <row r="2944" spans="1:18" ht="15.75" customHeight="1">
      <c r="A2944" s="1"/>
      <c r="B2944" s="6" t="s">
        <v>14</v>
      </c>
      <c r="C2944" s="6">
        <v>1185732</v>
      </c>
      <c r="D2944" s="7">
        <v>44478</v>
      </c>
      <c r="E2944" s="6" t="s">
        <v>33</v>
      </c>
      <c r="F2944" s="6" t="s">
        <v>104</v>
      </c>
      <c r="G2944" s="6" t="s">
        <v>105</v>
      </c>
      <c r="H2944" s="6" t="s">
        <v>21</v>
      </c>
      <c r="I2944" s="8">
        <v>0.49999999999999994</v>
      </c>
      <c r="J2944" s="9">
        <v>1250</v>
      </c>
      <c r="K2944" s="10">
        <f t="shared" si="22"/>
        <v>624.99999999999989</v>
      </c>
      <c r="L2944" s="10">
        <f t="shared" si="23"/>
        <v>218.74999999999994</v>
      </c>
      <c r="M2944" s="11">
        <v>0.35</v>
      </c>
      <c r="O2944" s="16"/>
      <c r="P2944" s="14"/>
      <c r="Q2944" s="12"/>
      <c r="R2944" s="13"/>
    </row>
    <row r="2945" spans="1:18" ht="15.75" customHeight="1">
      <c r="A2945" s="1"/>
      <c r="B2945" s="6" t="s">
        <v>14</v>
      </c>
      <c r="C2945" s="6">
        <v>1185732</v>
      </c>
      <c r="D2945" s="7">
        <v>44478</v>
      </c>
      <c r="E2945" s="6" t="s">
        <v>33</v>
      </c>
      <c r="F2945" s="6" t="s">
        <v>104</v>
      </c>
      <c r="G2945" s="6" t="s">
        <v>105</v>
      </c>
      <c r="H2945" s="6" t="s">
        <v>22</v>
      </c>
      <c r="I2945" s="8">
        <v>0.54999999999999982</v>
      </c>
      <c r="J2945" s="9">
        <v>2500</v>
      </c>
      <c r="K2945" s="10">
        <f t="shared" si="22"/>
        <v>1374.9999999999995</v>
      </c>
      <c r="L2945" s="10">
        <f t="shared" si="23"/>
        <v>549.99999999999989</v>
      </c>
      <c r="M2945" s="11">
        <v>0.4</v>
      </c>
      <c r="O2945" s="16"/>
      <c r="P2945" s="14"/>
      <c r="Q2945" s="12"/>
      <c r="R2945" s="13"/>
    </row>
    <row r="2946" spans="1:18" ht="15.75" customHeight="1">
      <c r="A2946" s="1"/>
      <c r="B2946" s="6" t="s">
        <v>14</v>
      </c>
      <c r="C2946" s="6">
        <v>1185732</v>
      </c>
      <c r="D2946" s="7">
        <v>44509</v>
      </c>
      <c r="E2946" s="6" t="s">
        <v>33</v>
      </c>
      <c r="F2946" s="6" t="s">
        <v>104</v>
      </c>
      <c r="G2946" s="6" t="s">
        <v>105</v>
      </c>
      <c r="H2946" s="6" t="s">
        <v>17</v>
      </c>
      <c r="I2946" s="8">
        <v>0.49999999999999994</v>
      </c>
      <c r="J2946" s="9">
        <v>4000</v>
      </c>
      <c r="K2946" s="10">
        <f t="shared" si="22"/>
        <v>1999.9999999999998</v>
      </c>
      <c r="L2946" s="10">
        <f t="shared" si="23"/>
        <v>699.99999999999989</v>
      </c>
      <c r="M2946" s="11">
        <v>0.35</v>
      </c>
      <c r="O2946" s="16"/>
      <c r="P2946" s="14"/>
      <c r="Q2946" s="12"/>
      <c r="R2946" s="13"/>
    </row>
    <row r="2947" spans="1:18" ht="15.75" customHeight="1">
      <c r="A2947" s="1"/>
      <c r="B2947" s="6" t="s">
        <v>14</v>
      </c>
      <c r="C2947" s="6">
        <v>1185732</v>
      </c>
      <c r="D2947" s="7">
        <v>44509</v>
      </c>
      <c r="E2947" s="6" t="s">
        <v>33</v>
      </c>
      <c r="F2947" s="6" t="s">
        <v>104</v>
      </c>
      <c r="G2947" s="6" t="s">
        <v>105</v>
      </c>
      <c r="H2947" s="6" t="s">
        <v>18</v>
      </c>
      <c r="I2947" s="8">
        <v>0.4</v>
      </c>
      <c r="J2947" s="9">
        <v>2500</v>
      </c>
      <c r="K2947" s="10">
        <f t="shared" si="22"/>
        <v>1000</v>
      </c>
      <c r="L2947" s="10">
        <f t="shared" si="23"/>
        <v>300</v>
      </c>
      <c r="M2947" s="11">
        <v>0.3</v>
      </c>
      <c r="O2947" s="16"/>
      <c r="P2947" s="14"/>
      <c r="Q2947" s="12"/>
      <c r="R2947" s="13"/>
    </row>
    <row r="2948" spans="1:18" ht="15.75" customHeight="1">
      <c r="A2948" s="1"/>
      <c r="B2948" s="6" t="s">
        <v>14</v>
      </c>
      <c r="C2948" s="6">
        <v>1185732</v>
      </c>
      <c r="D2948" s="7">
        <v>44509</v>
      </c>
      <c r="E2948" s="6" t="s">
        <v>33</v>
      </c>
      <c r="F2948" s="6" t="s">
        <v>104</v>
      </c>
      <c r="G2948" s="6" t="s">
        <v>105</v>
      </c>
      <c r="H2948" s="6" t="s">
        <v>19</v>
      </c>
      <c r="I2948" s="8">
        <v>0.4</v>
      </c>
      <c r="J2948" s="9">
        <v>1950</v>
      </c>
      <c r="K2948" s="10">
        <f t="shared" si="22"/>
        <v>780</v>
      </c>
      <c r="L2948" s="10">
        <f t="shared" si="23"/>
        <v>234</v>
      </c>
      <c r="M2948" s="11">
        <v>0.3</v>
      </c>
      <c r="O2948" s="16"/>
      <c r="P2948" s="14"/>
      <c r="Q2948" s="12"/>
      <c r="R2948" s="13"/>
    </row>
    <row r="2949" spans="1:18" ht="15.75" customHeight="1">
      <c r="A2949" s="1"/>
      <c r="B2949" s="6" t="s">
        <v>14</v>
      </c>
      <c r="C2949" s="6">
        <v>1185732</v>
      </c>
      <c r="D2949" s="7">
        <v>44509</v>
      </c>
      <c r="E2949" s="6" t="s">
        <v>33</v>
      </c>
      <c r="F2949" s="6" t="s">
        <v>104</v>
      </c>
      <c r="G2949" s="6" t="s">
        <v>105</v>
      </c>
      <c r="H2949" s="6" t="s">
        <v>20</v>
      </c>
      <c r="I2949" s="8">
        <v>0.4</v>
      </c>
      <c r="J2949" s="9">
        <v>1750</v>
      </c>
      <c r="K2949" s="10">
        <f t="shared" si="22"/>
        <v>700</v>
      </c>
      <c r="L2949" s="10">
        <f t="shared" si="23"/>
        <v>210</v>
      </c>
      <c r="M2949" s="11">
        <v>0.3</v>
      </c>
      <c r="O2949" s="16"/>
      <c r="P2949" s="14"/>
      <c r="Q2949" s="12"/>
      <c r="R2949" s="13"/>
    </row>
    <row r="2950" spans="1:18" ht="15.75" customHeight="1">
      <c r="A2950" s="1"/>
      <c r="B2950" s="6" t="s">
        <v>14</v>
      </c>
      <c r="C2950" s="6">
        <v>1185732</v>
      </c>
      <c r="D2950" s="7">
        <v>44509</v>
      </c>
      <c r="E2950" s="6" t="s">
        <v>33</v>
      </c>
      <c r="F2950" s="6" t="s">
        <v>104</v>
      </c>
      <c r="G2950" s="6" t="s">
        <v>105</v>
      </c>
      <c r="H2950" s="6" t="s">
        <v>21</v>
      </c>
      <c r="I2950" s="8">
        <v>0.6</v>
      </c>
      <c r="J2950" s="9">
        <v>1500</v>
      </c>
      <c r="K2950" s="10">
        <f t="shared" si="22"/>
        <v>900</v>
      </c>
      <c r="L2950" s="10">
        <f t="shared" si="23"/>
        <v>315</v>
      </c>
      <c r="M2950" s="11">
        <v>0.35</v>
      </c>
      <c r="O2950" s="16"/>
      <c r="P2950" s="14"/>
      <c r="Q2950" s="12"/>
      <c r="R2950" s="13"/>
    </row>
    <row r="2951" spans="1:18" ht="15.75" customHeight="1">
      <c r="A2951" s="1"/>
      <c r="B2951" s="6" t="s">
        <v>14</v>
      </c>
      <c r="C2951" s="6">
        <v>1185732</v>
      </c>
      <c r="D2951" s="7">
        <v>44509</v>
      </c>
      <c r="E2951" s="6" t="s">
        <v>33</v>
      </c>
      <c r="F2951" s="6" t="s">
        <v>104</v>
      </c>
      <c r="G2951" s="6" t="s">
        <v>105</v>
      </c>
      <c r="H2951" s="6" t="s">
        <v>22</v>
      </c>
      <c r="I2951" s="8">
        <v>0.64999999999999991</v>
      </c>
      <c r="J2951" s="9">
        <v>2500</v>
      </c>
      <c r="K2951" s="10">
        <f t="shared" si="22"/>
        <v>1624.9999999999998</v>
      </c>
      <c r="L2951" s="10">
        <f t="shared" si="23"/>
        <v>650</v>
      </c>
      <c r="M2951" s="11">
        <v>0.4</v>
      </c>
      <c r="O2951" s="16"/>
      <c r="P2951" s="14"/>
      <c r="Q2951" s="12"/>
      <c r="R2951" s="13"/>
    </row>
    <row r="2952" spans="1:18" ht="15.75" customHeight="1">
      <c r="A2952" s="1"/>
      <c r="B2952" s="6" t="s">
        <v>14</v>
      </c>
      <c r="C2952" s="6">
        <v>1185732</v>
      </c>
      <c r="D2952" s="7">
        <v>44538</v>
      </c>
      <c r="E2952" s="6" t="s">
        <v>33</v>
      </c>
      <c r="F2952" s="6" t="s">
        <v>104</v>
      </c>
      <c r="G2952" s="6" t="s">
        <v>105</v>
      </c>
      <c r="H2952" s="6" t="s">
        <v>17</v>
      </c>
      <c r="I2952" s="8">
        <v>0.6</v>
      </c>
      <c r="J2952" s="9">
        <v>5000</v>
      </c>
      <c r="K2952" s="10">
        <f t="shared" si="22"/>
        <v>3000</v>
      </c>
      <c r="L2952" s="10">
        <f t="shared" si="23"/>
        <v>1050</v>
      </c>
      <c r="M2952" s="11">
        <v>0.35</v>
      </c>
      <c r="O2952" s="16"/>
      <c r="P2952" s="14"/>
      <c r="Q2952" s="12"/>
      <c r="R2952" s="13"/>
    </row>
    <row r="2953" spans="1:18" ht="15.75" customHeight="1">
      <c r="A2953" s="1"/>
      <c r="B2953" s="6" t="s">
        <v>14</v>
      </c>
      <c r="C2953" s="6">
        <v>1185732</v>
      </c>
      <c r="D2953" s="7">
        <v>44538</v>
      </c>
      <c r="E2953" s="6" t="s">
        <v>33</v>
      </c>
      <c r="F2953" s="6" t="s">
        <v>104</v>
      </c>
      <c r="G2953" s="6" t="s">
        <v>105</v>
      </c>
      <c r="H2953" s="6" t="s">
        <v>18</v>
      </c>
      <c r="I2953" s="8">
        <v>0.5</v>
      </c>
      <c r="J2953" s="9">
        <v>3000</v>
      </c>
      <c r="K2953" s="10">
        <f t="shared" si="22"/>
        <v>1500</v>
      </c>
      <c r="L2953" s="10">
        <f t="shared" si="23"/>
        <v>450</v>
      </c>
      <c r="M2953" s="11">
        <v>0.3</v>
      </c>
      <c r="O2953" s="16"/>
      <c r="P2953" s="14"/>
      <c r="Q2953" s="12"/>
      <c r="R2953" s="13"/>
    </row>
    <row r="2954" spans="1:18" ht="15.75" customHeight="1">
      <c r="A2954" s="1"/>
      <c r="B2954" s="6" t="s">
        <v>14</v>
      </c>
      <c r="C2954" s="6">
        <v>1185732</v>
      </c>
      <c r="D2954" s="7">
        <v>44538</v>
      </c>
      <c r="E2954" s="6" t="s">
        <v>33</v>
      </c>
      <c r="F2954" s="6" t="s">
        <v>104</v>
      </c>
      <c r="G2954" s="6" t="s">
        <v>105</v>
      </c>
      <c r="H2954" s="6" t="s">
        <v>19</v>
      </c>
      <c r="I2954" s="8">
        <v>0.5</v>
      </c>
      <c r="J2954" s="9">
        <v>2500</v>
      </c>
      <c r="K2954" s="10">
        <f t="shared" si="22"/>
        <v>1250</v>
      </c>
      <c r="L2954" s="10">
        <f t="shared" si="23"/>
        <v>375</v>
      </c>
      <c r="M2954" s="11">
        <v>0.3</v>
      </c>
      <c r="O2954" s="16"/>
      <c r="P2954" s="14"/>
      <c r="Q2954" s="12"/>
      <c r="R2954" s="13"/>
    </row>
    <row r="2955" spans="1:18" ht="15.75" customHeight="1">
      <c r="A2955" s="1"/>
      <c r="B2955" s="6" t="s">
        <v>14</v>
      </c>
      <c r="C2955" s="6">
        <v>1185732</v>
      </c>
      <c r="D2955" s="7">
        <v>44538</v>
      </c>
      <c r="E2955" s="6" t="s">
        <v>33</v>
      </c>
      <c r="F2955" s="6" t="s">
        <v>104</v>
      </c>
      <c r="G2955" s="6" t="s">
        <v>105</v>
      </c>
      <c r="H2955" s="6" t="s">
        <v>20</v>
      </c>
      <c r="I2955" s="8">
        <v>0.5</v>
      </c>
      <c r="J2955" s="9">
        <v>2000</v>
      </c>
      <c r="K2955" s="10">
        <f t="shared" si="22"/>
        <v>1000</v>
      </c>
      <c r="L2955" s="10">
        <f t="shared" si="23"/>
        <v>300</v>
      </c>
      <c r="M2955" s="11">
        <v>0.3</v>
      </c>
      <c r="O2955" s="16"/>
      <c r="P2955" s="14"/>
      <c r="Q2955" s="12"/>
      <c r="R2955" s="13"/>
    </row>
    <row r="2956" spans="1:18" ht="15.75" customHeight="1">
      <c r="A2956" s="1"/>
      <c r="B2956" s="6" t="s">
        <v>14</v>
      </c>
      <c r="C2956" s="6">
        <v>1185732</v>
      </c>
      <c r="D2956" s="7">
        <v>44538</v>
      </c>
      <c r="E2956" s="6" t="s">
        <v>33</v>
      </c>
      <c r="F2956" s="6" t="s">
        <v>104</v>
      </c>
      <c r="G2956" s="6" t="s">
        <v>105</v>
      </c>
      <c r="H2956" s="6" t="s">
        <v>21</v>
      </c>
      <c r="I2956" s="8">
        <v>0.6</v>
      </c>
      <c r="J2956" s="9">
        <v>2000</v>
      </c>
      <c r="K2956" s="10">
        <f t="shared" si="22"/>
        <v>1200</v>
      </c>
      <c r="L2956" s="10">
        <f t="shared" si="23"/>
        <v>420</v>
      </c>
      <c r="M2956" s="11">
        <v>0.35</v>
      </c>
      <c r="O2956" s="16"/>
      <c r="P2956" s="14"/>
      <c r="Q2956" s="12"/>
      <c r="R2956" s="13"/>
    </row>
    <row r="2957" spans="1:18" ht="15.75" customHeight="1">
      <c r="A2957" s="1"/>
      <c r="B2957" s="6" t="s">
        <v>14</v>
      </c>
      <c r="C2957" s="6">
        <v>1185732</v>
      </c>
      <c r="D2957" s="7">
        <v>44538</v>
      </c>
      <c r="E2957" s="6" t="s">
        <v>33</v>
      </c>
      <c r="F2957" s="6" t="s">
        <v>104</v>
      </c>
      <c r="G2957" s="6" t="s">
        <v>105</v>
      </c>
      <c r="H2957" s="6" t="s">
        <v>22</v>
      </c>
      <c r="I2957" s="8">
        <v>0.64999999999999991</v>
      </c>
      <c r="J2957" s="9">
        <v>3000</v>
      </c>
      <c r="K2957" s="10">
        <f t="shared" si="22"/>
        <v>1949.9999999999998</v>
      </c>
      <c r="L2957" s="10">
        <f t="shared" si="23"/>
        <v>780</v>
      </c>
      <c r="M2957" s="11">
        <v>0.4</v>
      </c>
      <c r="O2957" s="16"/>
      <c r="P2957" s="14"/>
      <c r="Q2957" s="12"/>
      <c r="R2957" s="13"/>
    </row>
    <row r="2958" spans="1:18" ht="15.75" customHeight="1">
      <c r="A2958" s="1" t="s">
        <v>39</v>
      </c>
      <c r="B2958" s="6" t="s">
        <v>14</v>
      </c>
      <c r="C2958" s="6">
        <v>1185732</v>
      </c>
      <c r="D2958" s="7">
        <v>44202</v>
      </c>
      <c r="E2958" s="6" t="s">
        <v>33</v>
      </c>
      <c r="F2958" s="6" t="s">
        <v>106</v>
      </c>
      <c r="G2958" s="6" t="s">
        <v>107</v>
      </c>
      <c r="H2958" s="6" t="s">
        <v>17</v>
      </c>
      <c r="I2958" s="8">
        <v>0.30000000000000004</v>
      </c>
      <c r="J2958" s="9">
        <v>4500</v>
      </c>
      <c r="K2958" s="10">
        <f t="shared" si="22"/>
        <v>1350.0000000000002</v>
      </c>
      <c r="L2958" s="10">
        <f t="shared" si="23"/>
        <v>405.00000000000006</v>
      </c>
      <c r="M2958" s="11">
        <v>0.3</v>
      </c>
      <c r="O2958" s="16"/>
      <c r="P2958" s="14"/>
      <c r="Q2958" s="12"/>
      <c r="R2958" s="13"/>
    </row>
    <row r="2959" spans="1:18" ht="15.75" customHeight="1">
      <c r="A2959" s="1"/>
      <c r="B2959" s="6" t="s">
        <v>14</v>
      </c>
      <c r="C2959" s="6">
        <v>1185732</v>
      </c>
      <c r="D2959" s="7">
        <v>44202</v>
      </c>
      <c r="E2959" s="6" t="s">
        <v>33</v>
      </c>
      <c r="F2959" s="6" t="s">
        <v>106</v>
      </c>
      <c r="G2959" s="6" t="s">
        <v>107</v>
      </c>
      <c r="H2959" s="6" t="s">
        <v>18</v>
      </c>
      <c r="I2959" s="8">
        <v>0.30000000000000004</v>
      </c>
      <c r="J2959" s="9">
        <v>2500</v>
      </c>
      <c r="K2959" s="10">
        <f t="shared" si="22"/>
        <v>750.00000000000011</v>
      </c>
      <c r="L2959" s="10">
        <f t="shared" si="23"/>
        <v>262.5</v>
      </c>
      <c r="M2959" s="11">
        <v>0.35</v>
      </c>
      <c r="O2959" s="16"/>
      <c r="P2959" s="14"/>
      <c r="Q2959" s="12"/>
      <c r="R2959" s="13"/>
    </row>
    <row r="2960" spans="1:18" ht="15.75" customHeight="1">
      <c r="A2960" s="1"/>
      <c r="B2960" s="6" t="s">
        <v>14</v>
      </c>
      <c r="C2960" s="6">
        <v>1185732</v>
      </c>
      <c r="D2960" s="7">
        <v>44202</v>
      </c>
      <c r="E2960" s="6" t="s">
        <v>33</v>
      </c>
      <c r="F2960" s="6" t="s">
        <v>106</v>
      </c>
      <c r="G2960" s="6" t="s">
        <v>107</v>
      </c>
      <c r="H2960" s="6" t="s">
        <v>19</v>
      </c>
      <c r="I2960" s="8">
        <v>0.20000000000000007</v>
      </c>
      <c r="J2960" s="9">
        <v>2500</v>
      </c>
      <c r="K2960" s="10">
        <f t="shared" si="22"/>
        <v>500.00000000000017</v>
      </c>
      <c r="L2960" s="10">
        <f t="shared" si="23"/>
        <v>150.00000000000006</v>
      </c>
      <c r="M2960" s="11">
        <v>0.3</v>
      </c>
      <c r="O2960" s="16"/>
      <c r="P2960" s="14"/>
      <c r="Q2960" s="12"/>
      <c r="R2960" s="13"/>
    </row>
    <row r="2961" spans="1:18" ht="15.75" customHeight="1">
      <c r="A2961" s="1"/>
      <c r="B2961" s="6" t="s">
        <v>14</v>
      </c>
      <c r="C2961" s="6">
        <v>1185732</v>
      </c>
      <c r="D2961" s="7">
        <v>44202</v>
      </c>
      <c r="E2961" s="6" t="s">
        <v>33</v>
      </c>
      <c r="F2961" s="6" t="s">
        <v>106</v>
      </c>
      <c r="G2961" s="6" t="s">
        <v>107</v>
      </c>
      <c r="H2961" s="6" t="s">
        <v>20</v>
      </c>
      <c r="I2961" s="8">
        <v>0.25000000000000006</v>
      </c>
      <c r="J2961" s="9">
        <v>1000</v>
      </c>
      <c r="K2961" s="10">
        <f t="shared" si="22"/>
        <v>250.00000000000006</v>
      </c>
      <c r="L2961" s="10">
        <f t="shared" si="23"/>
        <v>75.000000000000014</v>
      </c>
      <c r="M2961" s="11">
        <v>0.3</v>
      </c>
      <c r="O2961" s="16"/>
      <c r="P2961" s="14"/>
      <c r="Q2961" s="12"/>
      <c r="R2961" s="13"/>
    </row>
    <row r="2962" spans="1:18" ht="15.75" customHeight="1">
      <c r="A2962" s="1"/>
      <c r="B2962" s="6" t="s">
        <v>14</v>
      </c>
      <c r="C2962" s="6">
        <v>1185732</v>
      </c>
      <c r="D2962" s="7">
        <v>44202</v>
      </c>
      <c r="E2962" s="6" t="s">
        <v>33</v>
      </c>
      <c r="F2962" s="6" t="s">
        <v>106</v>
      </c>
      <c r="G2962" s="6" t="s">
        <v>107</v>
      </c>
      <c r="H2962" s="6" t="s">
        <v>21</v>
      </c>
      <c r="I2962" s="8">
        <v>0.39999999999999997</v>
      </c>
      <c r="J2962" s="9">
        <v>1500</v>
      </c>
      <c r="K2962" s="10">
        <f t="shared" si="22"/>
        <v>600</v>
      </c>
      <c r="L2962" s="10">
        <f t="shared" si="23"/>
        <v>300</v>
      </c>
      <c r="M2962" s="11">
        <v>0.5</v>
      </c>
      <c r="O2962" s="16"/>
      <c r="P2962" s="14"/>
      <c r="Q2962" s="12"/>
      <c r="R2962" s="13"/>
    </row>
    <row r="2963" spans="1:18" ht="15.75" customHeight="1">
      <c r="A2963" s="1"/>
      <c r="B2963" s="6" t="s">
        <v>14</v>
      </c>
      <c r="C2963" s="6">
        <v>1185732</v>
      </c>
      <c r="D2963" s="7">
        <v>44202</v>
      </c>
      <c r="E2963" s="6" t="s">
        <v>33</v>
      </c>
      <c r="F2963" s="6" t="s">
        <v>106</v>
      </c>
      <c r="G2963" s="6" t="s">
        <v>107</v>
      </c>
      <c r="H2963" s="6" t="s">
        <v>22</v>
      </c>
      <c r="I2963" s="8">
        <v>0.30000000000000004</v>
      </c>
      <c r="J2963" s="9">
        <v>2500</v>
      </c>
      <c r="K2963" s="10">
        <f t="shared" si="22"/>
        <v>750.00000000000011</v>
      </c>
      <c r="L2963" s="10">
        <f t="shared" si="23"/>
        <v>300.00000000000006</v>
      </c>
      <c r="M2963" s="11">
        <v>0.4</v>
      </c>
      <c r="O2963" s="16"/>
      <c r="P2963" s="14"/>
      <c r="Q2963" s="12"/>
      <c r="R2963" s="13"/>
    </row>
    <row r="2964" spans="1:18" ht="15.75" customHeight="1">
      <c r="A2964" s="1"/>
      <c r="B2964" s="6" t="s">
        <v>14</v>
      </c>
      <c r="C2964" s="6">
        <v>1185732</v>
      </c>
      <c r="D2964" s="7">
        <v>44233</v>
      </c>
      <c r="E2964" s="6" t="s">
        <v>33</v>
      </c>
      <c r="F2964" s="6" t="s">
        <v>106</v>
      </c>
      <c r="G2964" s="6" t="s">
        <v>107</v>
      </c>
      <c r="H2964" s="6" t="s">
        <v>17</v>
      </c>
      <c r="I2964" s="8">
        <v>0.30000000000000004</v>
      </c>
      <c r="J2964" s="9">
        <v>5000</v>
      </c>
      <c r="K2964" s="10">
        <f t="shared" si="22"/>
        <v>1500.0000000000002</v>
      </c>
      <c r="L2964" s="10">
        <f t="shared" si="23"/>
        <v>450.00000000000006</v>
      </c>
      <c r="M2964" s="11">
        <v>0.3</v>
      </c>
      <c r="O2964" s="16"/>
      <c r="P2964" s="14"/>
      <c r="Q2964" s="12"/>
      <c r="R2964" s="13"/>
    </row>
    <row r="2965" spans="1:18" ht="15.75" customHeight="1">
      <c r="A2965" s="1"/>
      <c r="B2965" s="6" t="s">
        <v>14</v>
      </c>
      <c r="C2965" s="6">
        <v>1185732</v>
      </c>
      <c r="D2965" s="7">
        <v>44233</v>
      </c>
      <c r="E2965" s="6" t="s">
        <v>33</v>
      </c>
      <c r="F2965" s="6" t="s">
        <v>106</v>
      </c>
      <c r="G2965" s="6" t="s">
        <v>107</v>
      </c>
      <c r="H2965" s="6" t="s">
        <v>18</v>
      </c>
      <c r="I2965" s="8">
        <v>0.30000000000000004</v>
      </c>
      <c r="J2965" s="9">
        <v>1500</v>
      </c>
      <c r="K2965" s="10">
        <f t="shared" si="22"/>
        <v>450.00000000000006</v>
      </c>
      <c r="L2965" s="10">
        <f t="shared" si="23"/>
        <v>157.5</v>
      </c>
      <c r="M2965" s="11">
        <v>0.35</v>
      </c>
      <c r="O2965" s="16"/>
      <c r="P2965" s="14"/>
      <c r="Q2965" s="12"/>
      <c r="R2965" s="13"/>
    </row>
    <row r="2966" spans="1:18" ht="15.75" customHeight="1">
      <c r="A2966" s="1"/>
      <c r="B2966" s="6" t="s">
        <v>14</v>
      </c>
      <c r="C2966" s="6">
        <v>1185732</v>
      </c>
      <c r="D2966" s="7">
        <v>44233</v>
      </c>
      <c r="E2966" s="6" t="s">
        <v>33</v>
      </c>
      <c r="F2966" s="6" t="s">
        <v>106</v>
      </c>
      <c r="G2966" s="6" t="s">
        <v>107</v>
      </c>
      <c r="H2966" s="6" t="s">
        <v>19</v>
      </c>
      <c r="I2966" s="8">
        <v>0.20000000000000007</v>
      </c>
      <c r="J2966" s="9">
        <v>2000</v>
      </c>
      <c r="K2966" s="10">
        <f t="shared" si="22"/>
        <v>400.00000000000011</v>
      </c>
      <c r="L2966" s="10">
        <f t="shared" si="23"/>
        <v>120.00000000000003</v>
      </c>
      <c r="M2966" s="11">
        <v>0.3</v>
      </c>
      <c r="O2966" s="16"/>
      <c r="P2966" s="14"/>
      <c r="Q2966" s="12"/>
      <c r="R2966" s="13"/>
    </row>
    <row r="2967" spans="1:18" ht="15.75" customHeight="1">
      <c r="A2967" s="1"/>
      <c r="B2967" s="6" t="s">
        <v>14</v>
      </c>
      <c r="C2967" s="6">
        <v>1185732</v>
      </c>
      <c r="D2967" s="7">
        <v>44233</v>
      </c>
      <c r="E2967" s="6" t="s">
        <v>33</v>
      </c>
      <c r="F2967" s="6" t="s">
        <v>106</v>
      </c>
      <c r="G2967" s="6" t="s">
        <v>107</v>
      </c>
      <c r="H2967" s="6" t="s">
        <v>20</v>
      </c>
      <c r="I2967" s="8">
        <v>0.25000000000000006</v>
      </c>
      <c r="J2967" s="9">
        <v>750</v>
      </c>
      <c r="K2967" s="10">
        <f t="shared" si="22"/>
        <v>187.50000000000003</v>
      </c>
      <c r="L2967" s="10">
        <f t="shared" si="23"/>
        <v>56.250000000000007</v>
      </c>
      <c r="M2967" s="11">
        <v>0.3</v>
      </c>
      <c r="O2967" s="16"/>
      <c r="P2967" s="14"/>
      <c r="Q2967" s="12"/>
      <c r="R2967" s="13"/>
    </row>
    <row r="2968" spans="1:18" ht="15.75" customHeight="1">
      <c r="A2968" s="1"/>
      <c r="B2968" s="6" t="s">
        <v>14</v>
      </c>
      <c r="C2968" s="6">
        <v>1185732</v>
      </c>
      <c r="D2968" s="7">
        <v>44233</v>
      </c>
      <c r="E2968" s="6" t="s">
        <v>33</v>
      </c>
      <c r="F2968" s="6" t="s">
        <v>106</v>
      </c>
      <c r="G2968" s="6" t="s">
        <v>107</v>
      </c>
      <c r="H2968" s="6" t="s">
        <v>21</v>
      </c>
      <c r="I2968" s="8">
        <v>0.39999999999999997</v>
      </c>
      <c r="J2968" s="9">
        <v>1500</v>
      </c>
      <c r="K2968" s="10">
        <f t="shared" si="22"/>
        <v>600</v>
      </c>
      <c r="L2968" s="10">
        <f t="shared" si="23"/>
        <v>300</v>
      </c>
      <c r="M2968" s="11">
        <v>0.5</v>
      </c>
      <c r="O2968" s="16"/>
      <c r="P2968" s="14"/>
      <c r="Q2968" s="12"/>
      <c r="R2968" s="13"/>
    </row>
    <row r="2969" spans="1:18" ht="15.75" customHeight="1">
      <c r="A2969" s="1"/>
      <c r="B2969" s="6" t="s">
        <v>14</v>
      </c>
      <c r="C2969" s="6">
        <v>1185732</v>
      </c>
      <c r="D2969" s="7">
        <v>44233</v>
      </c>
      <c r="E2969" s="6" t="s">
        <v>33</v>
      </c>
      <c r="F2969" s="6" t="s">
        <v>106</v>
      </c>
      <c r="G2969" s="6" t="s">
        <v>107</v>
      </c>
      <c r="H2969" s="6" t="s">
        <v>22</v>
      </c>
      <c r="I2969" s="8">
        <v>0.14999999999999997</v>
      </c>
      <c r="J2969" s="9">
        <v>2500</v>
      </c>
      <c r="K2969" s="10">
        <f t="shared" si="22"/>
        <v>374.99999999999994</v>
      </c>
      <c r="L2969" s="10">
        <f t="shared" si="23"/>
        <v>149.99999999999997</v>
      </c>
      <c r="M2969" s="11">
        <v>0.4</v>
      </c>
      <c r="O2969" s="16"/>
      <c r="P2969" s="14"/>
      <c r="Q2969" s="12"/>
      <c r="R2969" s="13"/>
    </row>
    <row r="2970" spans="1:18" ht="15.75" customHeight="1">
      <c r="A2970" s="1"/>
      <c r="B2970" s="6" t="s">
        <v>14</v>
      </c>
      <c r="C2970" s="6">
        <v>1185732</v>
      </c>
      <c r="D2970" s="7">
        <v>44260</v>
      </c>
      <c r="E2970" s="6" t="s">
        <v>33</v>
      </c>
      <c r="F2970" s="6" t="s">
        <v>106</v>
      </c>
      <c r="G2970" s="6" t="s">
        <v>107</v>
      </c>
      <c r="H2970" s="6" t="s">
        <v>17</v>
      </c>
      <c r="I2970" s="8">
        <v>0.20000000000000004</v>
      </c>
      <c r="J2970" s="9">
        <v>4700</v>
      </c>
      <c r="K2970" s="10">
        <f t="shared" si="22"/>
        <v>940.00000000000023</v>
      </c>
      <c r="L2970" s="10">
        <f t="shared" si="23"/>
        <v>282.00000000000006</v>
      </c>
      <c r="M2970" s="11">
        <v>0.3</v>
      </c>
      <c r="O2970" s="16"/>
      <c r="P2970" s="14"/>
      <c r="Q2970" s="12"/>
      <c r="R2970" s="13"/>
    </row>
    <row r="2971" spans="1:18" ht="15.75" customHeight="1">
      <c r="A2971" s="1"/>
      <c r="B2971" s="6" t="s">
        <v>14</v>
      </c>
      <c r="C2971" s="6">
        <v>1185732</v>
      </c>
      <c r="D2971" s="7">
        <v>44260</v>
      </c>
      <c r="E2971" s="6" t="s">
        <v>33</v>
      </c>
      <c r="F2971" s="6" t="s">
        <v>106</v>
      </c>
      <c r="G2971" s="6" t="s">
        <v>107</v>
      </c>
      <c r="H2971" s="6" t="s">
        <v>18</v>
      </c>
      <c r="I2971" s="8">
        <v>0.20000000000000004</v>
      </c>
      <c r="J2971" s="9">
        <v>1750</v>
      </c>
      <c r="K2971" s="10">
        <f t="shared" si="22"/>
        <v>350.00000000000006</v>
      </c>
      <c r="L2971" s="10">
        <f t="shared" si="23"/>
        <v>122.50000000000001</v>
      </c>
      <c r="M2971" s="11">
        <v>0.35</v>
      </c>
      <c r="O2971" s="16"/>
      <c r="P2971" s="14"/>
      <c r="Q2971" s="12"/>
      <c r="R2971" s="13"/>
    </row>
    <row r="2972" spans="1:18" ht="15.75" customHeight="1">
      <c r="A2972" s="1"/>
      <c r="B2972" s="6" t="s">
        <v>14</v>
      </c>
      <c r="C2972" s="6">
        <v>1185732</v>
      </c>
      <c r="D2972" s="7">
        <v>44260</v>
      </c>
      <c r="E2972" s="6" t="s">
        <v>33</v>
      </c>
      <c r="F2972" s="6" t="s">
        <v>106</v>
      </c>
      <c r="G2972" s="6" t="s">
        <v>107</v>
      </c>
      <c r="H2972" s="6" t="s">
        <v>19</v>
      </c>
      <c r="I2972" s="8">
        <v>0.10000000000000003</v>
      </c>
      <c r="J2972" s="9">
        <v>2250</v>
      </c>
      <c r="K2972" s="10">
        <f t="shared" si="22"/>
        <v>225.00000000000009</v>
      </c>
      <c r="L2972" s="10">
        <f t="shared" si="23"/>
        <v>67.500000000000028</v>
      </c>
      <c r="M2972" s="11">
        <v>0.3</v>
      </c>
      <c r="O2972" s="16"/>
      <c r="P2972" s="14"/>
      <c r="Q2972" s="12"/>
      <c r="R2972" s="13"/>
    </row>
    <row r="2973" spans="1:18" ht="15.75" customHeight="1">
      <c r="A2973" s="1"/>
      <c r="B2973" s="6" t="s">
        <v>14</v>
      </c>
      <c r="C2973" s="6">
        <v>1185732</v>
      </c>
      <c r="D2973" s="7">
        <v>44260</v>
      </c>
      <c r="E2973" s="6" t="s">
        <v>33</v>
      </c>
      <c r="F2973" s="6" t="s">
        <v>106</v>
      </c>
      <c r="G2973" s="6" t="s">
        <v>107</v>
      </c>
      <c r="H2973" s="6" t="s">
        <v>20</v>
      </c>
      <c r="I2973" s="8">
        <v>0.14999999999999997</v>
      </c>
      <c r="J2973" s="9">
        <v>1000</v>
      </c>
      <c r="K2973" s="10">
        <f t="shared" si="22"/>
        <v>149.99999999999997</v>
      </c>
      <c r="L2973" s="10">
        <f t="shared" si="23"/>
        <v>44.999999999999993</v>
      </c>
      <c r="M2973" s="11">
        <v>0.3</v>
      </c>
      <c r="O2973" s="16"/>
      <c r="P2973" s="14"/>
      <c r="Q2973" s="12"/>
      <c r="R2973" s="13"/>
    </row>
    <row r="2974" spans="1:18" ht="15.75" customHeight="1">
      <c r="A2974" s="1"/>
      <c r="B2974" s="6" t="s">
        <v>14</v>
      </c>
      <c r="C2974" s="6">
        <v>1185732</v>
      </c>
      <c r="D2974" s="7">
        <v>44260</v>
      </c>
      <c r="E2974" s="6" t="s">
        <v>33</v>
      </c>
      <c r="F2974" s="6" t="s">
        <v>106</v>
      </c>
      <c r="G2974" s="6" t="s">
        <v>107</v>
      </c>
      <c r="H2974" s="6" t="s">
        <v>21</v>
      </c>
      <c r="I2974" s="8">
        <v>0.30000000000000004</v>
      </c>
      <c r="J2974" s="9">
        <v>1500</v>
      </c>
      <c r="K2974" s="10">
        <f t="shared" si="22"/>
        <v>450.00000000000006</v>
      </c>
      <c r="L2974" s="10">
        <f t="shared" si="23"/>
        <v>225.00000000000003</v>
      </c>
      <c r="M2974" s="11">
        <v>0.5</v>
      </c>
      <c r="O2974" s="16"/>
      <c r="P2974" s="14"/>
      <c r="Q2974" s="12"/>
      <c r="R2974" s="13"/>
    </row>
    <row r="2975" spans="1:18" ht="15.75" customHeight="1">
      <c r="A2975" s="1"/>
      <c r="B2975" s="6" t="s">
        <v>14</v>
      </c>
      <c r="C2975" s="6">
        <v>1185732</v>
      </c>
      <c r="D2975" s="7">
        <v>44260</v>
      </c>
      <c r="E2975" s="6" t="s">
        <v>33</v>
      </c>
      <c r="F2975" s="6" t="s">
        <v>106</v>
      </c>
      <c r="G2975" s="6" t="s">
        <v>107</v>
      </c>
      <c r="H2975" s="6" t="s">
        <v>22</v>
      </c>
      <c r="I2975" s="8">
        <v>0.20000000000000004</v>
      </c>
      <c r="J2975" s="9">
        <v>2500</v>
      </c>
      <c r="K2975" s="10">
        <f t="shared" si="22"/>
        <v>500.00000000000011</v>
      </c>
      <c r="L2975" s="10">
        <f t="shared" si="23"/>
        <v>200.00000000000006</v>
      </c>
      <c r="M2975" s="11">
        <v>0.4</v>
      </c>
      <c r="O2975" s="16"/>
      <c r="P2975" s="14"/>
      <c r="Q2975" s="12"/>
      <c r="R2975" s="13"/>
    </row>
    <row r="2976" spans="1:18" ht="15.75" customHeight="1">
      <c r="A2976" s="1"/>
      <c r="B2976" s="6" t="s">
        <v>14</v>
      </c>
      <c r="C2976" s="6">
        <v>1185732</v>
      </c>
      <c r="D2976" s="7">
        <v>44292</v>
      </c>
      <c r="E2976" s="6" t="s">
        <v>33</v>
      </c>
      <c r="F2976" s="6" t="s">
        <v>106</v>
      </c>
      <c r="G2976" s="6" t="s">
        <v>107</v>
      </c>
      <c r="H2976" s="6" t="s">
        <v>17</v>
      </c>
      <c r="I2976" s="8">
        <v>0.20000000000000004</v>
      </c>
      <c r="J2976" s="9">
        <v>4750</v>
      </c>
      <c r="K2976" s="10">
        <f t="shared" si="22"/>
        <v>950.00000000000023</v>
      </c>
      <c r="L2976" s="10">
        <f t="shared" si="23"/>
        <v>285.00000000000006</v>
      </c>
      <c r="M2976" s="11">
        <v>0.3</v>
      </c>
      <c r="O2976" s="16"/>
      <c r="P2976" s="14"/>
      <c r="Q2976" s="12"/>
      <c r="R2976" s="13"/>
    </row>
    <row r="2977" spans="1:18" ht="15.75" customHeight="1">
      <c r="A2977" s="1"/>
      <c r="B2977" s="6" t="s">
        <v>14</v>
      </c>
      <c r="C2977" s="6">
        <v>1185732</v>
      </c>
      <c r="D2977" s="7">
        <v>44292</v>
      </c>
      <c r="E2977" s="6" t="s">
        <v>33</v>
      </c>
      <c r="F2977" s="6" t="s">
        <v>106</v>
      </c>
      <c r="G2977" s="6" t="s">
        <v>107</v>
      </c>
      <c r="H2977" s="6" t="s">
        <v>18</v>
      </c>
      <c r="I2977" s="8">
        <v>0.20000000000000004</v>
      </c>
      <c r="J2977" s="9">
        <v>1750</v>
      </c>
      <c r="K2977" s="10">
        <f t="shared" si="22"/>
        <v>350.00000000000006</v>
      </c>
      <c r="L2977" s="10">
        <f t="shared" si="23"/>
        <v>122.50000000000001</v>
      </c>
      <c r="M2977" s="11">
        <v>0.35</v>
      </c>
      <c r="O2977" s="16"/>
      <c r="P2977" s="14"/>
      <c r="Q2977" s="12"/>
      <c r="R2977" s="13"/>
    </row>
    <row r="2978" spans="1:18" ht="15.75" customHeight="1">
      <c r="A2978" s="1"/>
      <c r="B2978" s="6" t="s">
        <v>14</v>
      </c>
      <c r="C2978" s="6">
        <v>1185732</v>
      </c>
      <c r="D2978" s="7">
        <v>44292</v>
      </c>
      <c r="E2978" s="6" t="s">
        <v>33</v>
      </c>
      <c r="F2978" s="6" t="s">
        <v>106</v>
      </c>
      <c r="G2978" s="6" t="s">
        <v>107</v>
      </c>
      <c r="H2978" s="6" t="s">
        <v>19</v>
      </c>
      <c r="I2978" s="8">
        <v>0.10000000000000003</v>
      </c>
      <c r="J2978" s="9">
        <v>1750</v>
      </c>
      <c r="K2978" s="10">
        <f t="shared" si="22"/>
        <v>175.00000000000006</v>
      </c>
      <c r="L2978" s="10">
        <f t="shared" si="23"/>
        <v>52.500000000000014</v>
      </c>
      <c r="M2978" s="11">
        <v>0.3</v>
      </c>
      <c r="O2978" s="16"/>
      <c r="P2978" s="14"/>
      <c r="Q2978" s="12"/>
      <c r="R2978" s="13"/>
    </row>
    <row r="2979" spans="1:18" ht="15.75" customHeight="1">
      <c r="A2979" s="1"/>
      <c r="B2979" s="6" t="s">
        <v>14</v>
      </c>
      <c r="C2979" s="6">
        <v>1185732</v>
      </c>
      <c r="D2979" s="7">
        <v>44292</v>
      </c>
      <c r="E2979" s="6" t="s">
        <v>33</v>
      </c>
      <c r="F2979" s="6" t="s">
        <v>106</v>
      </c>
      <c r="G2979" s="6" t="s">
        <v>107</v>
      </c>
      <c r="H2979" s="6" t="s">
        <v>20</v>
      </c>
      <c r="I2979" s="8">
        <v>0.14999999999999997</v>
      </c>
      <c r="J2979" s="9">
        <v>1000</v>
      </c>
      <c r="K2979" s="10">
        <f t="shared" si="22"/>
        <v>149.99999999999997</v>
      </c>
      <c r="L2979" s="10">
        <f t="shared" si="23"/>
        <v>44.999999999999993</v>
      </c>
      <c r="M2979" s="11">
        <v>0.3</v>
      </c>
      <c r="O2979" s="16"/>
      <c r="P2979" s="14"/>
      <c r="Q2979" s="12"/>
      <c r="R2979" s="13"/>
    </row>
    <row r="2980" spans="1:18" ht="15.75" customHeight="1">
      <c r="A2980" s="1"/>
      <c r="B2980" s="6" t="s">
        <v>14</v>
      </c>
      <c r="C2980" s="6">
        <v>1185732</v>
      </c>
      <c r="D2980" s="7">
        <v>44292</v>
      </c>
      <c r="E2980" s="6" t="s">
        <v>33</v>
      </c>
      <c r="F2980" s="6" t="s">
        <v>106</v>
      </c>
      <c r="G2980" s="6" t="s">
        <v>107</v>
      </c>
      <c r="H2980" s="6" t="s">
        <v>21</v>
      </c>
      <c r="I2980" s="8">
        <v>0.6</v>
      </c>
      <c r="J2980" s="9">
        <v>1250</v>
      </c>
      <c r="K2980" s="10">
        <f t="shared" si="22"/>
        <v>750</v>
      </c>
      <c r="L2980" s="10">
        <f t="shared" si="23"/>
        <v>375</v>
      </c>
      <c r="M2980" s="11">
        <v>0.5</v>
      </c>
      <c r="O2980" s="16"/>
      <c r="P2980" s="14"/>
      <c r="Q2980" s="12"/>
      <c r="R2980" s="13"/>
    </row>
    <row r="2981" spans="1:18" ht="15.75" customHeight="1">
      <c r="A2981" s="1"/>
      <c r="B2981" s="6" t="s">
        <v>14</v>
      </c>
      <c r="C2981" s="6">
        <v>1185732</v>
      </c>
      <c r="D2981" s="7">
        <v>44292</v>
      </c>
      <c r="E2981" s="6" t="s">
        <v>33</v>
      </c>
      <c r="F2981" s="6" t="s">
        <v>106</v>
      </c>
      <c r="G2981" s="6" t="s">
        <v>107</v>
      </c>
      <c r="H2981" s="6" t="s">
        <v>22</v>
      </c>
      <c r="I2981" s="8">
        <v>0.5</v>
      </c>
      <c r="J2981" s="9">
        <v>2500</v>
      </c>
      <c r="K2981" s="10">
        <f t="shared" si="22"/>
        <v>1250</v>
      </c>
      <c r="L2981" s="10">
        <f t="shared" si="23"/>
        <v>500</v>
      </c>
      <c r="M2981" s="11">
        <v>0.4</v>
      </c>
      <c r="O2981" s="16"/>
      <c r="P2981" s="14"/>
      <c r="Q2981" s="12"/>
      <c r="R2981" s="13"/>
    </row>
    <row r="2982" spans="1:18" ht="15.75" customHeight="1">
      <c r="A2982" s="1"/>
      <c r="B2982" s="6" t="s">
        <v>14</v>
      </c>
      <c r="C2982" s="6">
        <v>1185732</v>
      </c>
      <c r="D2982" s="7">
        <v>44323</v>
      </c>
      <c r="E2982" s="6" t="s">
        <v>33</v>
      </c>
      <c r="F2982" s="6" t="s">
        <v>106</v>
      </c>
      <c r="G2982" s="6" t="s">
        <v>107</v>
      </c>
      <c r="H2982" s="6" t="s">
        <v>17</v>
      </c>
      <c r="I2982" s="8">
        <v>0.6</v>
      </c>
      <c r="J2982" s="9">
        <v>5200</v>
      </c>
      <c r="K2982" s="10">
        <f t="shared" si="22"/>
        <v>3120</v>
      </c>
      <c r="L2982" s="10">
        <f t="shared" si="23"/>
        <v>936</v>
      </c>
      <c r="M2982" s="11">
        <v>0.3</v>
      </c>
      <c r="O2982" s="16"/>
      <c r="P2982" s="14"/>
      <c r="Q2982" s="12"/>
      <c r="R2982" s="13"/>
    </row>
    <row r="2983" spans="1:18" ht="15.75" customHeight="1">
      <c r="A2983" s="1"/>
      <c r="B2983" s="6" t="s">
        <v>14</v>
      </c>
      <c r="C2983" s="6">
        <v>1185732</v>
      </c>
      <c r="D2983" s="7">
        <v>44323</v>
      </c>
      <c r="E2983" s="6" t="s">
        <v>33</v>
      </c>
      <c r="F2983" s="6" t="s">
        <v>106</v>
      </c>
      <c r="G2983" s="6" t="s">
        <v>107</v>
      </c>
      <c r="H2983" s="6" t="s">
        <v>18</v>
      </c>
      <c r="I2983" s="8">
        <v>0.4</v>
      </c>
      <c r="J2983" s="9">
        <v>2250</v>
      </c>
      <c r="K2983" s="10">
        <f t="shared" si="22"/>
        <v>900</v>
      </c>
      <c r="L2983" s="10">
        <f t="shared" si="23"/>
        <v>315</v>
      </c>
      <c r="M2983" s="11">
        <v>0.35</v>
      </c>
      <c r="O2983" s="16"/>
      <c r="P2983" s="14"/>
      <c r="Q2983" s="12"/>
      <c r="R2983" s="13"/>
    </row>
    <row r="2984" spans="1:18" ht="15.75" customHeight="1">
      <c r="A2984" s="1"/>
      <c r="B2984" s="6" t="s">
        <v>14</v>
      </c>
      <c r="C2984" s="6">
        <v>1185732</v>
      </c>
      <c r="D2984" s="7">
        <v>44323</v>
      </c>
      <c r="E2984" s="6" t="s">
        <v>33</v>
      </c>
      <c r="F2984" s="6" t="s">
        <v>106</v>
      </c>
      <c r="G2984" s="6" t="s">
        <v>107</v>
      </c>
      <c r="H2984" s="6" t="s">
        <v>19</v>
      </c>
      <c r="I2984" s="8">
        <v>0.35000000000000003</v>
      </c>
      <c r="J2984" s="9">
        <v>2000</v>
      </c>
      <c r="K2984" s="10">
        <f t="shared" si="22"/>
        <v>700.00000000000011</v>
      </c>
      <c r="L2984" s="10">
        <f t="shared" si="23"/>
        <v>210.00000000000003</v>
      </c>
      <c r="M2984" s="11">
        <v>0.3</v>
      </c>
      <c r="O2984" s="16"/>
      <c r="P2984" s="14"/>
      <c r="Q2984" s="12"/>
      <c r="R2984" s="13"/>
    </row>
    <row r="2985" spans="1:18" ht="15.75" customHeight="1">
      <c r="A2985" s="1"/>
      <c r="B2985" s="6" t="s">
        <v>14</v>
      </c>
      <c r="C2985" s="6">
        <v>1185732</v>
      </c>
      <c r="D2985" s="7">
        <v>44323</v>
      </c>
      <c r="E2985" s="6" t="s">
        <v>33</v>
      </c>
      <c r="F2985" s="6" t="s">
        <v>106</v>
      </c>
      <c r="G2985" s="6" t="s">
        <v>107</v>
      </c>
      <c r="H2985" s="6" t="s">
        <v>20</v>
      </c>
      <c r="I2985" s="8">
        <v>0.35000000000000003</v>
      </c>
      <c r="J2985" s="9">
        <v>1250</v>
      </c>
      <c r="K2985" s="10">
        <f t="shared" si="22"/>
        <v>437.50000000000006</v>
      </c>
      <c r="L2985" s="10">
        <f t="shared" si="23"/>
        <v>131.25</v>
      </c>
      <c r="M2985" s="11">
        <v>0.3</v>
      </c>
      <c r="O2985" s="16"/>
      <c r="P2985" s="14"/>
      <c r="Q2985" s="12"/>
      <c r="R2985" s="13"/>
    </row>
    <row r="2986" spans="1:18" ht="15.75" customHeight="1">
      <c r="A2986" s="1"/>
      <c r="B2986" s="6" t="s">
        <v>14</v>
      </c>
      <c r="C2986" s="6">
        <v>1185732</v>
      </c>
      <c r="D2986" s="7">
        <v>44323</v>
      </c>
      <c r="E2986" s="6" t="s">
        <v>33</v>
      </c>
      <c r="F2986" s="6" t="s">
        <v>106</v>
      </c>
      <c r="G2986" s="6" t="s">
        <v>107</v>
      </c>
      <c r="H2986" s="6" t="s">
        <v>21</v>
      </c>
      <c r="I2986" s="8">
        <v>0.44999999999999996</v>
      </c>
      <c r="J2986" s="9">
        <v>1500</v>
      </c>
      <c r="K2986" s="10">
        <f t="shared" si="22"/>
        <v>674.99999999999989</v>
      </c>
      <c r="L2986" s="10">
        <f t="shared" si="23"/>
        <v>337.49999999999994</v>
      </c>
      <c r="M2986" s="11">
        <v>0.5</v>
      </c>
      <c r="O2986" s="16"/>
      <c r="P2986" s="14"/>
      <c r="Q2986" s="12"/>
      <c r="R2986" s="13"/>
    </row>
    <row r="2987" spans="1:18" ht="15.75" customHeight="1">
      <c r="A2987" s="1"/>
      <c r="B2987" s="6" t="s">
        <v>14</v>
      </c>
      <c r="C2987" s="6">
        <v>1185732</v>
      </c>
      <c r="D2987" s="7">
        <v>44323</v>
      </c>
      <c r="E2987" s="6" t="s">
        <v>33</v>
      </c>
      <c r="F2987" s="6" t="s">
        <v>106</v>
      </c>
      <c r="G2987" s="6" t="s">
        <v>107</v>
      </c>
      <c r="H2987" s="6" t="s">
        <v>22</v>
      </c>
      <c r="I2987" s="8">
        <v>0.49999999999999994</v>
      </c>
      <c r="J2987" s="9">
        <v>2750</v>
      </c>
      <c r="K2987" s="10">
        <f t="shared" si="22"/>
        <v>1374.9999999999998</v>
      </c>
      <c r="L2987" s="10">
        <f t="shared" si="23"/>
        <v>549.99999999999989</v>
      </c>
      <c r="M2987" s="11">
        <v>0.4</v>
      </c>
      <c r="O2987" s="16"/>
      <c r="P2987" s="14"/>
      <c r="Q2987" s="12"/>
      <c r="R2987" s="13"/>
    </row>
    <row r="2988" spans="1:18" ht="15.75" customHeight="1">
      <c r="A2988" s="1"/>
      <c r="B2988" s="6" t="s">
        <v>14</v>
      </c>
      <c r="C2988" s="6">
        <v>1185732</v>
      </c>
      <c r="D2988" s="7">
        <v>44353</v>
      </c>
      <c r="E2988" s="6" t="s">
        <v>33</v>
      </c>
      <c r="F2988" s="6" t="s">
        <v>106</v>
      </c>
      <c r="G2988" s="6" t="s">
        <v>107</v>
      </c>
      <c r="H2988" s="6" t="s">
        <v>17</v>
      </c>
      <c r="I2988" s="8">
        <v>0.35000000000000003</v>
      </c>
      <c r="J2988" s="9">
        <v>5250</v>
      </c>
      <c r="K2988" s="10">
        <f t="shared" si="22"/>
        <v>1837.5000000000002</v>
      </c>
      <c r="L2988" s="10">
        <f t="shared" si="23"/>
        <v>551.25</v>
      </c>
      <c r="M2988" s="11">
        <v>0.3</v>
      </c>
      <c r="O2988" s="16"/>
      <c r="P2988" s="14"/>
      <c r="Q2988" s="12"/>
      <c r="R2988" s="13"/>
    </row>
    <row r="2989" spans="1:18" ht="15.75" customHeight="1">
      <c r="A2989" s="1"/>
      <c r="B2989" s="6" t="s">
        <v>14</v>
      </c>
      <c r="C2989" s="6">
        <v>1185732</v>
      </c>
      <c r="D2989" s="7">
        <v>44353</v>
      </c>
      <c r="E2989" s="6" t="s">
        <v>33</v>
      </c>
      <c r="F2989" s="6" t="s">
        <v>106</v>
      </c>
      <c r="G2989" s="6" t="s">
        <v>107</v>
      </c>
      <c r="H2989" s="6" t="s">
        <v>18</v>
      </c>
      <c r="I2989" s="8">
        <v>0.3000000000000001</v>
      </c>
      <c r="J2989" s="9">
        <v>2750</v>
      </c>
      <c r="K2989" s="10">
        <f t="shared" si="22"/>
        <v>825.00000000000023</v>
      </c>
      <c r="L2989" s="10">
        <f t="shared" si="23"/>
        <v>288.75000000000006</v>
      </c>
      <c r="M2989" s="11">
        <v>0.35</v>
      </c>
      <c r="O2989" s="16"/>
      <c r="P2989" s="14"/>
      <c r="Q2989" s="12"/>
      <c r="R2989" s="13"/>
    </row>
    <row r="2990" spans="1:18" ht="15.75" customHeight="1">
      <c r="A2990" s="1"/>
      <c r="B2990" s="6" t="s">
        <v>14</v>
      </c>
      <c r="C2990" s="6">
        <v>1185732</v>
      </c>
      <c r="D2990" s="7">
        <v>44353</v>
      </c>
      <c r="E2990" s="6" t="s">
        <v>33</v>
      </c>
      <c r="F2990" s="6" t="s">
        <v>106</v>
      </c>
      <c r="G2990" s="6" t="s">
        <v>107</v>
      </c>
      <c r="H2990" s="6" t="s">
        <v>19</v>
      </c>
      <c r="I2990" s="8">
        <v>0.25000000000000006</v>
      </c>
      <c r="J2990" s="9">
        <v>2000</v>
      </c>
      <c r="K2990" s="10">
        <f t="shared" si="22"/>
        <v>500.00000000000011</v>
      </c>
      <c r="L2990" s="10">
        <f t="shared" si="23"/>
        <v>150.00000000000003</v>
      </c>
      <c r="M2990" s="11">
        <v>0.3</v>
      </c>
      <c r="O2990" s="16"/>
      <c r="P2990" s="14"/>
      <c r="Q2990" s="12"/>
      <c r="R2990" s="13"/>
    </row>
    <row r="2991" spans="1:18" ht="15.75" customHeight="1">
      <c r="A2991" s="1"/>
      <c r="B2991" s="6" t="s">
        <v>14</v>
      </c>
      <c r="C2991" s="6">
        <v>1185732</v>
      </c>
      <c r="D2991" s="7">
        <v>44353</v>
      </c>
      <c r="E2991" s="6" t="s">
        <v>33</v>
      </c>
      <c r="F2991" s="6" t="s">
        <v>106</v>
      </c>
      <c r="G2991" s="6" t="s">
        <v>107</v>
      </c>
      <c r="H2991" s="6" t="s">
        <v>20</v>
      </c>
      <c r="I2991" s="8">
        <v>0.25000000000000006</v>
      </c>
      <c r="J2991" s="9">
        <v>1750</v>
      </c>
      <c r="K2991" s="10">
        <f t="shared" si="22"/>
        <v>437.50000000000011</v>
      </c>
      <c r="L2991" s="10">
        <f t="shared" si="23"/>
        <v>131.25000000000003</v>
      </c>
      <c r="M2991" s="11">
        <v>0.3</v>
      </c>
      <c r="O2991" s="16"/>
      <c r="P2991" s="14"/>
      <c r="Q2991" s="12"/>
      <c r="R2991" s="13"/>
    </row>
    <row r="2992" spans="1:18" ht="15.75" customHeight="1">
      <c r="A2992" s="1"/>
      <c r="B2992" s="6" t="s">
        <v>14</v>
      </c>
      <c r="C2992" s="6">
        <v>1185732</v>
      </c>
      <c r="D2992" s="7">
        <v>44353</v>
      </c>
      <c r="E2992" s="6" t="s">
        <v>33</v>
      </c>
      <c r="F2992" s="6" t="s">
        <v>106</v>
      </c>
      <c r="G2992" s="6" t="s">
        <v>107</v>
      </c>
      <c r="H2992" s="6" t="s">
        <v>21</v>
      </c>
      <c r="I2992" s="8">
        <v>0.35000000000000003</v>
      </c>
      <c r="J2992" s="9">
        <v>1750</v>
      </c>
      <c r="K2992" s="10">
        <f t="shared" si="22"/>
        <v>612.50000000000011</v>
      </c>
      <c r="L2992" s="10">
        <f t="shared" si="23"/>
        <v>306.25000000000006</v>
      </c>
      <c r="M2992" s="11">
        <v>0.5</v>
      </c>
      <c r="O2992" s="16"/>
      <c r="P2992" s="14"/>
      <c r="Q2992" s="12"/>
      <c r="R2992" s="13"/>
    </row>
    <row r="2993" spans="1:18" ht="15.75" customHeight="1">
      <c r="A2993" s="1"/>
      <c r="B2993" s="6" t="s">
        <v>14</v>
      </c>
      <c r="C2993" s="6">
        <v>1185732</v>
      </c>
      <c r="D2993" s="7">
        <v>44353</v>
      </c>
      <c r="E2993" s="6" t="s">
        <v>33</v>
      </c>
      <c r="F2993" s="6" t="s">
        <v>106</v>
      </c>
      <c r="G2993" s="6" t="s">
        <v>107</v>
      </c>
      <c r="H2993" s="6" t="s">
        <v>22</v>
      </c>
      <c r="I2993" s="8">
        <v>0.55000000000000004</v>
      </c>
      <c r="J2993" s="9">
        <v>3250</v>
      </c>
      <c r="K2993" s="10">
        <f t="shared" si="22"/>
        <v>1787.5000000000002</v>
      </c>
      <c r="L2993" s="10">
        <f t="shared" si="23"/>
        <v>715.00000000000011</v>
      </c>
      <c r="M2993" s="11">
        <v>0.4</v>
      </c>
      <c r="O2993" s="16"/>
      <c r="P2993" s="14"/>
      <c r="Q2993" s="12"/>
      <c r="R2993" s="13"/>
    </row>
    <row r="2994" spans="1:18" ht="15.75" customHeight="1">
      <c r="A2994" s="1"/>
      <c r="B2994" s="6" t="s">
        <v>14</v>
      </c>
      <c r="C2994" s="6">
        <v>1185732</v>
      </c>
      <c r="D2994" s="7">
        <v>44382</v>
      </c>
      <c r="E2994" s="6" t="s">
        <v>33</v>
      </c>
      <c r="F2994" s="6" t="s">
        <v>106</v>
      </c>
      <c r="G2994" s="6" t="s">
        <v>107</v>
      </c>
      <c r="H2994" s="6" t="s">
        <v>17</v>
      </c>
      <c r="I2994" s="8">
        <v>0.5</v>
      </c>
      <c r="J2994" s="9">
        <v>5500</v>
      </c>
      <c r="K2994" s="10">
        <f t="shared" si="22"/>
        <v>2750</v>
      </c>
      <c r="L2994" s="10">
        <f t="shared" si="23"/>
        <v>825</v>
      </c>
      <c r="M2994" s="11">
        <v>0.3</v>
      </c>
      <c r="O2994" s="16"/>
      <c r="P2994" s="14"/>
      <c r="Q2994" s="12"/>
      <c r="R2994" s="13"/>
    </row>
    <row r="2995" spans="1:18" ht="15.75" customHeight="1">
      <c r="A2995" s="1"/>
      <c r="B2995" s="6" t="s">
        <v>14</v>
      </c>
      <c r="C2995" s="6">
        <v>1185732</v>
      </c>
      <c r="D2995" s="7">
        <v>44382</v>
      </c>
      <c r="E2995" s="6" t="s">
        <v>33</v>
      </c>
      <c r="F2995" s="6" t="s">
        <v>106</v>
      </c>
      <c r="G2995" s="6" t="s">
        <v>107</v>
      </c>
      <c r="H2995" s="6" t="s">
        <v>18</v>
      </c>
      <c r="I2995" s="8">
        <v>0.45000000000000007</v>
      </c>
      <c r="J2995" s="9">
        <v>3000</v>
      </c>
      <c r="K2995" s="10">
        <f t="shared" si="22"/>
        <v>1350.0000000000002</v>
      </c>
      <c r="L2995" s="10">
        <f t="shared" si="23"/>
        <v>472.50000000000006</v>
      </c>
      <c r="M2995" s="11">
        <v>0.35</v>
      </c>
      <c r="O2995" s="16"/>
      <c r="P2995" s="14"/>
      <c r="Q2995" s="12"/>
      <c r="R2995" s="13"/>
    </row>
    <row r="2996" spans="1:18" ht="15.75" customHeight="1">
      <c r="A2996" s="1"/>
      <c r="B2996" s="6" t="s">
        <v>14</v>
      </c>
      <c r="C2996" s="6">
        <v>1185732</v>
      </c>
      <c r="D2996" s="7">
        <v>44382</v>
      </c>
      <c r="E2996" s="6" t="s">
        <v>33</v>
      </c>
      <c r="F2996" s="6" t="s">
        <v>106</v>
      </c>
      <c r="G2996" s="6" t="s">
        <v>107</v>
      </c>
      <c r="H2996" s="6" t="s">
        <v>19</v>
      </c>
      <c r="I2996" s="8">
        <v>0.4</v>
      </c>
      <c r="J2996" s="9">
        <v>2250</v>
      </c>
      <c r="K2996" s="10">
        <f t="shared" si="22"/>
        <v>900</v>
      </c>
      <c r="L2996" s="10">
        <f t="shared" si="23"/>
        <v>270</v>
      </c>
      <c r="M2996" s="11">
        <v>0.3</v>
      </c>
      <c r="O2996" s="16"/>
      <c r="P2996" s="14"/>
      <c r="Q2996" s="12"/>
      <c r="R2996" s="13"/>
    </row>
    <row r="2997" spans="1:18" ht="15.75" customHeight="1">
      <c r="A2997" s="1"/>
      <c r="B2997" s="6" t="s">
        <v>14</v>
      </c>
      <c r="C2997" s="6">
        <v>1185732</v>
      </c>
      <c r="D2997" s="7">
        <v>44382</v>
      </c>
      <c r="E2997" s="6" t="s">
        <v>33</v>
      </c>
      <c r="F2997" s="6" t="s">
        <v>106</v>
      </c>
      <c r="G2997" s="6" t="s">
        <v>107</v>
      </c>
      <c r="H2997" s="6" t="s">
        <v>20</v>
      </c>
      <c r="I2997" s="8">
        <v>0.4</v>
      </c>
      <c r="J2997" s="9">
        <v>1750</v>
      </c>
      <c r="K2997" s="10">
        <f t="shared" si="22"/>
        <v>700</v>
      </c>
      <c r="L2997" s="10">
        <f t="shared" si="23"/>
        <v>210</v>
      </c>
      <c r="M2997" s="11">
        <v>0.3</v>
      </c>
      <c r="O2997" s="16"/>
      <c r="P2997" s="14"/>
      <c r="Q2997" s="12"/>
      <c r="R2997" s="13"/>
    </row>
    <row r="2998" spans="1:18" ht="15.75" customHeight="1">
      <c r="A2998" s="1"/>
      <c r="B2998" s="6" t="s">
        <v>14</v>
      </c>
      <c r="C2998" s="6">
        <v>1185732</v>
      </c>
      <c r="D2998" s="7">
        <v>44382</v>
      </c>
      <c r="E2998" s="6" t="s">
        <v>33</v>
      </c>
      <c r="F2998" s="6" t="s">
        <v>106</v>
      </c>
      <c r="G2998" s="6" t="s">
        <v>107</v>
      </c>
      <c r="H2998" s="6" t="s">
        <v>21</v>
      </c>
      <c r="I2998" s="8">
        <v>0.5</v>
      </c>
      <c r="J2998" s="9">
        <v>2000</v>
      </c>
      <c r="K2998" s="10">
        <f t="shared" si="22"/>
        <v>1000</v>
      </c>
      <c r="L2998" s="10">
        <f t="shared" si="23"/>
        <v>500</v>
      </c>
      <c r="M2998" s="11">
        <v>0.5</v>
      </c>
      <c r="O2998" s="16"/>
      <c r="P2998" s="14"/>
      <c r="Q2998" s="12"/>
      <c r="R2998" s="13"/>
    </row>
    <row r="2999" spans="1:18" ht="15.75" customHeight="1">
      <c r="A2999" s="1"/>
      <c r="B2999" s="6" t="s">
        <v>14</v>
      </c>
      <c r="C2999" s="6">
        <v>1185732</v>
      </c>
      <c r="D2999" s="7">
        <v>44382</v>
      </c>
      <c r="E2999" s="6" t="s">
        <v>33</v>
      </c>
      <c r="F2999" s="6" t="s">
        <v>106</v>
      </c>
      <c r="G2999" s="6" t="s">
        <v>107</v>
      </c>
      <c r="H2999" s="6" t="s">
        <v>22</v>
      </c>
      <c r="I2999" s="8">
        <v>0.55000000000000004</v>
      </c>
      <c r="J2999" s="9">
        <v>3750</v>
      </c>
      <c r="K2999" s="10">
        <f t="shared" si="22"/>
        <v>2062.5</v>
      </c>
      <c r="L2999" s="10">
        <f t="shared" si="23"/>
        <v>825</v>
      </c>
      <c r="M2999" s="11">
        <v>0.4</v>
      </c>
      <c r="O2999" s="16"/>
      <c r="P2999" s="14"/>
      <c r="Q2999" s="12"/>
      <c r="R2999" s="13"/>
    </row>
    <row r="3000" spans="1:18" ht="15.75" customHeight="1">
      <c r="A3000" s="1"/>
      <c r="B3000" s="6" t="s">
        <v>14</v>
      </c>
      <c r="C3000" s="6">
        <v>1185732</v>
      </c>
      <c r="D3000" s="7">
        <v>44414</v>
      </c>
      <c r="E3000" s="6" t="s">
        <v>33</v>
      </c>
      <c r="F3000" s="6" t="s">
        <v>106</v>
      </c>
      <c r="G3000" s="6" t="s">
        <v>107</v>
      </c>
      <c r="H3000" s="6" t="s">
        <v>17</v>
      </c>
      <c r="I3000" s="8">
        <v>0.5</v>
      </c>
      <c r="J3000" s="9">
        <v>5250</v>
      </c>
      <c r="K3000" s="10">
        <f t="shared" si="22"/>
        <v>2625</v>
      </c>
      <c r="L3000" s="10">
        <f t="shared" si="23"/>
        <v>787.5</v>
      </c>
      <c r="M3000" s="11">
        <v>0.3</v>
      </c>
      <c r="O3000" s="16"/>
      <c r="P3000" s="14"/>
      <c r="Q3000" s="12"/>
      <c r="R3000" s="13"/>
    </row>
    <row r="3001" spans="1:18" ht="15.75" customHeight="1">
      <c r="A3001" s="1"/>
      <c r="B3001" s="6" t="s">
        <v>14</v>
      </c>
      <c r="C3001" s="6">
        <v>1185732</v>
      </c>
      <c r="D3001" s="7">
        <v>44414</v>
      </c>
      <c r="E3001" s="6" t="s">
        <v>33</v>
      </c>
      <c r="F3001" s="6" t="s">
        <v>106</v>
      </c>
      <c r="G3001" s="6" t="s">
        <v>107</v>
      </c>
      <c r="H3001" s="6" t="s">
        <v>18</v>
      </c>
      <c r="I3001" s="8">
        <v>0.45000000000000007</v>
      </c>
      <c r="J3001" s="9">
        <v>3000</v>
      </c>
      <c r="K3001" s="10">
        <f t="shared" si="22"/>
        <v>1350.0000000000002</v>
      </c>
      <c r="L3001" s="10">
        <f t="shared" si="23"/>
        <v>472.50000000000006</v>
      </c>
      <c r="M3001" s="11">
        <v>0.35</v>
      </c>
      <c r="O3001" s="16"/>
      <c r="P3001" s="14"/>
      <c r="Q3001" s="12"/>
      <c r="R3001" s="13"/>
    </row>
    <row r="3002" spans="1:18" ht="15.75" customHeight="1">
      <c r="A3002" s="1"/>
      <c r="B3002" s="6" t="s">
        <v>14</v>
      </c>
      <c r="C3002" s="6">
        <v>1185732</v>
      </c>
      <c r="D3002" s="7">
        <v>44414</v>
      </c>
      <c r="E3002" s="6" t="s">
        <v>33</v>
      </c>
      <c r="F3002" s="6" t="s">
        <v>106</v>
      </c>
      <c r="G3002" s="6" t="s">
        <v>107</v>
      </c>
      <c r="H3002" s="6" t="s">
        <v>19</v>
      </c>
      <c r="I3002" s="8">
        <v>0.4</v>
      </c>
      <c r="J3002" s="9">
        <v>2250</v>
      </c>
      <c r="K3002" s="10">
        <f t="shared" si="22"/>
        <v>900</v>
      </c>
      <c r="L3002" s="10">
        <f t="shared" si="23"/>
        <v>270</v>
      </c>
      <c r="M3002" s="11">
        <v>0.3</v>
      </c>
      <c r="O3002" s="16"/>
      <c r="P3002" s="14"/>
      <c r="Q3002" s="12"/>
      <c r="R3002" s="13"/>
    </row>
    <row r="3003" spans="1:18" ht="15.75" customHeight="1">
      <c r="A3003" s="1"/>
      <c r="B3003" s="6" t="s">
        <v>14</v>
      </c>
      <c r="C3003" s="6">
        <v>1185732</v>
      </c>
      <c r="D3003" s="7">
        <v>44414</v>
      </c>
      <c r="E3003" s="6" t="s">
        <v>33</v>
      </c>
      <c r="F3003" s="6" t="s">
        <v>106</v>
      </c>
      <c r="G3003" s="6" t="s">
        <v>107</v>
      </c>
      <c r="H3003" s="6" t="s">
        <v>20</v>
      </c>
      <c r="I3003" s="8">
        <v>0.4</v>
      </c>
      <c r="J3003" s="9">
        <v>2000</v>
      </c>
      <c r="K3003" s="10">
        <f t="shared" si="22"/>
        <v>800</v>
      </c>
      <c r="L3003" s="10">
        <f t="shared" si="23"/>
        <v>240</v>
      </c>
      <c r="M3003" s="11">
        <v>0.3</v>
      </c>
      <c r="O3003" s="16"/>
      <c r="P3003" s="14"/>
      <c r="Q3003" s="12"/>
      <c r="R3003" s="13"/>
    </row>
    <row r="3004" spans="1:18" ht="15.75" customHeight="1">
      <c r="A3004" s="1"/>
      <c r="B3004" s="6" t="s">
        <v>14</v>
      </c>
      <c r="C3004" s="6">
        <v>1185732</v>
      </c>
      <c r="D3004" s="7">
        <v>44414</v>
      </c>
      <c r="E3004" s="6" t="s">
        <v>33</v>
      </c>
      <c r="F3004" s="6" t="s">
        <v>106</v>
      </c>
      <c r="G3004" s="6" t="s">
        <v>107</v>
      </c>
      <c r="H3004" s="6" t="s">
        <v>21</v>
      </c>
      <c r="I3004" s="8">
        <v>0.5</v>
      </c>
      <c r="J3004" s="9">
        <v>1750</v>
      </c>
      <c r="K3004" s="10">
        <f t="shared" si="22"/>
        <v>875</v>
      </c>
      <c r="L3004" s="10">
        <f t="shared" si="23"/>
        <v>437.5</v>
      </c>
      <c r="M3004" s="11">
        <v>0.5</v>
      </c>
      <c r="O3004" s="16"/>
      <c r="P3004" s="14"/>
      <c r="Q3004" s="12"/>
      <c r="R3004" s="13"/>
    </row>
    <row r="3005" spans="1:18" ht="15.75" customHeight="1">
      <c r="A3005" s="1"/>
      <c r="B3005" s="6" t="s">
        <v>14</v>
      </c>
      <c r="C3005" s="6">
        <v>1185732</v>
      </c>
      <c r="D3005" s="7">
        <v>44414</v>
      </c>
      <c r="E3005" s="6" t="s">
        <v>33</v>
      </c>
      <c r="F3005" s="6" t="s">
        <v>106</v>
      </c>
      <c r="G3005" s="6" t="s">
        <v>107</v>
      </c>
      <c r="H3005" s="6" t="s">
        <v>22</v>
      </c>
      <c r="I3005" s="8">
        <v>0.55000000000000004</v>
      </c>
      <c r="J3005" s="9">
        <v>3500</v>
      </c>
      <c r="K3005" s="10">
        <f t="shared" si="22"/>
        <v>1925.0000000000002</v>
      </c>
      <c r="L3005" s="10">
        <f t="shared" si="23"/>
        <v>770.00000000000011</v>
      </c>
      <c r="M3005" s="11">
        <v>0.4</v>
      </c>
      <c r="O3005" s="16"/>
      <c r="P3005" s="14"/>
      <c r="Q3005" s="12"/>
      <c r="R3005" s="13"/>
    </row>
    <row r="3006" spans="1:18" ht="15.75" customHeight="1">
      <c r="A3006" s="1"/>
      <c r="B3006" s="6" t="s">
        <v>14</v>
      </c>
      <c r="C3006" s="6">
        <v>1185732</v>
      </c>
      <c r="D3006" s="7">
        <v>44446</v>
      </c>
      <c r="E3006" s="6" t="s">
        <v>33</v>
      </c>
      <c r="F3006" s="6" t="s">
        <v>106</v>
      </c>
      <c r="G3006" s="6" t="s">
        <v>107</v>
      </c>
      <c r="H3006" s="6" t="s">
        <v>17</v>
      </c>
      <c r="I3006" s="8">
        <v>0.35000000000000003</v>
      </c>
      <c r="J3006" s="9">
        <v>4750</v>
      </c>
      <c r="K3006" s="10">
        <f t="shared" si="22"/>
        <v>1662.5000000000002</v>
      </c>
      <c r="L3006" s="10">
        <f t="shared" si="23"/>
        <v>498.75000000000006</v>
      </c>
      <c r="M3006" s="11">
        <v>0.3</v>
      </c>
      <c r="O3006" s="16"/>
      <c r="P3006" s="14"/>
      <c r="Q3006" s="12"/>
      <c r="R3006" s="13"/>
    </row>
    <row r="3007" spans="1:18" ht="15.75" customHeight="1">
      <c r="A3007" s="1"/>
      <c r="B3007" s="6" t="s">
        <v>14</v>
      </c>
      <c r="C3007" s="6">
        <v>1185732</v>
      </c>
      <c r="D3007" s="7">
        <v>44446</v>
      </c>
      <c r="E3007" s="6" t="s">
        <v>33</v>
      </c>
      <c r="F3007" s="6" t="s">
        <v>106</v>
      </c>
      <c r="G3007" s="6" t="s">
        <v>107</v>
      </c>
      <c r="H3007" s="6" t="s">
        <v>18</v>
      </c>
      <c r="I3007" s="8">
        <v>0.3000000000000001</v>
      </c>
      <c r="J3007" s="9">
        <v>2750</v>
      </c>
      <c r="K3007" s="10">
        <f t="shared" si="22"/>
        <v>825.00000000000023</v>
      </c>
      <c r="L3007" s="10">
        <f t="shared" si="23"/>
        <v>288.75000000000006</v>
      </c>
      <c r="M3007" s="11">
        <v>0.35</v>
      </c>
      <c r="O3007" s="16"/>
      <c r="P3007" s="14"/>
      <c r="Q3007" s="12"/>
      <c r="R3007" s="13"/>
    </row>
    <row r="3008" spans="1:18" ht="15.75" customHeight="1">
      <c r="A3008" s="1"/>
      <c r="B3008" s="6" t="s">
        <v>14</v>
      </c>
      <c r="C3008" s="6">
        <v>1185732</v>
      </c>
      <c r="D3008" s="7">
        <v>44446</v>
      </c>
      <c r="E3008" s="6" t="s">
        <v>33</v>
      </c>
      <c r="F3008" s="6" t="s">
        <v>106</v>
      </c>
      <c r="G3008" s="6" t="s">
        <v>107</v>
      </c>
      <c r="H3008" s="6" t="s">
        <v>19</v>
      </c>
      <c r="I3008" s="8">
        <v>0.25000000000000006</v>
      </c>
      <c r="J3008" s="9">
        <v>1750</v>
      </c>
      <c r="K3008" s="10">
        <f t="shared" si="22"/>
        <v>437.50000000000011</v>
      </c>
      <c r="L3008" s="10">
        <f t="shared" si="23"/>
        <v>131.25000000000003</v>
      </c>
      <c r="M3008" s="11">
        <v>0.3</v>
      </c>
      <c r="O3008" s="16"/>
      <c r="P3008" s="14"/>
      <c r="Q3008" s="12"/>
      <c r="R3008" s="13"/>
    </row>
    <row r="3009" spans="1:18" ht="15.75" customHeight="1">
      <c r="A3009" s="1"/>
      <c r="B3009" s="6" t="s">
        <v>14</v>
      </c>
      <c r="C3009" s="6">
        <v>1185732</v>
      </c>
      <c r="D3009" s="7">
        <v>44446</v>
      </c>
      <c r="E3009" s="6" t="s">
        <v>33</v>
      </c>
      <c r="F3009" s="6" t="s">
        <v>106</v>
      </c>
      <c r="G3009" s="6" t="s">
        <v>107</v>
      </c>
      <c r="H3009" s="6" t="s">
        <v>20</v>
      </c>
      <c r="I3009" s="8">
        <v>0.25000000000000006</v>
      </c>
      <c r="J3009" s="9">
        <v>1500</v>
      </c>
      <c r="K3009" s="10">
        <f t="shared" si="22"/>
        <v>375.00000000000006</v>
      </c>
      <c r="L3009" s="10">
        <f t="shared" si="23"/>
        <v>112.50000000000001</v>
      </c>
      <c r="M3009" s="11">
        <v>0.3</v>
      </c>
      <c r="O3009" s="16"/>
      <c r="P3009" s="14"/>
      <c r="Q3009" s="12"/>
      <c r="R3009" s="13"/>
    </row>
    <row r="3010" spans="1:18" ht="15.75" customHeight="1">
      <c r="A3010" s="1"/>
      <c r="B3010" s="6" t="s">
        <v>14</v>
      </c>
      <c r="C3010" s="6">
        <v>1185732</v>
      </c>
      <c r="D3010" s="7">
        <v>44446</v>
      </c>
      <c r="E3010" s="6" t="s">
        <v>33</v>
      </c>
      <c r="F3010" s="6" t="s">
        <v>106</v>
      </c>
      <c r="G3010" s="6" t="s">
        <v>107</v>
      </c>
      <c r="H3010" s="6" t="s">
        <v>21</v>
      </c>
      <c r="I3010" s="8">
        <v>0.35000000000000003</v>
      </c>
      <c r="J3010" s="9">
        <v>1500</v>
      </c>
      <c r="K3010" s="10">
        <f t="shared" si="22"/>
        <v>525</v>
      </c>
      <c r="L3010" s="10">
        <f t="shared" si="23"/>
        <v>262.5</v>
      </c>
      <c r="M3010" s="11">
        <v>0.5</v>
      </c>
      <c r="O3010" s="16"/>
      <c r="P3010" s="14"/>
      <c r="Q3010" s="12"/>
      <c r="R3010" s="13"/>
    </row>
    <row r="3011" spans="1:18" ht="15.75" customHeight="1">
      <c r="A3011" s="1"/>
      <c r="B3011" s="6" t="s">
        <v>14</v>
      </c>
      <c r="C3011" s="6">
        <v>1185732</v>
      </c>
      <c r="D3011" s="7">
        <v>44446</v>
      </c>
      <c r="E3011" s="6" t="s">
        <v>33</v>
      </c>
      <c r="F3011" s="6" t="s">
        <v>106</v>
      </c>
      <c r="G3011" s="6" t="s">
        <v>107</v>
      </c>
      <c r="H3011" s="6" t="s">
        <v>22</v>
      </c>
      <c r="I3011" s="8">
        <v>0.4</v>
      </c>
      <c r="J3011" s="9">
        <v>2250</v>
      </c>
      <c r="K3011" s="10">
        <f t="shared" si="22"/>
        <v>900</v>
      </c>
      <c r="L3011" s="10">
        <f t="shared" si="23"/>
        <v>360</v>
      </c>
      <c r="M3011" s="11">
        <v>0.4</v>
      </c>
      <c r="O3011" s="16"/>
      <c r="P3011" s="14"/>
      <c r="Q3011" s="12"/>
      <c r="R3011" s="13"/>
    </row>
    <row r="3012" spans="1:18" ht="15.75" customHeight="1">
      <c r="A3012" s="1"/>
      <c r="B3012" s="6" t="s">
        <v>14</v>
      </c>
      <c r="C3012" s="6">
        <v>1185732</v>
      </c>
      <c r="D3012" s="7">
        <v>44475</v>
      </c>
      <c r="E3012" s="6" t="s">
        <v>33</v>
      </c>
      <c r="F3012" s="6" t="s">
        <v>106</v>
      </c>
      <c r="G3012" s="6" t="s">
        <v>107</v>
      </c>
      <c r="H3012" s="6" t="s">
        <v>17</v>
      </c>
      <c r="I3012" s="8">
        <v>0.44999999999999996</v>
      </c>
      <c r="J3012" s="9">
        <v>4000</v>
      </c>
      <c r="K3012" s="10">
        <f t="shared" si="22"/>
        <v>1799.9999999999998</v>
      </c>
      <c r="L3012" s="10">
        <f t="shared" si="23"/>
        <v>539.99999999999989</v>
      </c>
      <c r="M3012" s="11">
        <v>0.3</v>
      </c>
      <c r="O3012" s="16"/>
      <c r="P3012" s="14"/>
      <c r="Q3012" s="12"/>
      <c r="R3012" s="13"/>
    </row>
    <row r="3013" spans="1:18" ht="15.75" customHeight="1">
      <c r="A3013" s="1"/>
      <c r="B3013" s="6" t="s">
        <v>14</v>
      </c>
      <c r="C3013" s="6">
        <v>1185732</v>
      </c>
      <c r="D3013" s="7">
        <v>44475</v>
      </c>
      <c r="E3013" s="6" t="s">
        <v>33</v>
      </c>
      <c r="F3013" s="6" t="s">
        <v>106</v>
      </c>
      <c r="G3013" s="6" t="s">
        <v>107</v>
      </c>
      <c r="H3013" s="6" t="s">
        <v>18</v>
      </c>
      <c r="I3013" s="8">
        <v>0.35000000000000003</v>
      </c>
      <c r="J3013" s="9">
        <v>2500</v>
      </c>
      <c r="K3013" s="10">
        <f t="shared" si="22"/>
        <v>875.00000000000011</v>
      </c>
      <c r="L3013" s="10">
        <f t="shared" si="23"/>
        <v>306.25</v>
      </c>
      <c r="M3013" s="11">
        <v>0.35</v>
      </c>
      <c r="O3013" s="16"/>
      <c r="P3013" s="14"/>
      <c r="Q3013" s="12"/>
      <c r="R3013" s="13"/>
    </row>
    <row r="3014" spans="1:18" ht="15.75" customHeight="1">
      <c r="A3014" s="1"/>
      <c r="B3014" s="6" t="s">
        <v>14</v>
      </c>
      <c r="C3014" s="6">
        <v>1185732</v>
      </c>
      <c r="D3014" s="7">
        <v>44475</v>
      </c>
      <c r="E3014" s="6" t="s">
        <v>33</v>
      </c>
      <c r="F3014" s="6" t="s">
        <v>106</v>
      </c>
      <c r="G3014" s="6" t="s">
        <v>107</v>
      </c>
      <c r="H3014" s="6" t="s">
        <v>19</v>
      </c>
      <c r="I3014" s="8">
        <v>0.35000000000000003</v>
      </c>
      <c r="J3014" s="9">
        <v>1500</v>
      </c>
      <c r="K3014" s="10">
        <f t="shared" si="22"/>
        <v>525</v>
      </c>
      <c r="L3014" s="10">
        <f t="shared" si="23"/>
        <v>157.5</v>
      </c>
      <c r="M3014" s="11">
        <v>0.3</v>
      </c>
      <c r="O3014" s="16"/>
      <c r="P3014" s="14"/>
      <c r="Q3014" s="12"/>
      <c r="R3014" s="13"/>
    </row>
    <row r="3015" spans="1:18" ht="15.75" customHeight="1">
      <c r="A3015" s="1"/>
      <c r="B3015" s="6" t="s">
        <v>14</v>
      </c>
      <c r="C3015" s="6">
        <v>1185732</v>
      </c>
      <c r="D3015" s="7">
        <v>44475</v>
      </c>
      <c r="E3015" s="6" t="s">
        <v>33</v>
      </c>
      <c r="F3015" s="6" t="s">
        <v>106</v>
      </c>
      <c r="G3015" s="6" t="s">
        <v>107</v>
      </c>
      <c r="H3015" s="6" t="s">
        <v>20</v>
      </c>
      <c r="I3015" s="8">
        <v>0.35000000000000003</v>
      </c>
      <c r="J3015" s="9">
        <v>1250</v>
      </c>
      <c r="K3015" s="10">
        <f t="shared" si="22"/>
        <v>437.50000000000006</v>
      </c>
      <c r="L3015" s="10">
        <f t="shared" si="23"/>
        <v>131.25</v>
      </c>
      <c r="M3015" s="11">
        <v>0.3</v>
      </c>
      <c r="O3015" s="16"/>
      <c r="P3015" s="14"/>
      <c r="Q3015" s="12"/>
      <c r="R3015" s="13"/>
    </row>
    <row r="3016" spans="1:18" ht="15.75" customHeight="1">
      <c r="A3016" s="1"/>
      <c r="B3016" s="6" t="s">
        <v>14</v>
      </c>
      <c r="C3016" s="6">
        <v>1185732</v>
      </c>
      <c r="D3016" s="7">
        <v>44475</v>
      </c>
      <c r="E3016" s="6" t="s">
        <v>33</v>
      </c>
      <c r="F3016" s="6" t="s">
        <v>106</v>
      </c>
      <c r="G3016" s="6" t="s">
        <v>107</v>
      </c>
      <c r="H3016" s="6" t="s">
        <v>21</v>
      </c>
      <c r="I3016" s="8">
        <v>0.44999999999999996</v>
      </c>
      <c r="J3016" s="9">
        <v>1250</v>
      </c>
      <c r="K3016" s="10">
        <f t="shared" si="22"/>
        <v>562.5</v>
      </c>
      <c r="L3016" s="10">
        <f t="shared" si="23"/>
        <v>281.25</v>
      </c>
      <c r="M3016" s="11">
        <v>0.5</v>
      </c>
      <c r="O3016" s="16"/>
      <c r="P3016" s="14"/>
      <c r="Q3016" s="12"/>
      <c r="R3016" s="13"/>
    </row>
    <row r="3017" spans="1:18" ht="15.75" customHeight="1">
      <c r="A3017" s="1"/>
      <c r="B3017" s="6" t="s">
        <v>14</v>
      </c>
      <c r="C3017" s="6">
        <v>1185732</v>
      </c>
      <c r="D3017" s="7">
        <v>44475</v>
      </c>
      <c r="E3017" s="6" t="s">
        <v>33</v>
      </c>
      <c r="F3017" s="6" t="s">
        <v>106</v>
      </c>
      <c r="G3017" s="6" t="s">
        <v>107</v>
      </c>
      <c r="H3017" s="6" t="s">
        <v>22</v>
      </c>
      <c r="I3017" s="8">
        <v>0.49999999999999983</v>
      </c>
      <c r="J3017" s="9">
        <v>2500</v>
      </c>
      <c r="K3017" s="10">
        <f t="shared" si="22"/>
        <v>1249.9999999999995</v>
      </c>
      <c r="L3017" s="10">
        <f t="shared" si="23"/>
        <v>499.99999999999983</v>
      </c>
      <c r="M3017" s="11">
        <v>0.4</v>
      </c>
      <c r="O3017" s="16"/>
      <c r="P3017" s="14"/>
      <c r="Q3017" s="12"/>
      <c r="R3017" s="13"/>
    </row>
    <row r="3018" spans="1:18" ht="15.75" customHeight="1">
      <c r="A3018" s="1"/>
      <c r="B3018" s="6" t="s">
        <v>14</v>
      </c>
      <c r="C3018" s="6">
        <v>1185732</v>
      </c>
      <c r="D3018" s="7">
        <v>44506</v>
      </c>
      <c r="E3018" s="6" t="s">
        <v>33</v>
      </c>
      <c r="F3018" s="6" t="s">
        <v>106</v>
      </c>
      <c r="G3018" s="6" t="s">
        <v>107</v>
      </c>
      <c r="H3018" s="6" t="s">
        <v>17</v>
      </c>
      <c r="I3018" s="8">
        <v>0.44999999999999996</v>
      </c>
      <c r="J3018" s="9">
        <v>4000</v>
      </c>
      <c r="K3018" s="10">
        <f t="shared" si="22"/>
        <v>1799.9999999999998</v>
      </c>
      <c r="L3018" s="10">
        <f t="shared" si="23"/>
        <v>539.99999999999989</v>
      </c>
      <c r="M3018" s="11">
        <v>0.3</v>
      </c>
      <c r="O3018" s="16"/>
      <c r="P3018" s="14"/>
      <c r="Q3018" s="12"/>
      <c r="R3018" s="13"/>
    </row>
    <row r="3019" spans="1:18" ht="15.75" customHeight="1">
      <c r="A3019" s="1"/>
      <c r="B3019" s="6" t="s">
        <v>14</v>
      </c>
      <c r="C3019" s="6">
        <v>1185732</v>
      </c>
      <c r="D3019" s="7">
        <v>44506</v>
      </c>
      <c r="E3019" s="6" t="s">
        <v>33</v>
      </c>
      <c r="F3019" s="6" t="s">
        <v>106</v>
      </c>
      <c r="G3019" s="6" t="s">
        <v>107</v>
      </c>
      <c r="H3019" s="6" t="s">
        <v>18</v>
      </c>
      <c r="I3019" s="8">
        <v>0.35000000000000003</v>
      </c>
      <c r="J3019" s="9">
        <v>2750</v>
      </c>
      <c r="K3019" s="10">
        <f t="shared" si="22"/>
        <v>962.50000000000011</v>
      </c>
      <c r="L3019" s="10">
        <f t="shared" si="23"/>
        <v>336.875</v>
      </c>
      <c r="M3019" s="11">
        <v>0.35</v>
      </c>
      <c r="O3019" s="16"/>
      <c r="P3019" s="14"/>
      <c r="Q3019" s="12"/>
      <c r="R3019" s="13"/>
    </row>
    <row r="3020" spans="1:18" ht="15.75" customHeight="1">
      <c r="A3020" s="1"/>
      <c r="B3020" s="6" t="s">
        <v>14</v>
      </c>
      <c r="C3020" s="6">
        <v>1185732</v>
      </c>
      <c r="D3020" s="7">
        <v>44506</v>
      </c>
      <c r="E3020" s="6" t="s">
        <v>33</v>
      </c>
      <c r="F3020" s="6" t="s">
        <v>106</v>
      </c>
      <c r="G3020" s="6" t="s">
        <v>107</v>
      </c>
      <c r="H3020" s="6" t="s">
        <v>19</v>
      </c>
      <c r="I3020" s="8">
        <v>0.35000000000000003</v>
      </c>
      <c r="J3020" s="9">
        <v>2200</v>
      </c>
      <c r="K3020" s="10">
        <f t="shared" si="22"/>
        <v>770.00000000000011</v>
      </c>
      <c r="L3020" s="10">
        <f t="shared" si="23"/>
        <v>231.00000000000003</v>
      </c>
      <c r="M3020" s="11">
        <v>0.3</v>
      </c>
      <c r="O3020" s="16"/>
      <c r="P3020" s="14"/>
      <c r="Q3020" s="12"/>
      <c r="R3020" s="13"/>
    </row>
    <row r="3021" spans="1:18" ht="15.75" customHeight="1">
      <c r="A3021" s="1"/>
      <c r="B3021" s="6" t="s">
        <v>14</v>
      </c>
      <c r="C3021" s="6">
        <v>1185732</v>
      </c>
      <c r="D3021" s="7">
        <v>44506</v>
      </c>
      <c r="E3021" s="6" t="s">
        <v>33</v>
      </c>
      <c r="F3021" s="6" t="s">
        <v>106</v>
      </c>
      <c r="G3021" s="6" t="s">
        <v>107</v>
      </c>
      <c r="H3021" s="6" t="s">
        <v>20</v>
      </c>
      <c r="I3021" s="8">
        <v>0.35000000000000003</v>
      </c>
      <c r="J3021" s="9">
        <v>2000</v>
      </c>
      <c r="K3021" s="10">
        <f t="shared" si="22"/>
        <v>700.00000000000011</v>
      </c>
      <c r="L3021" s="10">
        <f t="shared" si="23"/>
        <v>210.00000000000003</v>
      </c>
      <c r="M3021" s="11">
        <v>0.3</v>
      </c>
      <c r="O3021" s="16"/>
      <c r="P3021" s="14"/>
      <c r="Q3021" s="12"/>
      <c r="R3021" s="13"/>
    </row>
    <row r="3022" spans="1:18" ht="15.75" customHeight="1">
      <c r="A3022" s="1"/>
      <c r="B3022" s="6" t="s">
        <v>14</v>
      </c>
      <c r="C3022" s="6">
        <v>1185732</v>
      </c>
      <c r="D3022" s="7">
        <v>44506</v>
      </c>
      <c r="E3022" s="6" t="s">
        <v>33</v>
      </c>
      <c r="F3022" s="6" t="s">
        <v>106</v>
      </c>
      <c r="G3022" s="6" t="s">
        <v>107</v>
      </c>
      <c r="H3022" s="6" t="s">
        <v>21</v>
      </c>
      <c r="I3022" s="8">
        <v>0.6</v>
      </c>
      <c r="J3022" s="9">
        <v>1750</v>
      </c>
      <c r="K3022" s="10">
        <f t="shared" si="22"/>
        <v>1050</v>
      </c>
      <c r="L3022" s="10">
        <f t="shared" si="23"/>
        <v>525</v>
      </c>
      <c r="M3022" s="11">
        <v>0.5</v>
      </c>
      <c r="O3022" s="16"/>
      <c r="P3022" s="14"/>
      <c r="Q3022" s="12"/>
      <c r="R3022" s="13"/>
    </row>
    <row r="3023" spans="1:18" ht="15.75" customHeight="1">
      <c r="A3023" s="1"/>
      <c r="B3023" s="6" t="s">
        <v>14</v>
      </c>
      <c r="C3023" s="6">
        <v>1185732</v>
      </c>
      <c r="D3023" s="7">
        <v>44506</v>
      </c>
      <c r="E3023" s="6" t="s">
        <v>33</v>
      </c>
      <c r="F3023" s="6" t="s">
        <v>106</v>
      </c>
      <c r="G3023" s="6" t="s">
        <v>107</v>
      </c>
      <c r="H3023" s="6" t="s">
        <v>22</v>
      </c>
      <c r="I3023" s="8">
        <v>0.64999999999999991</v>
      </c>
      <c r="J3023" s="9">
        <v>2750</v>
      </c>
      <c r="K3023" s="10">
        <f t="shared" si="22"/>
        <v>1787.4999999999998</v>
      </c>
      <c r="L3023" s="10">
        <f t="shared" si="23"/>
        <v>715</v>
      </c>
      <c r="M3023" s="11">
        <v>0.4</v>
      </c>
      <c r="O3023" s="16"/>
      <c r="P3023" s="14"/>
      <c r="Q3023" s="12"/>
      <c r="R3023" s="13"/>
    </row>
    <row r="3024" spans="1:18" ht="15.75" customHeight="1">
      <c r="A3024" s="1"/>
      <c r="B3024" s="6" t="s">
        <v>14</v>
      </c>
      <c r="C3024" s="6">
        <v>1185732</v>
      </c>
      <c r="D3024" s="7">
        <v>44535</v>
      </c>
      <c r="E3024" s="6" t="s">
        <v>33</v>
      </c>
      <c r="F3024" s="6" t="s">
        <v>106</v>
      </c>
      <c r="G3024" s="6" t="s">
        <v>107</v>
      </c>
      <c r="H3024" s="6" t="s">
        <v>17</v>
      </c>
      <c r="I3024" s="8">
        <v>0.6</v>
      </c>
      <c r="J3024" s="9">
        <v>5250</v>
      </c>
      <c r="K3024" s="10">
        <f t="shared" si="22"/>
        <v>3150</v>
      </c>
      <c r="L3024" s="10">
        <f t="shared" si="23"/>
        <v>945</v>
      </c>
      <c r="M3024" s="11">
        <v>0.3</v>
      </c>
      <c r="O3024" s="16"/>
      <c r="P3024" s="14"/>
      <c r="Q3024" s="12"/>
      <c r="R3024" s="13"/>
    </row>
    <row r="3025" spans="1:18" ht="15.75" customHeight="1">
      <c r="A3025" s="1"/>
      <c r="B3025" s="6" t="s">
        <v>14</v>
      </c>
      <c r="C3025" s="6">
        <v>1185732</v>
      </c>
      <c r="D3025" s="7">
        <v>44535</v>
      </c>
      <c r="E3025" s="6" t="s">
        <v>33</v>
      </c>
      <c r="F3025" s="6" t="s">
        <v>106</v>
      </c>
      <c r="G3025" s="6" t="s">
        <v>107</v>
      </c>
      <c r="H3025" s="6" t="s">
        <v>18</v>
      </c>
      <c r="I3025" s="8">
        <v>0.5</v>
      </c>
      <c r="J3025" s="9">
        <v>3250</v>
      </c>
      <c r="K3025" s="10">
        <f t="shared" si="22"/>
        <v>1625</v>
      </c>
      <c r="L3025" s="10">
        <f t="shared" si="23"/>
        <v>568.75</v>
      </c>
      <c r="M3025" s="11">
        <v>0.35</v>
      </c>
      <c r="O3025" s="16"/>
      <c r="P3025" s="14"/>
      <c r="Q3025" s="12"/>
      <c r="R3025" s="13"/>
    </row>
    <row r="3026" spans="1:18" ht="15.75" customHeight="1">
      <c r="A3026" s="1"/>
      <c r="B3026" s="6" t="s">
        <v>14</v>
      </c>
      <c r="C3026" s="6">
        <v>1185732</v>
      </c>
      <c r="D3026" s="7">
        <v>44535</v>
      </c>
      <c r="E3026" s="6" t="s">
        <v>33</v>
      </c>
      <c r="F3026" s="6" t="s">
        <v>106</v>
      </c>
      <c r="G3026" s="6" t="s">
        <v>107</v>
      </c>
      <c r="H3026" s="6" t="s">
        <v>19</v>
      </c>
      <c r="I3026" s="8">
        <v>0.5</v>
      </c>
      <c r="J3026" s="9">
        <v>2750</v>
      </c>
      <c r="K3026" s="10">
        <f t="shared" si="22"/>
        <v>1375</v>
      </c>
      <c r="L3026" s="10">
        <f t="shared" si="23"/>
        <v>412.5</v>
      </c>
      <c r="M3026" s="11">
        <v>0.3</v>
      </c>
      <c r="O3026" s="16"/>
      <c r="P3026" s="14"/>
      <c r="Q3026" s="12"/>
      <c r="R3026" s="13"/>
    </row>
    <row r="3027" spans="1:18" ht="15.75" customHeight="1">
      <c r="A3027" s="1"/>
      <c r="B3027" s="6" t="s">
        <v>14</v>
      </c>
      <c r="C3027" s="6">
        <v>1185732</v>
      </c>
      <c r="D3027" s="7">
        <v>44535</v>
      </c>
      <c r="E3027" s="6" t="s">
        <v>33</v>
      </c>
      <c r="F3027" s="6" t="s">
        <v>106</v>
      </c>
      <c r="G3027" s="6" t="s">
        <v>107</v>
      </c>
      <c r="H3027" s="6" t="s">
        <v>20</v>
      </c>
      <c r="I3027" s="8">
        <v>0.5</v>
      </c>
      <c r="J3027" s="9">
        <v>2250</v>
      </c>
      <c r="K3027" s="10">
        <f t="shared" si="22"/>
        <v>1125</v>
      </c>
      <c r="L3027" s="10">
        <f t="shared" si="23"/>
        <v>337.5</v>
      </c>
      <c r="M3027" s="11">
        <v>0.3</v>
      </c>
      <c r="O3027" s="16"/>
      <c r="P3027" s="14"/>
      <c r="Q3027" s="12"/>
      <c r="R3027" s="13"/>
    </row>
    <row r="3028" spans="1:18" ht="15.75" customHeight="1">
      <c r="A3028" s="1"/>
      <c r="B3028" s="6" t="s">
        <v>14</v>
      </c>
      <c r="C3028" s="6">
        <v>1185732</v>
      </c>
      <c r="D3028" s="7">
        <v>44535</v>
      </c>
      <c r="E3028" s="6" t="s">
        <v>33</v>
      </c>
      <c r="F3028" s="6" t="s">
        <v>106</v>
      </c>
      <c r="G3028" s="6" t="s">
        <v>107</v>
      </c>
      <c r="H3028" s="6" t="s">
        <v>21</v>
      </c>
      <c r="I3028" s="8">
        <v>0.6</v>
      </c>
      <c r="J3028" s="9">
        <v>2250</v>
      </c>
      <c r="K3028" s="10">
        <f t="shared" si="22"/>
        <v>1350</v>
      </c>
      <c r="L3028" s="10">
        <f t="shared" si="23"/>
        <v>675</v>
      </c>
      <c r="M3028" s="11">
        <v>0.5</v>
      </c>
      <c r="O3028" s="16"/>
      <c r="P3028" s="14"/>
      <c r="Q3028" s="12"/>
      <c r="R3028" s="13"/>
    </row>
    <row r="3029" spans="1:18" ht="15.75" customHeight="1">
      <c r="A3029" s="1"/>
      <c r="B3029" s="6" t="s">
        <v>14</v>
      </c>
      <c r="C3029" s="6">
        <v>1185732</v>
      </c>
      <c r="D3029" s="7">
        <v>44535</v>
      </c>
      <c r="E3029" s="6" t="s">
        <v>33</v>
      </c>
      <c r="F3029" s="6" t="s">
        <v>106</v>
      </c>
      <c r="G3029" s="6" t="s">
        <v>107</v>
      </c>
      <c r="H3029" s="6" t="s">
        <v>22</v>
      </c>
      <c r="I3029" s="8">
        <v>0.64999999999999991</v>
      </c>
      <c r="J3029" s="9">
        <v>3250</v>
      </c>
      <c r="K3029" s="10">
        <f t="shared" si="22"/>
        <v>2112.4999999999995</v>
      </c>
      <c r="L3029" s="10">
        <f t="shared" si="23"/>
        <v>844.99999999999989</v>
      </c>
      <c r="M3029" s="11">
        <v>0.4</v>
      </c>
      <c r="O3029" s="16"/>
      <c r="P3029" s="14"/>
      <c r="Q3029" s="12"/>
      <c r="R3029" s="13"/>
    </row>
    <row r="3030" spans="1:18" ht="15.75" customHeight="1">
      <c r="A3030" s="1" t="s">
        <v>39</v>
      </c>
      <c r="B3030" s="6" t="s">
        <v>14</v>
      </c>
      <c r="C3030" s="6">
        <v>1185732</v>
      </c>
      <c r="D3030" s="7">
        <v>44199</v>
      </c>
      <c r="E3030" s="6" t="s">
        <v>33</v>
      </c>
      <c r="F3030" s="6" t="s">
        <v>108</v>
      </c>
      <c r="G3030" s="6" t="s">
        <v>109</v>
      </c>
      <c r="H3030" s="6" t="s">
        <v>17</v>
      </c>
      <c r="I3030" s="8">
        <v>0.30000000000000004</v>
      </c>
      <c r="J3030" s="9">
        <v>4500</v>
      </c>
      <c r="K3030" s="10">
        <f t="shared" si="22"/>
        <v>1350.0000000000002</v>
      </c>
      <c r="L3030" s="10">
        <f t="shared" si="23"/>
        <v>405.00000000000006</v>
      </c>
      <c r="M3030" s="11">
        <v>0.3</v>
      </c>
      <c r="O3030" s="16"/>
      <c r="P3030" s="14"/>
      <c r="Q3030" s="12"/>
      <c r="R3030" s="13"/>
    </row>
    <row r="3031" spans="1:18" ht="15.75" customHeight="1">
      <c r="A3031" s="1"/>
      <c r="B3031" s="6" t="s">
        <v>14</v>
      </c>
      <c r="C3031" s="6">
        <v>1185732</v>
      </c>
      <c r="D3031" s="7">
        <v>44199</v>
      </c>
      <c r="E3031" s="6" t="s">
        <v>33</v>
      </c>
      <c r="F3031" s="6" t="s">
        <v>108</v>
      </c>
      <c r="G3031" s="6" t="s">
        <v>109</v>
      </c>
      <c r="H3031" s="6" t="s">
        <v>18</v>
      </c>
      <c r="I3031" s="8">
        <v>0.30000000000000004</v>
      </c>
      <c r="J3031" s="9">
        <v>2500</v>
      </c>
      <c r="K3031" s="10">
        <f t="shared" si="22"/>
        <v>750.00000000000011</v>
      </c>
      <c r="L3031" s="10">
        <f t="shared" si="23"/>
        <v>262.5</v>
      </c>
      <c r="M3031" s="11">
        <v>0.35</v>
      </c>
      <c r="O3031" s="16"/>
      <c r="P3031" s="14"/>
      <c r="Q3031" s="12"/>
      <c r="R3031" s="13"/>
    </row>
    <row r="3032" spans="1:18" ht="15.75" customHeight="1">
      <c r="A3032" s="1"/>
      <c r="B3032" s="6" t="s">
        <v>14</v>
      </c>
      <c r="C3032" s="6">
        <v>1185732</v>
      </c>
      <c r="D3032" s="7">
        <v>44199</v>
      </c>
      <c r="E3032" s="6" t="s">
        <v>33</v>
      </c>
      <c r="F3032" s="6" t="s">
        <v>108</v>
      </c>
      <c r="G3032" s="6" t="s">
        <v>109</v>
      </c>
      <c r="H3032" s="6" t="s">
        <v>19</v>
      </c>
      <c r="I3032" s="8">
        <v>0.20000000000000007</v>
      </c>
      <c r="J3032" s="9">
        <v>2500</v>
      </c>
      <c r="K3032" s="10">
        <f t="shared" si="22"/>
        <v>500.00000000000017</v>
      </c>
      <c r="L3032" s="10">
        <f t="shared" si="23"/>
        <v>150.00000000000006</v>
      </c>
      <c r="M3032" s="11">
        <v>0.3</v>
      </c>
      <c r="O3032" s="16"/>
      <c r="P3032" s="14"/>
      <c r="Q3032" s="12"/>
      <c r="R3032" s="13"/>
    </row>
    <row r="3033" spans="1:18" ht="15.75" customHeight="1">
      <c r="A3033" s="1"/>
      <c r="B3033" s="6" t="s">
        <v>14</v>
      </c>
      <c r="C3033" s="6">
        <v>1185732</v>
      </c>
      <c r="D3033" s="7">
        <v>44199</v>
      </c>
      <c r="E3033" s="6" t="s">
        <v>33</v>
      </c>
      <c r="F3033" s="6" t="s">
        <v>108</v>
      </c>
      <c r="G3033" s="6" t="s">
        <v>109</v>
      </c>
      <c r="H3033" s="6" t="s">
        <v>20</v>
      </c>
      <c r="I3033" s="8">
        <v>0.25000000000000006</v>
      </c>
      <c r="J3033" s="9">
        <v>1000</v>
      </c>
      <c r="K3033" s="10">
        <f t="shared" si="22"/>
        <v>250.00000000000006</v>
      </c>
      <c r="L3033" s="10">
        <f t="shared" si="23"/>
        <v>75.000000000000014</v>
      </c>
      <c r="M3033" s="11">
        <v>0.3</v>
      </c>
      <c r="O3033" s="16"/>
      <c r="P3033" s="14"/>
      <c r="Q3033" s="12"/>
      <c r="R3033" s="13"/>
    </row>
    <row r="3034" spans="1:18" ht="15.75" customHeight="1">
      <c r="A3034" s="1"/>
      <c r="B3034" s="6" t="s">
        <v>14</v>
      </c>
      <c r="C3034" s="6">
        <v>1185732</v>
      </c>
      <c r="D3034" s="7">
        <v>44199</v>
      </c>
      <c r="E3034" s="6" t="s">
        <v>33</v>
      </c>
      <c r="F3034" s="6" t="s">
        <v>108</v>
      </c>
      <c r="G3034" s="6" t="s">
        <v>109</v>
      </c>
      <c r="H3034" s="6" t="s">
        <v>21</v>
      </c>
      <c r="I3034" s="8">
        <v>0.39999999999999997</v>
      </c>
      <c r="J3034" s="9">
        <v>1500</v>
      </c>
      <c r="K3034" s="10">
        <f t="shared" si="22"/>
        <v>600</v>
      </c>
      <c r="L3034" s="10">
        <f t="shared" si="23"/>
        <v>300</v>
      </c>
      <c r="M3034" s="11">
        <v>0.5</v>
      </c>
      <c r="O3034" s="16"/>
      <c r="P3034" s="14"/>
      <c r="Q3034" s="12"/>
      <c r="R3034" s="13"/>
    </row>
    <row r="3035" spans="1:18" ht="15.75" customHeight="1">
      <c r="A3035" s="1"/>
      <c r="B3035" s="6" t="s">
        <v>14</v>
      </c>
      <c r="C3035" s="6">
        <v>1185732</v>
      </c>
      <c r="D3035" s="7">
        <v>44199</v>
      </c>
      <c r="E3035" s="6" t="s">
        <v>33</v>
      </c>
      <c r="F3035" s="6" t="s">
        <v>108</v>
      </c>
      <c r="G3035" s="6" t="s">
        <v>109</v>
      </c>
      <c r="H3035" s="6" t="s">
        <v>22</v>
      </c>
      <c r="I3035" s="8">
        <v>0.30000000000000004</v>
      </c>
      <c r="J3035" s="9">
        <v>2500</v>
      </c>
      <c r="K3035" s="10">
        <f t="shared" si="22"/>
        <v>750.00000000000011</v>
      </c>
      <c r="L3035" s="10">
        <f t="shared" si="23"/>
        <v>300.00000000000006</v>
      </c>
      <c r="M3035" s="11">
        <v>0.4</v>
      </c>
      <c r="O3035" s="16"/>
      <c r="P3035" s="14"/>
      <c r="Q3035" s="12"/>
      <c r="R3035" s="13"/>
    </row>
    <row r="3036" spans="1:18" ht="15.75" customHeight="1">
      <c r="A3036" s="1"/>
      <c r="B3036" s="6" t="s">
        <v>14</v>
      </c>
      <c r="C3036" s="6">
        <v>1185732</v>
      </c>
      <c r="D3036" s="7">
        <v>44230</v>
      </c>
      <c r="E3036" s="6" t="s">
        <v>33</v>
      </c>
      <c r="F3036" s="6" t="s">
        <v>108</v>
      </c>
      <c r="G3036" s="6" t="s">
        <v>109</v>
      </c>
      <c r="H3036" s="6" t="s">
        <v>17</v>
      </c>
      <c r="I3036" s="8">
        <v>0.30000000000000004</v>
      </c>
      <c r="J3036" s="9">
        <v>5000</v>
      </c>
      <c r="K3036" s="10">
        <f t="shared" si="22"/>
        <v>1500.0000000000002</v>
      </c>
      <c r="L3036" s="10">
        <f t="shared" si="23"/>
        <v>450.00000000000006</v>
      </c>
      <c r="M3036" s="11">
        <v>0.3</v>
      </c>
      <c r="O3036" s="16"/>
      <c r="P3036" s="14"/>
      <c r="Q3036" s="12"/>
      <c r="R3036" s="13"/>
    </row>
    <row r="3037" spans="1:18" ht="15.75" customHeight="1">
      <c r="A3037" s="1"/>
      <c r="B3037" s="6" t="s">
        <v>14</v>
      </c>
      <c r="C3037" s="6">
        <v>1185732</v>
      </c>
      <c r="D3037" s="7">
        <v>44230</v>
      </c>
      <c r="E3037" s="6" t="s">
        <v>33</v>
      </c>
      <c r="F3037" s="6" t="s">
        <v>108</v>
      </c>
      <c r="G3037" s="6" t="s">
        <v>109</v>
      </c>
      <c r="H3037" s="6" t="s">
        <v>18</v>
      </c>
      <c r="I3037" s="8">
        <v>0.30000000000000004</v>
      </c>
      <c r="J3037" s="9">
        <v>1500</v>
      </c>
      <c r="K3037" s="10">
        <f t="shared" si="22"/>
        <v>450.00000000000006</v>
      </c>
      <c r="L3037" s="10">
        <f t="shared" si="23"/>
        <v>157.5</v>
      </c>
      <c r="M3037" s="11">
        <v>0.35</v>
      </c>
      <c r="O3037" s="16"/>
      <c r="P3037" s="14"/>
      <c r="Q3037" s="12"/>
      <c r="R3037" s="13"/>
    </row>
    <row r="3038" spans="1:18" ht="15.75" customHeight="1">
      <c r="A3038" s="1"/>
      <c r="B3038" s="6" t="s">
        <v>14</v>
      </c>
      <c r="C3038" s="6">
        <v>1185732</v>
      </c>
      <c r="D3038" s="7">
        <v>44230</v>
      </c>
      <c r="E3038" s="6" t="s">
        <v>33</v>
      </c>
      <c r="F3038" s="6" t="s">
        <v>108</v>
      </c>
      <c r="G3038" s="6" t="s">
        <v>109</v>
      </c>
      <c r="H3038" s="6" t="s">
        <v>19</v>
      </c>
      <c r="I3038" s="8">
        <v>0.20000000000000007</v>
      </c>
      <c r="J3038" s="9">
        <v>2000</v>
      </c>
      <c r="K3038" s="10">
        <f t="shared" si="22"/>
        <v>400.00000000000011</v>
      </c>
      <c r="L3038" s="10">
        <f t="shared" si="23"/>
        <v>120.00000000000003</v>
      </c>
      <c r="M3038" s="11">
        <v>0.3</v>
      </c>
      <c r="O3038" s="16"/>
      <c r="P3038" s="14"/>
      <c r="Q3038" s="12"/>
      <c r="R3038" s="13"/>
    </row>
    <row r="3039" spans="1:18" ht="15.75" customHeight="1">
      <c r="A3039" s="1"/>
      <c r="B3039" s="6" t="s">
        <v>14</v>
      </c>
      <c r="C3039" s="6">
        <v>1185732</v>
      </c>
      <c r="D3039" s="7">
        <v>44230</v>
      </c>
      <c r="E3039" s="6" t="s">
        <v>33</v>
      </c>
      <c r="F3039" s="6" t="s">
        <v>108</v>
      </c>
      <c r="G3039" s="6" t="s">
        <v>109</v>
      </c>
      <c r="H3039" s="6" t="s">
        <v>20</v>
      </c>
      <c r="I3039" s="8">
        <v>0.25000000000000006</v>
      </c>
      <c r="J3039" s="9">
        <v>750</v>
      </c>
      <c r="K3039" s="10">
        <f t="shared" si="22"/>
        <v>187.50000000000003</v>
      </c>
      <c r="L3039" s="10">
        <f t="shared" si="23"/>
        <v>56.250000000000007</v>
      </c>
      <c r="M3039" s="11">
        <v>0.3</v>
      </c>
      <c r="O3039" s="16"/>
      <c r="P3039" s="14"/>
      <c r="Q3039" s="12"/>
      <c r="R3039" s="13"/>
    </row>
    <row r="3040" spans="1:18" ht="15.75" customHeight="1">
      <c r="A3040" s="1"/>
      <c r="B3040" s="6" t="s">
        <v>14</v>
      </c>
      <c r="C3040" s="6">
        <v>1185732</v>
      </c>
      <c r="D3040" s="7">
        <v>44230</v>
      </c>
      <c r="E3040" s="6" t="s">
        <v>33</v>
      </c>
      <c r="F3040" s="6" t="s">
        <v>108</v>
      </c>
      <c r="G3040" s="6" t="s">
        <v>109</v>
      </c>
      <c r="H3040" s="6" t="s">
        <v>21</v>
      </c>
      <c r="I3040" s="8">
        <v>0.39999999999999997</v>
      </c>
      <c r="J3040" s="9">
        <v>1500</v>
      </c>
      <c r="K3040" s="10">
        <f t="shared" si="22"/>
        <v>600</v>
      </c>
      <c r="L3040" s="10">
        <f t="shared" si="23"/>
        <v>300</v>
      </c>
      <c r="M3040" s="11">
        <v>0.5</v>
      </c>
      <c r="O3040" s="16"/>
      <c r="P3040" s="14"/>
      <c r="Q3040" s="12"/>
      <c r="R3040" s="13"/>
    </row>
    <row r="3041" spans="1:18" ht="15.75" customHeight="1">
      <c r="A3041" s="1"/>
      <c r="B3041" s="6" t="s">
        <v>14</v>
      </c>
      <c r="C3041" s="6">
        <v>1185732</v>
      </c>
      <c r="D3041" s="7">
        <v>44230</v>
      </c>
      <c r="E3041" s="6" t="s">
        <v>33</v>
      </c>
      <c r="F3041" s="6" t="s">
        <v>108</v>
      </c>
      <c r="G3041" s="6" t="s">
        <v>109</v>
      </c>
      <c r="H3041" s="6" t="s">
        <v>22</v>
      </c>
      <c r="I3041" s="8">
        <v>0.14999999999999997</v>
      </c>
      <c r="J3041" s="9">
        <v>2500</v>
      </c>
      <c r="K3041" s="10">
        <f t="shared" si="22"/>
        <v>374.99999999999994</v>
      </c>
      <c r="L3041" s="10">
        <f t="shared" si="23"/>
        <v>149.99999999999997</v>
      </c>
      <c r="M3041" s="11">
        <v>0.4</v>
      </c>
      <c r="O3041" s="16"/>
      <c r="P3041" s="14"/>
      <c r="Q3041" s="12"/>
      <c r="R3041" s="13"/>
    </row>
    <row r="3042" spans="1:18" ht="15.75" customHeight="1">
      <c r="A3042" s="1"/>
      <c r="B3042" s="6" t="s">
        <v>14</v>
      </c>
      <c r="C3042" s="6">
        <v>1185732</v>
      </c>
      <c r="D3042" s="7">
        <v>44257</v>
      </c>
      <c r="E3042" s="6" t="s">
        <v>33</v>
      </c>
      <c r="F3042" s="6" t="s">
        <v>108</v>
      </c>
      <c r="G3042" s="6" t="s">
        <v>109</v>
      </c>
      <c r="H3042" s="6" t="s">
        <v>17</v>
      </c>
      <c r="I3042" s="8">
        <v>0.20000000000000004</v>
      </c>
      <c r="J3042" s="9">
        <v>4700</v>
      </c>
      <c r="K3042" s="10">
        <f t="shared" si="22"/>
        <v>940.00000000000023</v>
      </c>
      <c r="L3042" s="10">
        <f t="shared" si="23"/>
        <v>282.00000000000006</v>
      </c>
      <c r="M3042" s="11">
        <v>0.3</v>
      </c>
      <c r="O3042" s="16"/>
      <c r="P3042" s="14"/>
      <c r="Q3042" s="12"/>
      <c r="R3042" s="13"/>
    </row>
    <row r="3043" spans="1:18" ht="15.75" customHeight="1">
      <c r="A3043" s="1"/>
      <c r="B3043" s="6" t="s">
        <v>14</v>
      </c>
      <c r="C3043" s="6">
        <v>1185732</v>
      </c>
      <c r="D3043" s="7">
        <v>44257</v>
      </c>
      <c r="E3043" s="6" t="s">
        <v>33</v>
      </c>
      <c r="F3043" s="6" t="s">
        <v>108</v>
      </c>
      <c r="G3043" s="6" t="s">
        <v>109</v>
      </c>
      <c r="H3043" s="6" t="s">
        <v>18</v>
      </c>
      <c r="I3043" s="8">
        <v>0.20000000000000004</v>
      </c>
      <c r="J3043" s="9">
        <v>1750</v>
      </c>
      <c r="K3043" s="10">
        <f t="shared" si="22"/>
        <v>350.00000000000006</v>
      </c>
      <c r="L3043" s="10">
        <f t="shared" si="23"/>
        <v>122.50000000000001</v>
      </c>
      <c r="M3043" s="11">
        <v>0.35</v>
      </c>
      <c r="O3043" s="16"/>
      <c r="P3043" s="14"/>
      <c r="Q3043" s="12"/>
      <c r="R3043" s="13"/>
    </row>
    <row r="3044" spans="1:18" ht="15.75" customHeight="1">
      <c r="A3044" s="1"/>
      <c r="B3044" s="6" t="s">
        <v>14</v>
      </c>
      <c r="C3044" s="6">
        <v>1185732</v>
      </c>
      <c r="D3044" s="7">
        <v>44257</v>
      </c>
      <c r="E3044" s="6" t="s">
        <v>33</v>
      </c>
      <c r="F3044" s="6" t="s">
        <v>108</v>
      </c>
      <c r="G3044" s="6" t="s">
        <v>109</v>
      </c>
      <c r="H3044" s="6" t="s">
        <v>19</v>
      </c>
      <c r="I3044" s="8">
        <v>0.10000000000000003</v>
      </c>
      <c r="J3044" s="9">
        <v>2250</v>
      </c>
      <c r="K3044" s="10">
        <f t="shared" si="22"/>
        <v>225.00000000000009</v>
      </c>
      <c r="L3044" s="10">
        <f t="shared" si="23"/>
        <v>67.500000000000028</v>
      </c>
      <c r="M3044" s="11">
        <v>0.3</v>
      </c>
      <c r="O3044" s="16"/>
      <c r="P3044" s="14"/>
      <c r="Q3044" s="12"/>
      <c r="R3044" s="13"/>
    </row>
    <row r="3045" spans="1:18" ht="15.75" customHeight="1">
      <c r="A3045" s="1"/>
      <c r="B3045" s="6" t="s">
        <v>14</v>
      </c>
      <c r="C3045" s="6">
        <v>1185732</v>
      </c>
      <c r="D3045" s="7">
        <v>44257</v>
      </c>
      <c r="E3045" s="6" t="s">
        <v>33</v>
      </c>
      <c r="F3045" s="6" t="s">
        <v>108</v>
      </c>
      <c r="G3045" s="6" t="s">
        <v>109</v>
      </c>
      <c r="H3045" s="6" t="s">
        <v>20</v>
      </c>
      <c r="I3045" s="8">
        <v>0.14999999999999997</v>
      </c>
      <c r="J3045" s="9">
        <v>750</v>
      </c>
      <c r="K3045" s="10">
        <f t="shared" si="22"/>
        <v>112.49999999999997</v>
      </c>
      <c r="L3045" s="10">
        <f t="shared" si="23"/>
        <v>33.749999999999993</v>
      </c>
      <c r="M3045" s="11">
        <v>0.3</v>
      </c>
      <c r="O3045" s="16"/>
      <c r="P3045" s="14"/>
      <c r="Q3045" s="12"/>
      <c r="R3045" s="13"/>
    </row>
    <row r="3046" spans="1:18" ht="15.75" customHeight="1">
      <c r="A3046" s="1"/>
      <c r="B3046" s="6" t="s">
        <v>14</v>
      </c>
      <c r="C3046" s="6">
        <v>1185732</v>
      </c>
      <c r="D3046" s="7">
        <v>44257</v>
      </c>
      <c r="E3046" s="6" t="s">
        <v>33</v>
      </c>
      <c r="F3046" s="6" t="s">
        <v>108</v>
      </c>
      <c r="G3046" s="6" t="s">
        <v>109</v>
      </c>
      <c r="H3046" s="6" t="s">
        <v>21</v>
      </c>
      <c r="I3046" s="8">
        <v>0.30000000000000004</v>
      </c>
      <c r="J3046" s="9">
        <v>1250</v>
      </c>
      <c r="K3046" s="10">
        <f t="shared" si="22"/>
        <v>375.00000000000006</v>
      </c>
      <c r="L3046" s="10">
        <f t="shared" si="23"/>
        <v>187.50000000000003</v>
      </c>
      <c r="M3046" s="11">
        <v>0.5</v>
      </c>
      <c r="O3046" s="16"/>
      <c r="P3046" s="14"/>
      <c r="Q3046" s="12"/>
      <c r="R3046" s="13"/>
    </row>
    <row r="3047" spans="1:18" ht="15.75" customHeight="1">
      <c r="A3047" s="1"/>
      <c r="B3047" s="6" t="s">
        <v>14</v>
      </c>
      <c r="C3047" s="6">
        <v>1185732</v>
      </c>
      <c r="D3047" s="7">
        <v>44257</v>
      </c>
      <c r="E3047" s="6" t="s">
        <v>33</v>
      </c>
      <c r="F3047" s="6" t="s">
        <v>108</v>
      </c>
      <c r="G3047" s="6" t="s">
        <v>109</v>
      </c>
      <c r="H3047" s="6" t="s">
        <v>22</v>
      </c>
      <c r="I3047" s="8">
        <v>0.20000000000000004</v>
      </c>
      <c r="J3047" s="9">
        <v>2250</v>
      </c>
      <c r="K3047" s="10">
        <f t="shared" si="22"/>
        <v>450.00000000000011</v>
      </c>
      <c r="L3047" s="10">
        <f t="shared" si="23"/>
        <v>180.00000000000006</v>
      </c>
      <c r="M3047" s="11">
        <v>0.4</v>
      </c>
      <c r="O3047" s="16"/>
      <c r="P3047" s="14"/>
      <c r="Q3047" s="12"/>
      <c r="R3047" s="13"/>
    </row>
    <row r="3048" spans="1:18" ht="15.75" customHeight="1">
      <c r="A3048" s="1"/>
      <c r="B3048" s="6" t="s">
        <v>14</v>
      </c>
      <c r="C3048" s="6">
        <v>1185732</v>
      </c>
      <c r="D3048" s="7">
        <v>44289</v>
      </c>
      <c r="E3048" s="6" t="s">
        <v>33</v>
      </c>
      <c r="F3048" s="6" t="s">
        <v>108</v>
      </c>
      <c r="G3048" s="6" t="s">
        <v>109</v>
      </c>
      <c r="H3048" s="6" t="s">
        <v>17</v>
      </c>
      <c r="I3048" s="8">
        <v>0.20000000000000004</v>
      </c>
      <c r="J3048" s="9">
        <v>4500</v>
      </c>
      <c r="K3048" s="10">
        <f t="shared" si="22"/>
        <v>900.00000000000023</v>
      </c>
      <c r="L3048" s="10">
        <f t="shared" si="23"/>
        <v>270.00000000000006</v>
      </c>
      <c r="M3048" s="11">
        <v>0.3</v>
      </c>
      <c r="O3048" s="16"/>
      <c r="P3048" s="14"/>
      <c r="Q3048" s="12"/>
      <c r="R3048" s="13"/>
    </row>
    <row r="3049" spans="1:18" ht="15.75" customHeight="1">
      <c r="A3049" s="1"/>
      <c r="B3049" s="6" t="s">
        <v>14</v>
      </c>
      <c r="C3049" s="6">
        <v>1185732</v>
      </c>
      <c r="D3049" s="7">
        <v>44289</v>
      </c>
      <c r="E3049" s="6" t="s">
        <v>33</v>
      </c>
      <c r="F3049" s="6" t="s">
        <v>108</v>
      </c>
      <c r="G3049" s="6" t="s">
        <v>109</v>
      </c>
      <c r="H3049" s="6" t="s">
        <v>18</v>
      </c>
      <c r="I3049" s="8">
        <v>0.20000000000000004</v>
      </c>
      <c r="J3049" s="9">
        <v>1500</v>
      </c>
      <c r="K3049" s="10">
        <f t="shared" si="22"/>
        <v>300.00000000000006</v>
      </c>
      <c r="L3049" s="10">
        <f t="shared" si="23"/>
        <v>105.00000000000001</v>
      </c>
      <c r="M3049" s="11">
        <v>0.35</v>
      </c>
      <c r="O3049" s="16"/>
      <c r="P3049" s="14"/>
      <c r="Q3049" s="12"/>
      <c r="R3049" s="13"/>
    </row>
    <row r="3050" spans="1:18" ht="15.75" customHeight="1">
      <c r="A3050" s="1"/>
      <c r="B3050" s="6" t="s">
        <v>14</v>
      </c>
      <c r="C3050" s="6">
        <v>1185732</v>
      </c>
      <c r="D3050" s="7">
        <v>44289</v>
      </c>
      <c r="E3050" s="6" t="s">
        <v>33</v>
      </c>
      <c r="F3050" s="6" t="s">
        <v>108</v>
      </c>
      <c r="G3050" s="6" t="s">
        <v>109</v>
      </c>
      <c r="H3050" s="6" t="s">
        <v>19</v>
      </c>
      <c r="I3050" s="8">
        <v>0.10000000000000003</v>
      </c>
      <c r="J3050" s="9">
        <v>1500</v>
      </c>
      <c r="K3050" s="10">
        <f t="shared" si="22"/>
        <v>150.00000000000006</v>
      </c>
      <c r="L3050" s="10">
        <f t="shared" si="23"/>
        <v>45.000000000000014</v>
      </c>
      <c r="M3050" s="11">
        <v>0.3</v>
      </c>
      <c r="O3050" s="16"/>
      <c r="P3050" s="14"/>
      <c r="Q3050" s="12"/>
      <c r="R3050" s="13"/>
    </row>
    <row r="3051" spans="1:18" ht="15.75" customHeight="1">
      <c r="A3051" s="1"/>
      <c r="B3051" s="6" t="s">
        <v>14</v>
      </c>
      <c r="C3051" s="6">
        <v>1185732</v>
      </c>
      <c r="D3051" s="7">
        <v>44289</v>
      </c>
      <c r="E3051" s="6" t="s">
        <v>33</v>
      </c>
      <c r="F3051" s="6" t="s">
        <v>108</v>
      </c>
      <c r="G3051" s="6" t="s">
        <v>109</v>
      </c>
      <c r="H3051" s="6" t="s">
        <v>20</v>
      </c>
      <c r="I3051" s="8">
        <v>0.14999999999999997</v>
      </c>
      <c r="J3051" s="9">
        <v>750</v>
      </c>
      <c r="K3051" s="10">
        <f t="shared" si="22"/>
        <v>112.49999999999997</v>
      </c>
      <c r="L3051" s="10">
        <f t="shared" si="23"/>
        <v>33.749999999999993</v>
      </c>
      <c r="M3051" s="11">
        <v>0.3</v>
      </c>
      <c r="O3051" s="16"/>
      <c r="P3051" s="14"/>
      <c r="Q3051" s="12"/>
      <c r="R3051" s="13"/>
    </row>
    <row r="3052" spans="1:18" ht="15.75" customHeight="1">
      <c r="A3052" s="1"/>
      <c r="B3052" s="6" t="s">
        <v>14</v>
      </c>
      <c r="C3052" s="6">
        <v>1185732</v>
      </c>
      <c r="D3052" s="7">
        <v>44289</v>
      </c>
      <c r="E3052" s="6" t="s">
        <v>33</v>
      </c>
      <c r="F3052" s="6" t="s">
        <v>108</v>
      </c>
      <c r="G3052" s="6" t="s">
        <v>109</v>
      </c>
      <c r="H3052" s="6" t="s">
        <v>21</v>
      </c>
      <c r="I3052" s="8">
        <v>0.6</v>
      </c>
      <c r="J3052" s="9">
        <v>1000</v>
      </c>
      <c r="K3052" s="10">
        <f t="shared" si="22"/>
        <v>600</v>
      </c>
      <c r="L3052" s="10">
        <f t="shared" si="23"/>
        <v>300</v>
      </c>
      <c r="M3052" s="11">
        <v>0.5</v>
      </c>
      <c r="O3052" s="16"/>
      <c r="P3052" s="14"/>
      <c r="Q3052" s="12"/>
      <c r="R3052" s="13"/>
    </row>
    <row r="3053" spans="1:18" ht="15.75" customHeight="1">
      <c r="A3053" s="1"/>
      <c r="B3053" s="6" t="s">
        <v>14</v>
      </c>
      <c r="C3053" s="6">
        <v>1185732</v>
      </c>
      <c r="D3053" s="7">
        <v>44289</v>
      </c>
      <c r="E3053" s="6" t="s">
        <v>33</v>
      </c>
      <c r="F3053" s="6" t="s">
        <v>108</v>
      </c>
      <c r="G3053" s="6" t="s">
        <v>109</v>
      </c>
      <c r="H3053" s="6" t="s">
        <v>22</v>
      </c>
      <c r="I3053" s="8">
        <v>0.5</v>
      </c>
      <c r="J3053" s="9">
        <v>2250</v>
      </c>
      <c r="K3053" s="10">
        <f t="shared" si="22"/>
        <v>1125</v>
      </c>
      <c r="L3053" s="10">
        <f t="shared" si="23"/>
        <v>450</v>
      </c>
      <c r="M3053" s="11">
        <v>0.4</v>
      </c>
      <c r="O3053" s="16"/>
      <c r="P3053" s="14"/>
      <c r="Q3053" s="12"/>
      <c r="R3053" s="13"/>
    </row>
    <row r="3054" spans="1:18" ht="15.75" customHeight="1">
      <c r="A3054" s="1"/>
      <c r="B3054" s="6" t="s">
        <v>14</v>
      </c>
      <c r="C3054" s="6">
        <v>1185732</v>
      </c>
      <c r="D3054" s="7">
        <v>44320</v>
      </c>
      <c r="E3054" s="6" t="s">
        <v>33</v>
      </c>
      <c r="F3054" s="6" t="s">
        <v>108</v>
      </c>
      <c r="G3054" s="6" t="s">
        <v>109</v>
      </c>
      <c r="H3054" s="6" t="s">
        <v>17</v>
      </c>
      <c r="I3054" s="8">
        <v>0.6</v>
      </c>
      <c r="J3054" s="9">
        <v>4950</v>
      </c>
      <c r="K3054" s="10">
        <f t="shared" si="22"/>
        <v>2970</v>
      </c>
      <c r="L3054" s="10">
        <f t="shared" si="23"/>
        <v>891</v>
      </c>
      <c r="M3054" s="11">
        <v>0.3</v>
      </c>
      <c r="O3054" s="16"/>
      <c r="P3054" s="14"/>
      <c r="Q3054" s="12"/>
      <c r="R3054" s="13"/>
    </row>
    <row r="3055" spans="1:18" ht="15.75" customHeight="1">
      <c r="A3055" s="1"/>
      <c r="B3055" s="6" t="s">
        <v>14</v>
      </c>
      <c r="C3055" s="6">
        <v>1185732</v>
      </c>
      <c r="D3055" s="7">
        <v>44320</v>
      </c>
      <c r="E3055" s="6" t="s">
        <v>33</v>
      </c>
      <c r="F3055" s="6" t="s">
        <v>108</v>
      </c>
      <c r="G3055" s="6" t="s">
        <v>109</v>
      </c>
      <c r="H3055" s="6" t="s">
        <v>18</v>
      </c>
      <c r="I3055" s="8">
        <v>0.4</v>
      </c>
      <c r="J3055" s="9">
        <v>2000</v>
      </c>
      <c r="K3055" s="10">
        <f t="shared" si="22"/>
        <v>800</v>
      </c>
      <c r="L3055" s="10">
        <f t="shared" si="23"/>
        <v>280</v>
      </c>
      <c r="M3055" s="11">
        <v>0.35</v>
      </c>
      <c r="O3055" s="16"/>
      <c r="P3055" s="14"/>
      <c r="Q3055" s="12"/>
      <c r="R3055" s="13"/>
    </row>
    <row r="3056" spans="1:18" ht="15.75" customHeight="1">
      <c r="A3056" s="1"/>
      <c r="B3056" s="6" t="s">
        <v>14</v>
      </c>
      <c r="C3056" s="6">
        <v>1185732</v>
      </c>
      <c r="D3056" s="7">
        <v>44320</v>
      </c>
      <c r="E3056" s="6" t="s">
        <v>33</v>
      </c>
      <c r="F3056" s="6" t="s">
        <v>108</v>
      </c>
      <c r="G3056" s="6" t="s">
        <v>109</v>
      </c>
      <c r="H3056" s="6" t="s">
        <v>19</v>
      </c>
      <c r="I3056" s="8">
        <v>0.35000000000000003</v>
      </c>
      <c r="J3056" s="9">
        <v>1750</v>
      </c>
      <c r="K3056" s="10">
        <f t="shared" si="22"/>
        <v>612.50000000000011</v>
      </c>
      <c r="L3056" s="10">
        <f t="shared" si="23"/>
        <v>183.75000000000003</v>
      </c>
      <c r="M3056" s="11">
        <v>0.3</v>
      </c>
      <c r="O3056" s="16"/>
      <c r="P3056" s="14"/>
      <c r="Q3056" s="12"/>
      <c r="R3056" s="13"/>
    </row>
    <row r="3057" spans="1:18" ht="15.75" customHeight="1">
      <c r="A3057" s="1"/>
      <c r="B3057" s="6" t="s">
        <v>14</v>
      </c>
      <c r="C3057" s="6">
        <v>1185732</v>
      </c>
      <c r="D3057" s="7">
        <v>44320</v>
      </c>
      <c r="E3057" s="6" t="s">
        <v>33</v>
      </c>
      <c r="F3057" s="6" t="s">
        <v>108</v>
      </c>
      <c r="G3057" s="6" t="s">
        <v>109</v>
      </c>
      <c r="H3057" s="6" t="s">
        <v>20</v>
      </c>
      <c r="I3057" s="8">
        <v>0.35000000000000003</v>
      </c>
      <c r="J3057" s="9">
        <v>1500</v>
      </c>
      <c r="K3057" s="10">
        <f t="shared" si="22"/>
        <v>525</v>
      </c>
      <c r="L3057" s="10">
        <f t="shared" si="23"/>
        <v>157.5</v>
      </c>
      <c r="M3057" s="11">
        <v>0.3</v>
      </c>
      <c r="O3057" s="16"/>
      <c r="P3057" s="14"/>
      <c r="Q3057" s="12"/>
      <c r="R3057" s="13"/>
    </row>
    <row r="3058" spans="1:18" ht="15.75" customHeight="1">
      <c r="A3058" s="1"/>
      <c r="B3058" s="6" t="s">
        <v>14</v>
      </c>
      <c r="C3058" s="6">
        <v>1185732</v>
      </c>
      <c r="D3058" s="7">
        <v>44320</v>
      </c>
      <c r="E3058" s="6" t="s">
        <v>33</v>
      </c>
      <c r="F3058" s="6" t="s">
        <v>108</v>
      </c>
      <c r="G3058" s="6" t="s">
        <v>109</v>
      </c>
      <c r="H3058" s="6" t="s">
        <v>21</v>
      </c>
      <c r="I3058" s="8">
        <v>0.44999999999999996</v>
      </c>
      <c r="J3058" s="9">
        <v>1750</v>
      </c>
      <c r="K3058" s="10">
        <f t="shared" si="22"/>
        <v>787.49999999999989</v>
      </c>
      <c r="L3058" s="10">
        <f t="shared" si="23"/>
        <v>393.74999999999994</v>
      </c>
      <c r="M3058" s="11">
        <v>0.5</v>
      </c>
      <c r="O3058" s="16"/>
      <c r="P3058" s="14"/>
      <c r="Q3058" s="12"/>
      <c r="R3058" s="13"/>
    </row>
    <row r="3059" spans="1:18" ht="15.75" customHeight="1">
      <c r="A3059" s="1"/>
      <c r="B3059" s="6" t="s">
        <v>14</v>
      </c>
      <c r="C3059" s="6">
        <v>1185732</v>
      </c>
      <c r="D3059" s="7">
        <v>44320</v>
      </c>
      <c r="E3059" s="6" t="s">
        <v>33</v>
      </c>
      <c r="F3059" s="6" t="s">
        <v>108</v>
      </c>
      <c r="G3059" s="6" t="s">
        <v>109</v>
      </c>
      <c r="H3059" s="6" t="s">
        <v>22</v>
      </c>
      <c r="I3059" s="8">
        <v>0.49999999999999994</v>
      </c>
      <c r="J3059" s="9">
        <v>3000</v>
      </c>
      <c r="K3059" s="10">
        <f t="shared" si="22"/>
        <v>1499.9999999999998</v>
      </c>
      <c r="L3059" s="10">
        <f t="shared" si="23"/>
        <v>599.99999999999989</v>
      </c>
      <c r="M3059" s="11">
        <v>0.4</v>
      </c>
      <c r="O3059" s="16"/>
      <c r="P3059" s="14"/>
      <c r="Q3059" s="12"/>
      <c r="R3059" s="13"/>
    </row>
    <row r="3060" spans="1:18" ht="15.75" customHeight="1">
      <c r="A3060" s="1"/>
      <c r="B3060" s="6" t="s">
        <v>14</v>
      </c>
      <c r="C3060" s="6">
        <v>1185732</v>
      </c>
      <c r="D3060" s="7">
        <v>44350</v>
      </c>
      <c r="E3060" s="6" t="s">
        <v>33</v>
      </c>
      <c r="F3060" s="6" t="s">
        <v>108</v>
      </c>
      <c r="G3060" s="6" t="s">
        <v>109</v>
      </c>
      <c r="H3060" s="6" t="s">
        <v>17</v>
      </c>
      <c r="I3060" s="8">
        <v>0.35000000000000003</v>
      </c>
      <c r="J3060" s="9">
        <v>5500</v>
      </c>
      <c r="K3060" s="10">
        <f t="shared" si="22"/>
        <v>1925.0000000000002</v>
      </c>
      <c r="L3060" s="10">
        <f t="shared" si="23"/>
        <v>577.5</v>
      </c>
      <c r="M3060" s="11">
        <v>0.3</v>
      </c>
      <c r="O3060" s="16"/>
      <c r="P3060" s="14"/>
      <c r="Q3060" s="12"/>
      <c r="R3060" s="13"/>
    </row>
    <row r="3061" spans="1:18" ht="15.75" customHeight="1">
      <c r="A3061" s="1"/>
      <c r="B3061" s="6" t="s">
        <v>14</v>
      </c>
      <c r="C3061" s="6">
        <v>1185732</v>
      </c>
      <c r="D3061" s="7">
        <v>44350</v>
      </c>
      <c r="E3061" s="6" t="s">
        <v>33</v>
      </c>
      <c r="F3061" s="6" t="s">
        <v>108</v>
      </c>
      <c r="G3061" s="6" t="s">
        <v>109</v>
      </c>
      <c r="H3061" s="6" t="s">
        <v>18</v>
      </c>
      <c r="I3061" s="8">
        <v>0.3000000000000001</v>
      </c>
      <c r="J3061" s="9">
        <v>3000</v>
      </c>
      <c r="K3061" s="10">
        <f t="shared" si="22"/>
        <v>900.00000000000034</v>
      </c>
      <c r="L3061" s="10">
        <f t="shared" si="23"/>
        <v>315.00000000000011</v>
      </c>
      <c r="M3061" s="11">
        <v>0.35</v>
      </c>
      <c r="O3061" s="16"/>
      <c r="P3061" s="14"/>
      <c r="Q3061" s="12"/>
      <c r="R3061" s="13"/>
    </row>
    <row r="3062" spans="1:18" ht="15.75" customHeight="1">
      <c r="A3062" s="1"/>
      <c r="B3062" s="6" t="s">
        <v>14</v>
      </c>
      <c r="C3062" s="6">
        <v>1185732</v>
      </c>
      <c r="D3062" s="7">
        <v>44350</v>
      </c>
      <c r="E3062" s="6" t="s">
        <v>33</v>
      </c>
      <c r="F3062" s="6" t="s">
        <v>108</v>
      </c>
      <c r="G3062" s="6" t="s">
        <v>109</v>
      </c>
      <c r="H3062" s="6" t="s">
        <v>19</v>
      </c>
      <c r="I3062" s="8">
        <v>0.25000000000000006</v>
      </c>
      <c r="J3062" s="9">
        <v>2000</v>
      </c>
      <c r="K3062" s="10">
        <f t="shared" si="22"/>
        <v>500.00000000000011</v>
      </c>
      <c r="L3062" s="10">
        <f t="shared" si="23"/>
        <v>150.00000000000003</v>
      </c>
      <c r="M3062" s="11">
        <v>0.3</v>
      </c>
      <c r="O3062" s="16"/>
      <c r="P3062" s="14"/>
      <c r="Q3062" s="12"/>
      <c r="R3062" s="13"/>
    </row>
    <row r="3063" spans="1:18" ht="15.75" customHeight="1">
      <c r="A3063" s="1"/>
      <c r="B3063" s="6" t="s">
        <v>14</v>
      </c>
      <c r="C3063" s="6">
        <v>1185732</v>
      </c>
      <c r="D3063" s="7">
        <v>44350</v>
      </c>
      <c r="E3063" s="6" t="s">
        <v>33</v>
      </c>
      <c r="F3063" s="6" t="s">
        <v>108</v>
      </c>
      <c r="G3063" s="6" t="s">
        <v>109</v>
      </c>
      <c r="H3063" s="6" t="s">
        <v>20</v>
      </c>
      <c r="I3063" s="8">
        <v>0.25000000000000006</v>
      </c>
      <c r="J3063" s="9">
        <v>1750</v>
      </c>
      <c r="K3063" s="10">
        <f t="shared" si="22"/>
        <v>437.50000000000011</v>
      </c>
      <c r="L3063" s="10">
        <f t="shared" si="23"/>
        <v>131.25000000000003</v>
      </c>
      <c r="M3063" s="11">
        <v>0.3</v>
      </c>
      <c r="O3063" s="16"/>
      <c r="P3063" s="14"/>
      <c r="Q3063" s="12"/>
      <c r="R3063" s="13"/>
    </row>
    <row r="3064" spans="1:18" ht="15.75" customHeight="1">
      <c r="A3064" s="1"/>
      <c r="B3064" s="6" t="s">
        <v>14</v>
      </c>
      <c r="C3064" s="6">
        <v>1185732</v>
      </c>
      <c r="D3064" s="7">
        <v>44350</v>
      </c>
      <c r="E3064" s="6" t="s">
        <v>33</v>
      </c>
      <c r="F3064" s="6" t="s">
        <v>108</v>
      </c>
      <c r="G3064" s="6" t="s">
        <v>109</v>
      </c>
      <c r="H3064" s="6" t="s">
        <v>21</v>
      </c>
      <c r="I3064" s="8">
        <v>0.35000000000000003</v>
      </c>
      <c r="J3064" s="9">
        <v>1750</v>
      </c>
      <c r="K3064" s="10">
        <f t="shared" si="22"/>
        <v>612.50000000000011</v>
      </c>
      <c r="L3064" s="10">
        <f t="shared" si="23"/>
        <v>306.25000000000006</v>
      </c>
      <c r="M3064" s="11">
        <v>0.5</v>
      </c>
      <c r="O3064" s="16"/>
      <c r="P3064" s="14"/>
      <c r="Q3064" s="12"/>
      <c r="R3064" s="13"/>
    </row>
    <row r="3065" spans="1:18" ht="15.75" customHeight="1">
      <c r="A3065" s="1"/>
      <c r="B3065" s="6" t="s">
        <v>14</v>
      </c>
      <c r="C3065" s="6">
        <v>1185732</v>
      </c>
      <c r="D3065" s="7">
        <v>44350</v>
      </c>
      <c r="E3065" s="6" t="s">
        <v>33</v>
      </c>
      <c r="F3065" s="6" t="s">
        <v>108</v>
      </c>
      <c r="G3065" s="6" t="s">
        <v>109</v>
      </c>
      <c r="H3065" s="6" t="s">
        <v>22</v>
      </c>
      <c r="I3065" s="8">
        <v>0.55000000000000004</v>
      </c>
      <c r="J3065" s="9">
        <v>3250</v>
      </c>
      <c r="K3065" s="10">
        <f t="shared" si="22"/>
        <v>1787.5000000000002</v>
      </c>
      <c r="L3065" s="10">
        <f t="shared" si="23"/>
        <v>715.00000000000011</v>
      </c>
      <c r="M3065" s="11">
        <v>0.4</v>
      </c>
      <c r="O3065" s="16"/>
      <c r="P3065" s="14"/>
      <c r="Q3065" s="12"/>
      <c r="R3065" s="13"/>
    </row>
    <row r="3066" spans="1:18" ht="15.75" customHeight="1">
      <c r="A3066" s="1"/>
      <c r="B3066" s="6" t="s">
        <v>14</v>
      </c>
      <c r="C3066" s="6">
        <v>1185732</v>
      </c>
      <c r="D3066" s="7">
        <v>44379</v>
      </c>
      <c r="E3066" s="6" t="s">
        <v>33</v>
      </c>
      <c r="F3066" s="6" t="s">
        <v>108</v>
      </c>
      <c r="G3066" s="6" t="s">
        <v>109</v>
      </c>
      <c r="H3066" s="6" t="s">
        <v>17</v>
      </c>
      <c r="I3066" s="8">
        <v>0.5</v>
      </c>
      <c r="J3066" s="9">
        <v>5500</v>
      </c>
      <c r="K3066" s="10">
        <f t="shared" ref="K3066:K3320" si="24">I3066*J3066</f>
        <v>2750</v>
      </c>
      <c r="L3066" s="10">
        <f t="shared" ref="L3066:L3320" si="25">K3066*M3066</f>
        <v>825</v>
      </c>
      <c r="M3066" s="11">
        <v>0.3</v>
      </c>
      <c r="O3066" s="16"/>
      <c r="P3066" s="14"/>
      <c r="Q3066" s="12"/>
      <c r="R3066" s="13"/>
    </row>
    <row r="3067" spans="1:18" ht="15.75" customHeight="1">
      <c r="A3067" s="1"/>
      <c r="B3067" s="6" t="s">
        <v>14</v>
      </c>
      <c r="C3067" s="6">
        <v>1185732</v>
      </c>
      <c r="D3067" s="7">
        <v>44379</v>
      </c>
      <c r="E3067" s="6" t="s">
        <v>33</v>
      </c>
      <c r="F3067" s="6" t="s">
        <v>108</v>
      </c>
      <c r="G3067" s="6" t="s">
        <v>109</v>
      </c>
      <c r="H3067" s="6" t="s">
        <v>18</v>
      </c>
      <c r="I3067" s="8">
        <v>0.45000000000000007</v>
      </c>
      <c r="J3067" s="9">
        <v>3000</v>
      </c>
      <c r="K3067" s="10">
        <f t="shared" si="24"/>
        <v>1350.0000000000002</v>
      </c>
      <c r="L3067" s="10">
        <f t="shared" si="25"/>
        <v>472.50000000000006</v>
      </c>
      <c r="M3067" s="11">
        <v>0.35</v>
      </c>
      <c r="O3067" s="16"/>
      <c r="P3067" s="14"/>
      <c r="Q3067" s="12"/>
      <c r="R3067" s="13"/>
    </row>
    <row r="3068" spans="1:18" ht="15.75" customHeight="1">
      <c r="A3068" s="1"/>
      <c r="B3068" s="6" t="s">
        <v>14</v>
      </c>
      <c r="C3068" s="6">
        <v>1185732</v>
      </c>
      <c r="D3068" s="7">
        <v>44379</v>
      </c>
      <c r="E3068" s="6" t="s">
        <v>33</v>
      </c>
      <c r="F3068" s="6" t="s">
        <v>108</v>
      </c>
      <c r="G3068" s="6" t="s">
        <v>109</v>
      </c>
      <c r="H3068" s="6" t="s">
        <v>19</v>
      </c>
      <c r="I3068" s="8">
        <v>0.4</v>
      </c>
      <c r="J3068" s="9">
        <v>2250</v>
      </c>
      <c r="K3068" s="10">
        <f t="shared" si="24"/>
        <v>900</v>
      </c>
      <c r="L3068" s="10">
        <f t="shared" si="25"/>
        <v>270</v>
      </c>
      <c r="M3068" s="11">
        <v>0.3</v>
      </c>
      <c r="O3068" s="16"/>
      <c r="P3068" s="14"/>
      <c r="Q3068" s="12"/>
      <c r="R3068" s="13"/>
    </row>
    <row r="3069" spans="1:18" ht="15.75" customHeight="1">
      <c r="A3069" s="1"/>
      <c r="B3069" s="6" t="s">
        <v>14</v>
      </c>
      <c r="C3069" s="6">
        <v>1185732</v>
      </c>
      <c r="D3069" s="7">
        <v>44379</v>
      </c>
      <c r="E3069" s="6" t="s">
        <v>33</v>
      </c>
      <c r="F3069" s="6" t="s">
        <v>108</v>
      </c>
      <c r="G3069" s="6" t="s">
        <v>109</v>
      </c>
      <c r="H3069" s="6" t="s">
        <v>20</v>
      </c>
      <c r="I3069" s="8">
        <v>0.4</v>
      </c>
      <c r="J3069" s="9">
        <v>1750</v>
      </c>
      <c r="K3069" s="10">
        <f t="shared" si="24"/>
        <v>700</v>
      </c>
      <c r="L3069" s="10">
        <f t="shared" si="25"/>
        <v>210</v>
      </c>
      <c r="M3069" s="11">
        <v>0.3</v>
      </c>
      <c r="O3069" s="16"/>
      <c r="P3069" s="14"/>
      <c r="Q3069" s="12"/>
      <c r="R3069" s="13"/>
    </row>
    <row r="3070" spans="1:18" ht="15.75" customHeight="1">
      <c r="A3070" s="1"/>
      <c r="B3070" s="6" t="s">
        <v>14</v>
      </c>
      <c r="C3070" s="6">
        <v>1185732</v>
      </c>
      <c r="D3070" s="7">
        <v>44379</v>
      </c>
      <c r="E3070" s="6" t="s">
        <v>33</v>
      </c>
      <c r="F3070" s="6" t="s">
        <v>108</v>
      </c>
      <c r="G3070" s="6" t="s">
        <v>109</v>
      </c>
      <c r="H3070" s="6" t="s">
        <v>21</v>
      </c>
      <c r="I3070" s="8">
        <v>0.5</v>
      </c>
      <c r="J3070" s="9">
        <v>2000</v>
      </c>
      <c r="K3070" s="10">
        <f t="shared" si="24"/>
        <v>1000</v>
      </c>
      <c r="L3070" s="10">
        <f t="shared" si="25"/>
        <v>500</v>
      </c>
      <c r="M3070" s="11">
        <v>0.5</v>
      </c>
      <c r="O3070" s="16"/>
      <c r="P3070" s="14"/>
      <c r="Q3070" s="12"/>
      <c r="R3070" s="13"/>
    </row>
    <row r="3071" spans="1:18" ht="15.75" customHeight="1">
      <c r="A3071" s="1"/>
      <c r="B3071" s="6" t="s">
        <v>14</v>
      </c>
      <c r="C3071" s="6">
        <v>1185732</v>
      </c>
      <c r="D3071" s="7">
        <v>44379</v>
      </c>
      <c r="E3071" s="6" t="s">
        <v>33</v>
      </c>
      <c r="F3071" s="6" t="s">
        <v>108</v>
      </c>
      <c r="G3071" s="6" t="s">
        <v>109</v>
      </c>
      <c r="H3071" s="6" t="s">
        <v>22</v>
      </c>
      <c r="I3071" s="8">
        <v>0.55000000000000004</v>
      </c>
      <c r="J3071" s="9">
        <v>3750</v>
      </c>
      <c r="K3071" s="10">
        <f t="shared" si="24"/>
        <v>2062.5</v>
      </c>
      <c r="L3071" s="10">
        <f t="shared" si="25"/>
        <v>825</v>
      </c>
      <c r="M3071" s="11">
        <v>0.4</v>
      </c>
      <c r="O3071" s="16"/>
      <c r="P3071" s="14"/>
      <c r="Q3071" s="12"/>
      <c r="R3071" s="13"/>
    </row>
    <row r="3072" spans="1:18" ht="15.75" customHeight="1">
      <c r="A3072" s="1"/>
      <c r="B3072" s="6" t="s">
        <v>14</v>
      </c>
      <c r="C3072" s="6">
        <v>1185732</v>
      </c>
      <c r="D3072" s="7">
        <v>44411</v>
      </c>
      <c r="E3072" s="6" t="s">
        <v>33</v>
      </c>
      <c r="F3072" s="6" t="s">
        <v>108</v>
      </c>
      <c r="G3072" s="6" t="s">
        <v>109</v>
      </c>
      <c r="H3072" s="6" t="s">
        <v>17</v>
      </c>
      <c r="I3072" s="8">
        <v>0.5</v>
      </c>
      <c r="J3072" s="9">
        <v>5250</v>
      </c>
      <c r="K3072" s="10">
        <f t="shared" si="24"/>
        <v>2625</v>
      </c>
      <c r="L3072" s="10">
        <f t="shared" si="25"/>
        <v>787.5</v>
      </c>
      <c r="M3072" s="11">
        <v>0.3</v>
      </c>
      <c r="O3072" s="16"/>
      <c r="P3072" s="14"/>
      <c r="Q3072" s="12"/>
      <c r="R3072" s="13"/>
    </row>
    <row r="3073" spans="1:18" ht="15.75" customHeight="1">
      <c r="A3073" s="1"/>
      <c r="B3073" s="6" t="s">
        <v>14</v>
      </c>
      <c r="C3073" s="6">
        <v>1185732</v>
      </c>
      <c r="D3073" s="7">
        <v>44411</v>
      </c>
      <c r="E3073" s="6" t="s">
        <v>33</v>
      </c>
      <c r="F3073" s="6" t="s">
        <v>108</v>
      </c>
      <c r="G3073" s="6" t="s">
        <v>109</v>
      </c>
      <c r="H3073" s="6" t="s">
        <v>18</v>
      </c>
      <c r="I3073" s="8">
        <v>0.45000000000000007</v>
      </c>
      <c r="J3073" s="9">
        <v>3000</v>
      </c>
      <c r="K3073" s="10">
        <f t="shared" si="24"/>
        <v>1350.0000000000002</v>
      </c>
      <c r="L3073" s="10">
        <f t="shared" si="25"/>
        <v>472.50000000000006</v>
      </c>
      <c r="M3073" s="11">
        <v>0.35</v>
      </c>
      <c r="O3073" s="16"/>
      <c r="P3073" s="14"/>
      <c r="Q3073" s="12"/>
      <c r="R3073" s="13"/>
    </row>
    <row r="3074" spans="1:18" ht="15.75" customHeight="1">
      <c r="A3074" s="1"/>
      <c r="B3074" s="6" t="s">
        <v>14</v>
      </c>
      <c r="C3074" s="6">
        <v>1185732</v>
      </c>
      <c r="D3074" s="7">
        <v>44411</v>
      </c>
      <c r="E3074" s="6" t="s">
        <v>33</v>
      </c>
      <c r="F3074" s="6" t="s">
        <v>108</v>
      </c>
      <c r="G3074" s="6" t="s">
        <v>109</v>
      </c>
      <c r="H3074" s="6" t="s">
        <v>19</v>
      </c>
      <c r="I3074" s="8">
        <v>0.4</v>
      </c>
      <c r="J3074" s="9">
        <v>2250</v>
      </c>
      <c r="K3074" s="10">
        <f t="shared" si="24"/>
        <v>900</v>
      </c>
      <c r="L3074" s="10">
        <f t="shared" si="25"/>
        <v>270</v>
      </c>
      <c r="M3074" s="11">
        <v>0.3</v>
      </c>
      <c r="O3074" s="16"/>
      <c r="P3074" s="14"/>
      <c r="Q3074" s="12"/>
      <c r="R3074" s="13"/>
    </row>
    <row r="3075" spans="1:18" ht="15.75" customHeight="1">
      <c r="A3075" s="1"/>
      <c r="B3075" s="6" t="s">
        <v>14</v>
      </c>
      <c r="C3075" s="6">
        <v>1185732</v>
      </c>
      <c r="D3075" s="7">
        <v>44411</v>
      </c>
      <c r="E3075" s="6" t="s">
        <v>33</v>
      </c>
      <c r="F3075" s="6" t="s">
        <v>108</v>
      </c>
      <c r="G3075" s="6" t="s">
        <v>109</v>
      </c>
      <c r="H3075" s="6" t="s">
        <v>20</v>
      </c>
      <c r="I3075" s="8">
        <v>0.4</v>
      </c>
      <c r="J3075" s="9">
        <v>2000</v>
      </c>
      <c r="K3075" s="10">
        <f t="shared" si="24"/>
        <v>800</v>
      </c>
      <c r="L3075" s="10">
        <f t="shared" si="25"/>
        <v>240</v>
      </c>
      <c r="M3075" s="11">
        <v>0.3</v>
      </c>
      <c r="O3075" s="16"/>
      <c r="P3075" s="14"/>
      <c r="Q3075" s="12"/>
      <c r="R3075" s="13"/>
    </row>
    <row r="3076" spans="1:18" ht="15.75" customHeight="1">
      <c r="A3076" s="1"/>
      <c r="B3076" s="6" t="s">
        <v>14</v>
      </c>
      <c r="C3076" s="6">
        <v>1185732</v>
      </c>
      <c r="D3076" s="7">
        <v>44411</v>
      </c>
      <c r="E3076" s="6" t="s">
        <v>33</v>
      </c>
      <c r="F3076" s="6" t="s">
        <v>108</v>
      </c>
      <c r="G3076" s="6" t="s">
        <v>109</v>
      </c>
      <c r="H3076" s="6" t="s">
        <v>21</v>
      </c>
      <c r="I3076" s="8">
        <v>0.5</v>
      </c>
      <c r="J3076" s="9">
        <v>1750</v>
      </c>
      <c r="K3076" s="10">
        <f t="shared" si="24"/>
        <v>875</v>
      </c>
      <c r="L3076" s="10">
        <f t="shared" si="25"/>
        <v>437.5</v>
      </c>
      <c r="M3076" s="11">
        <v>0.5</v>
      </c>
      <c r="O3076" s="16"/>
      <c r="P3076" s="14"/>
      <c r="Q3076" s="12"/>
      <c r="R3076" s="13"/>
    </row>
    <row r="3077" spans="1:18" ht="15.75" customHeight="1">
      <c r="A3077" s="1"/>
      <c r="B3077" s="6" t="s">
        <v>14</v>
      </c>
      <c r="C3077" s="6">
        <v>1185732</v>
      </c>
      <c r="D3077" s="7">
        <v>44411</v>
      </c>
      <c r="E3077" s="6" t="s">
        <v>33</v>
      </c>
      <c r="F3077" s="6" t="s">
        <v>108</v>
      </c>
      <c r="G3077" s="6" t="s">
        <v>109</v>
      </c>
      <c r="H3077" s="6" t="s">
        <v>22</v>
      </c>
      <c r="I3077" s="8">
        <v>0.55000000000000004</v>
      </c>
      <c r="J3077" s="9">
        <v>3500</v>
      </c>
      <c r="K3077" s="10">
        <f t="shared" si="24"/>
        <v>1925.0000000000002</v>
      </c>
      <c r="L3077" s="10">
        <f t="shared" si="25"/>
        <v>770.00000000000011</v>
      </c>
      <c r="M3077" s="11">
        <v>0.4</v>
      </c>
      <c r="O3077" s="16"/>
      <c r="P3077" s="14"/>
      <c r="Q3077" s="12"/>
      <c r="R3077" s="13"/>
    </row>
    <row r="3078" spans="1:18" ht="15.75" customHeight="1">
      <c r="A3078" s="1"/>
      <c r="B3078" s="6" t="s">
        <v>14</v>
      </c>
      <c r="C3078" s="6">
        <v>1185732</v>
      </c>
      <c r="D3078" s="7">
        <v>44443</v>
      </c>
      <c r="E3078" s="6" t="s">
        <v>33</v>
      </c>
      <c r="F3078" s="6" t="s">
        <v>108</v>
      </c>
      <c r="G3078" s="6" t="s">
        <v>109</v>
      </c>
      <c r="H3078" s="6" t="s">
        <v>17</v>
      </c>
      <c r="I3078" s="8">
        <v>0.35000000000000003</v>
      </c>
      <c r="J3078" s="9">
        <v>4750</v>
      </c>
      <c r="K3078" s="10">
        <f t="shared" si="24"/>
        <v>1662.5000000000002</v>
      </c>
      <c r="L3078" s="10">
        <f t="shared" si="25"/>
        <v>498.75000000000006</v>
      </c>
      <c r="M3078" s="11">
        <v>0.3</v>
      </c>
      <c r="O3078" s="16"/>
      <c r="P3078" s="14"/>
      <c r="Q3078" s="12"/>
      <c r="R3078" s="13"/>
    </row>
    <row r="3079" spans="1:18" ht="15.75" customHeight="1">
      <c r="A3079" s="1"/>
      <c r="B3079" s="6" t="s">
        <v>14</v>
      </c>
      <c r="C3079" s="6">
        <v>1185732</v>
      </c>
      <c r="D3079" s="7">
        <v>44443</v>
      </c>
      <c r="E3079" s="6" t="s">
        <v>33</v>
      </c>
      <c r="F3079" s="6" t="s">
        <v>108</v>
      </c>
      <c r="G3079" s="6" t="s">
        <v>109</v>
      </c>
      <c r="H3079" s="6" t="s">
        <v>18</v>
      </c>
      <c r="I3079" s="8">
        <v>0.3000000000000001</v>
      </c>
      <c r="J3079" s="9">
        <v>2500</v>
      </c>
      <c r="K3079" s="10">
        <f t="shared" si="24"/>
        <v>750.00000000000023</v>
      </c>
      <c r="L3079" s="10">
        <f t="shared" si="25"/>
        <v>262.50000000000006</v>
      </c>
      <c r="M3079" s="11">
        <v>0.35</v>
      </c>
      <c r="O3079" s="16"/>
      <c r="P3079" s="14"/>
      <c r="Q3079" s="12"/>
      <c r="R3079" s="13"/>
    </row>
    <row r="3080" spans="1:18" ht="15.75" customHeight="1">
      <c r="A3080" s="1"/>
      <c r="B3080" s="6" t="s">
        <v>14</v>
      </c>
      <c r="C3080" s="6">
        <v>1185732</v>
      </c>
      <c r="D3080" s="7">
        <v>44443</v>
      </c>
      <c r="E3080" s="6" t="s">
        <v>33</v>
      </c>
      <c r="F3080" s="6" t="s">
        <v>108</v>
      </c>
      <c r="G3080" s="6" t="s">
        <v>109</v>
      </c>
      <c r="H3080" s="6" t="s">
        <v>19</v>
      </c>
      <c r="I3080" s="8">
        <v>0.25000000000000006</v>
      </c>
      <c r="J3080" s="9">
        <v>1500</v>
      </c>
      <c r="K3080" s="10">
        <f t="shared" si="24"/>
        <v>375.00000000000006</v>
      </c>
      <c r="L3080" s="10">
        <f t="shared" si="25"/>
        <v>112.50000000000001</v>
      </c>
      <c r="M3080" s="11">
        <v>0.3</v>
      </c>
      <c r="O3080" s="16"/>
      <c r="P3080" s="14"/>
      <c r="Q3080" s="12"/>
      <c r="R3080" s="13"/>
    </row>
    <row r="3081" spans="1:18" ht="15.75" customHeight="1">
      <c r="A3081" s="1"/>
      <c r="B3081" s="6" t="s">
        <v>14</v>
      </c>
      <c r="C3081" s="6">
        <v>1185732</v>
      </c>
      <c r="D3081" s="7">
        <v>44443</v>
      </c>
      <c r="E3081" s="6" t="s">
        <v>33</v>
      </c>
      <c r="F3081" s="6" t="s">
        <v>108</v>
      </c>
      <c r="G3081" s="6" t="s">
        <v>109</v>
      </c>
      <c r="H3081" s="6" t="s">
        <v>20</v>
      </c>
      <c r="I3081" s="8">
        <v>0.25000000000000006</v>
      </c>
      <c r="J3081" s="9">
        <v>1250</v>
      </c>
      <c r="K3081" s="10">
        <f t="shared" si="24"/>
        <v>312.50000000000006</v>
      </c>
      <c r="L3081" s="10">
        <f t="shared" si="25"/>
        <v>93.750000000000014</v>
      </c>
      <c r="M3081" s="11">
        <v>0.3</v>
      </c>
      <c r="O3081" s="16"/>
      <c r="P3081" s="14"/>
      <c r="Q3081" s="12"/>
      <c r="R3081" s="13"/>
    </row>
    <row r="3082" spans="1:18" ht="15.75" customHeight="1">
      <c r="A3082" s="1"/>
      <c r="B3082" s="6" t="s">
        <v>14</v>
      </c>
      <c r="C3082" s="6">
        <v>1185732</v>
      </c>
      <c r="D3082" s="7">
        <v>44443</v>
      </c>
      <c r="E3082" s="6" t="s">
        <v>33</v>
      </c>
      <c r="F3082" s="6" t="s">
        <v>108</v>
      </c>
      <c r="G3082" s="6" t="s">
        <v>109</v>
      </c>
      <c r="H3082" s="6" t="s">
        <v>21</v>
      </c>
      <c r="I3082" s="8">
        <v>0.35000000000000003</v>
      </c>
      <c r="J3082" s="9">
        <v>1250</v>
      </c>
      <c r="K3082" s="10">
        <f t="shared" si="24"/>
        <v>437.50000000000006</v>
      </c>
      <c r="L3082" s="10">
        <f t="shared" si="25"/>
        <v>218.75000000000003</v>
      </c>
      <c r="M3082" s="11">
        <v>0.5</v>
      </c>
      <c r="O3082" s="16"/>
      <c r="P3082" s="14"/>
      <c r="Q3082" s="12"/>
      <c r="R3082" s="13"/>
    </row>
    <row r="3083" spans="1:18" ht="15.75" customHeight="1">
      <c r="A3083" s="1"/>
      <c r="B3083" s="6" t="s">
        <v>14</v>
      </c>
      <c r="C3083" s="6">
        <v>1185732</v>
      </c>
      <c r="D3083" s="7">
        <v>44443</v>
      </c>
      <c r="E3083" s="6" t="s">
        <v>33</v>
      </c>
      <c r="F3083" s="6" t="s">
        <v>108</v>
      </c>
      <c r="G3083" s="6" t="s">
        <v>109</v>
      </c>
      <c r="H3083" s="6" t="s">
        <v>22</v>
      </c>
      <c r="I3083" s="8">
        <v>0.4</v>
      </c>
      <c r="J3083" s="9">
        <v>2000</v>
      </c>
      <c r="K3083" s="10">
        <f t="shared" si="24"/>
        <v>800</v>
      </c>
      <c r="L3083" s="10">
        <f t="shared" si="25"/>
        <v>320</v>
      </c>
      <c r="M3083" s="11">
        <v>0.4</v>
      </c>
      <c r="O3083" s="16"/>
      <c r="P3083" s="14"/>
      <c r="Q3083" s="12"/>
      <c r="R3083" s="13"/>
    </row>
    <row r="3084" spans="1:18" ht="15.75" customHeight="1">
      <c r="A3084" s="1"/>
      <c r="B3084" s="6" t="s">
        <v>14</v>
      </c>
      <c r="C3084" s="6">
        <v>1185732</v>
      </c>
      <c r="D3084" s="7">
        <v>44472</v>
      </c>
      <c r="E3084" s="6" t="s">
        <v>33</v>
      </c>
      <c r="F3084" s="6" t="s">
        <v>108</v>
      </c>
      <c r="G3084" s="6" t="s">
        <v>109</v>
      </c>
      <c r="H3084" s="6" t="s">
        <v>17</v>
      </c>
      <c r="I3084" s="8">
        <v>0.44999999999999996</v>
      </c>
      <c r="J3084" s="9">
        <v>3750</v>
      </c>
      <c r="K3084" s="10">
        <f t="shared" si="24"/>
        <v>1687.4999999999998</v>
      </c>
      <c r="L3084" s="10">
        <f t="shared" si="25"/>
        <v>506.24999999999989</v>
      </c>
      <c r="M3084" s="11">
        <v>0.3</v>
      </c>
      <c r="O3084" s="16"/>
      <c r="P3084" s="14"/>
      <c r="Q3084" s="12"/>
      <c r="R3084" s="13"/>
    </row>
    <row r="3085" spans="1:18" ht="15.75" customHeight="1">
      <c r="A3085" s="1"/>
      <c r="B3085" s="6" t="s">
        <v>14</v>
      </c>
      <c r="C3085" s="6">
        <v>1185732</v>
      </c>
      <c r="D3085" s="7">
        <v>44472</v>
      </c>
      <c r="E3085" s="6" t="s">
        <v>33</v>
      </c>
      <c r="F3085" s="6" t="s">
        <v>108</v>
      </c>
      <c r="G3085" s="6" t="s">
        <v>109</v>
      </c>
      <c r="H3085" s="6" t="s">
        <v>18</v>
      </c>
      <c r="I3085" s="8">
        <v>0.35000000000000003</v>
      </c>
      <c r="J3085" s="9">
        <v>2250</v>
      </c>
      <c r="K3085" s="10">
        <f t="shared" si="24"/>
        <v>787.50000000000011</v>
      </c>
      <c r="L3085" s="10">
        <f t="shared" si="25"/>
        <v>275.625</v>
      </c>
      <c r="M3085" s="11">
        <v>0.35</v>
      </c>
      <c r="O3085" s="16"/>
      <c r="P3085" s="14"/>
      <c r="Q3085" s="12"/>
      <c r="R3085" s="13"/>
    </row>
    <row r="3086" spans="1:18" ht="15.75" customHeight="1">
      <c r="A3086" s="1"/>
      <c r="B3086" s="6" t="s">
        <v>14</v>
      </c>
      <c r="C3086" s="6">
        <v>1185732</v>
      </c>
      <c r="D3086" s="7">
        <v>44472</v>
      </c>
      <c r="E3086" s="6" t="s">
        <v>33</v>
      </c>
      <c r="F3086" s="6" t="s">
        <v>108</v>
      </c>
      <c r="G3086" s="6" t="s">
        <v>109</v>
      </c>
      <c r="H3086" s="6" t="s">
        <v>19</v>
      </c>
      <c r="I3086" s="8">
        <v>0.35000000000000003</v>
      </c>
      <c r="J3086" s="9">
        <v>1250</v>
      </c>
      <c r="K3086" s="10">
        <f t="shared" si="24"/>
        <v>437.50000000000006</v>
      </c>
      <c r="L3086" s="10">
        <f t="shared" si="25"/>
        <v>131.25</v>
      </c>
      <c r="M3086" s="11">
        <v>0.3</v>
      </c>
      <c r="O3086" s="16"/>
      <c r="P3086" s="14"/>
      <c r="Q3086" s="12"/>
      <c r="R3086" s="13"/>
    </row>
    <row r="3087" spans="1:18" ht="15.75" customHeight="1">
      <c r="A3087" s="1"/>
      <c r="B3087" s="6" t="s">
        <v>14</v>
      </c>
      <c r="C3087" s="6">
        <v>1185732</v>
      </c>
      <c r="D3087" s="7">
        <v>44472</v>
      </c>
      <c r="E3087" s="6" t="s">
        <v>33</v>
      </c>
      <c r="F3087" s="6" t="s">
        <v>108</v>
      </c>
      <c r="G3087" s="6" t="s">
        <v>109</v>
      </c>
      <c r="H3087" s="6" t="s">
        <v>20</v>
      </c>
      <c r="I3087" s="8">
        <v>0.35000000000000003</v>
      </c>
      <c r="J3087" s="9">
        <v>1250</v>
      </c>
      <c r="K3087" s="10">
        <f t="shared" si="24"/>
        <v>437.50000000000006</v>
      </c>
      <c r="L3087" s="10">
        <f t="shared" si="25"/>
        <v>131.25</v>
      </c>
      <c r="M3087" s="11">
        <v>0.3</v>
      </c>
      <c r="O3087" s="16"/>
      <c r="P3087" s="14"/>
      <c r="Q3087" s="12"/>
      <c r="R3087" s="13"/>
    </row>
    <row r="3088" spans="1:18" ht="15.75" customHeight="1">
      <c r="A3088" s="1"/>
      <c r="B3088" s="6" t="s">
        <v>14</v>
      </c>
      <c r="C3088" s="6">
        <v>1185732</v>
      </c>
      <c r="D3088" s="7">
        <v>44472</v>
      </c>
      <c r="E3088" s="6" t="s">
        <v>33</v>
      </c>
      <c r="F3088" s="6" t="s">
        <v>108</v>
      </c>
      <c r="G3088" s="6" t="s">
        <v>109</v>
      </c>
      <c r="H3088" s="6" t="s">
        <v>21</v>
      </c>
      <c r="I3088" s="8">
        <v>0.44999999999999996</v>
      </c>
      <c r="J3088" s="9">
        <v>1250</v>
      </c>
      <c r="K3088" s="10">
        <f t="shared" si="24"/>
        <v>562.5</v>
      </c>
      <c r="L3088" s="10">
        <f t="shared" si="25"/>
        <v>281.25</v>
      </c>
      <c r="M3088" s="11">
        <v>0.5</v>
      </c>
      <c r="O3088" s="16"/>
      <c r="P3088" s="14"/>
      <c r="Q3088" s="12"/>
      <c r="R3088" s="13"/>
    </row>
    <row r="3089" spans="1:18" ht="15.75" customHeight="1">
      <c r="A3089" s="1"/>
      <c r="B3089" s="6" t="s">
        <v>14</v>
      </c>
      <c r="C3089" s="6">
        <v>1185732</v>
      </c>
      <c r="D3089" s="7">
        <v>44472</v>
      </c>
      <c r="E3089" s="6" t="s">
        <v>33</v>
      </c>
      <c r="F3089" s="6" t="s">
        <v>108</v>
      </c>
      <c r="G3089" s="6" t="s">
        <v>109</v>
      </c>
      <c r="H3089" s="6" t="s">
        <v>22</v>
      </c>
      <c r="I3089" s="8">
        <v>0.49999999999999983</v>
      </c>
      <c r="J3089" s="9">
        <v>2500</v>
      </c>
      <c r="K3089" s="10">
        <f t="shared" si="24"/>
        <v>1249.9999999999995</v>
      </c>
      <c r="L3089" s="10">
        <f t="shared" si="25"/>
        <v>499.99999999999983</v>
      </c>
      <c r="M3089" s="11">
        <v>0.4</v>
      </c>
      <c r="O3089" s="16"/>
      <c r="P3089" s="14"/>
      <c r="Q3089" s="12"/>
      <c r="R3089" s="13"/>
    </row>
    <row r="3090" spans="1:18" ht="15.75" customHeight="1">
      <c r="A3090" s="1"/>
      <c r="B3090" s="6" t="s">
        <v>14</v>
      </c>
      <c r="C3090" s="6">
        <v>1185732</v>
      </c>
      <c r="D3090" s="7">
        <v>44503</v>
      </c>
      <c r="E3090" s="6" t="s">
        <v>33</v>
      </c>
      <c r="F3090" s="6" t="s">
        <v>108</v>
      </c>
      <c r="G3090" s="6" t="s">
        <v>109</v>
      </c>
      <c r="H3090" s="6" t="s">
        <v>17</v>
      </c>
      <c r="I3090" s="8">
        <v>0.44999999999999996</v>
      </c>
      <c r="J3090" s="9">
        <v>4000</v>
      </c>
      <c r="K3090" s="10">
        <f t="shared" si="24"/>
        <v>1799.9999999999998</v>
      </c>
      <c r="L3090" s="10">
        <f t="shared" si="25"/>
        <v>539.99999999999989</v>
      </c>
      <c r="M3090" s="11">
        <v>0.3</v>
      </c>
      <c r="O3090" s="16"/>
      <c r="P3090" s="14"/>
      <c r="Q3090" s="12"/>
      <c r="R3090" s="13"/>
    </row>
    <row r="3091" spans="1:18" ht="15.75" customHeight="1">
      <c r="A3091" s="1"/>
      <c r="B3091" s="6" t="s">
        <v>14</v>
      </c>
      <c r="C3091" s="6">
        <v>1185732</v>
      </c>
      <c r="D3091" s="7">
        <v>44503</v>
      </c>
      <c r="E3091" s="6" t="s">
        <v>33</v>
      </c>
      <c r="F3091" s="6" t="s">
        <v>108</v>
      </c>
      <c r="G3091" s="6" t="s">
        <v>109</v>
      </c>
      <c r="H3091" s="6" t="s">
        <v>18</v>
      </c>
      <c r="I3091" s="8">
        <v>0.35000000000000003</v>
      </c>
      <c r="J3091" s="9">
        <v>3000</v>
      </c>
      <c r="K3091" s="10">
        <f t="shared" si="24"/>
        <v>1050</v>
      </c>
      <c r="L3091" s="10">
        <f t="shared" si="25"/>
        <v>367.5</v>
      </c>
      <c r="M3091" s="11">
        <v>0.35</v>
      </c>
      <c r="O3091" s="16"/>
      <c r="P3091" s="14"/>
      <c r="Q3091" s="12"/>
      <c r="R3091" s="13"/>
    </row>
    <row r="3092" spans="1:18" ht="15.75" customHeight="1">
      <c r="A3092" s="1"/>
      <c r="B3092" s="6" t="s">
        <v>14</v>
      </c>
      <c r="C3092" s="6">
        <v>1185732</v>
      </c>
      <c r="D3092" s="7">
        <v>44503</v>
      </c>
      <c r="E3092" s="6" t="s">
        <v>33</v>
      </c>
      <c r="F3092" s="6" t="s">
        <v>108</v>
      </c>
      <c r="G3092" s="6" t="s">
        <v>109</v>
      </c>
      <c r="H3092" s="6" t="s">
        <v>19</v>
      </c>
      <c r="I3092" s="8">
        <v>0.35000000000000003</v>
      </c>
      <c r="J3092" s="9">
        <v>2450</v>
      </c>
      <c r="K3092" s="10">
        <f t="shared" si="24"/>
        <v>857.50000000000011</v>
      </c>
      <c r="L3092" s="10">
        <f t="shared" si="25"/>
        <v>257.25</v>
      </c>
      <c r="M3092" s="11">
        <v>0.3</v>
      </c>
      <c r="O3092" s="16"/>
      <c r="P3092" s="14"/>
      <c r="Q3092" s="12"/>
      <c r="R3092" s="13"/>
    </row>
    <row r="3093" spans="1:18" ht="15.75" customHeight="1">
      <c r="A3093" s="1"/>
      <c r="B3093" s="6" t="s">
        <v>14</v>
      </c>
      <c r="C3093" s="6">
        <v>1185732</v>
      </c>
      <c r="D3093" s="7">
        <v>44503</v>
      </c>
      <c r="E3093" s="6" t="s">
        <v>33</v>
      </c>
      <c r="F3093" s="6" t="s">
        <v>108</v>
      </c>
      <c r="G3093" s="6" t="s">
        <v>109</v>
      </c>
      <c r="H3093" s="6" t="s">
        <v>20</v>
      </c>
      <c r="I3093" s="8">
        <v>0.35000000000000003</v>
      </c>
      <c r="J3093" s="9">
        <v>2250</v>
      </c>
      <c r="K3093" s="10">
        <f t="shared" si="24"/>
        <v>787.50000000000011</v>
      </c>
      <c r="L3093" s="10">
        <f t="shared" si="25"/>
        <v>236.25000000000003</v>
      </c>
      <c r="M3093" s="11">
        <v>0.3</v>
      </c>
      <c r="O3093" s="16"/>
      <c r="P3093" s="14"/>
      <c r="Q3093" s="12"/>
      <c r="R3093" s="13"/>
    </row>
    <row r="3094" spans="1:18" ht="15.75" customHeight="1">
      <c r="A3094" s="1"/>
      <c r="B3094" s="6" t="s">
        <v>14</v>
      </c>
      <c r="C3094" s="6">
        <v>1185732</v>
      </c>
      <c r="D3094" s="7">
        <v>44503</v>
      </c>
      <c r="E3094" s="6" t="s">
        <v>33</v>
      </c>
      <c r="F3094" s="6" t="s">
        <v>108</v>
      </c>
      <c r="G3094" s="6" t="s">
        <v>109</v>
      </c>
      <c r="H3094" s="6" t="s">
        <v>21</v>
      </c>
      <c r="I3094" s="8">
        <v>0.6</v>
      </c>
      <c r="J3094" s="9">
        <v>2000</v>
      </c>
      <c r="K3094" s="10">
        <f t="shared" si="24"/>
        <v>1200</v>
      </c>
      <c r="L3094" s="10">
        <f t="shared" si="25"/>
        <v>600</v>
      </c>
      <c r="M3094" s="11">
        <v>0.5</v>
      </c>
      <c r="O3094" s="16"/>
      <c r="P3094" s="14"/>
      <c r="Q3094" s="12"/>
      <c r="R3094" s="13"/>
    </row>
    <row r="3095" spans="1:18" ht="15.75" customHeight="1">
      <c r="A3095" s="1"/>
      <c r="B3095" s="6" t="s">
        <v>14</v>
      </c>
      <c r="C3095" s="6">
        <v>1185732</v>
      </c>
      <c r="D3095" s="7">
        <v>44503</v>
      </c>
      <c r="E3095" s="6" t="s">
        <v>33</v>
      </c>
      <c r="F3095" s="6" t="s">
        <v>108</v>
      </c>
      <c r="G3095" s="6" t="s">
        <v>109</v>
      </c>
      <c r="H3095" s="6" t="s">
        <v>22</v>
      </c>
      <c r="I3095" s="8">
        <v>0.64999999999999991</v>
      </c>
      <c r="J3095" s="9">
        <v>3000</v>
      </c>
      <c r="K3095" s="10">
        <f t="shared" si="24"/>
        <v>1949.9999999999998</v>
      </c>
      <c r="L3095" s="10">
        <f t="shared" si="25"/>
        <v>780</v>
      </c>
      <c r="M3095" s="11">
        <v>0.4</v>
      </c>
      <c r="O3095" s="16"/>
      <c r="P3095" s="14"/>
      <c r="Q3095" s="12"/>
      <c r="R3095" s="13"/>
    </row>
    <row r="3096" spans="1:18" ht="15.75" customHeight="1">
      <c r="A3096" s="1"/>
      <c r="B3096" s="6" t="s">
        <v>14</v>
      </c>
      <c r="C3096" s="6">
        <v>1185732</v>
      </c>
      <c r="D3096" s="7">
        <v>44532</v>
      </c>
      <c r="E3096" s="6" t="s">
        <v>33</v>
      </c>
      <c r="F3096" s="6" t="s">
        <v>108</v>
      </c>
      <c r="G3096" s="6" t="s">
        <v>109</v>
      </c>
      <c r="H3096" s="6" t="s">
        <v>17</v>
      </c>
      <c r="I3096" s="8">
        <v>0.6</v>
      </c>
      <c r="J3096" s="9">
        <v>5500</v>
      </c>
      <c r="K3096" s="10">
        <f t="shared" si="24"/>
        <v>3300</v>
      </c>
      <c r="L3096" s="10">
        <f t="shared" si="25"/>
        <v>990</v>
      </c>
      <c r="M3096" s="11">
        <v>0.3</v>
      </c>
      <c r="O3096" s="16"/>
      <c r="P3096" s="14"/>
      <c r="Q3096" s="12"/>
      <c r="R3096" s="13"/>
    </row>
    <row r="3097" spans="1:18" ht="15.75" customHeight="1">
      <c r="A3097" s="1"/>
      <c r="B3097" s="6" t="s">
        <v>14</v>
      </c>
      <c r="C3097" s="6">
        <v>1185732</v>
      </c>
      <c r="D3097" s="7">
        <v>44532</v>
      </c>
      <c r="E3097" s="6" t="s">
        <v>33</v>
      </c>
      <c r="F3097" s="6" t="s">
        <v>108</v>
      </c>
      <c r="G3097" s="6" t="s">
        <v>109</v>
      </c>
      <c r="H3097" s="6" t="s">
        <v>18</v>
      </c>
      <c r="I3097" s="8">
        <v>0.5</v>
      </c>
      <c r="J3097" s="9">
        <v>3500</v>
      </c>
      <c r="K3097" s="10">
        <f t="shared" si="24"/>
        <v>1750</v>
      </c>
      <c r="L3097" s="10">
        <f t="shared" si="25"/>
        <v>612.5</v>
      </c>
      <c r="M3097" s="11">
        <v>0.35</v>
      </c>
      <c r="O3097" s="16"/>
      <c r="P3097" s="14"/>
      <c r="Q3097" s="12"/>
      <c r="R3097" s="13"/>
    </row>
    <row r="3098" spans="1:18" ht="15.75" customHeight="1">
      <c r="A3098" s="1"/>
      <c r="B3098" s="6" t="s">
        <v>14</v>
      </c>
      <c r="C3098" s="6">
        <v>1185732</v>
      </c>
      <c r="D3098" s="7">
        <v>44532</v>
      </c>
      <c r="E3098" s="6" t="s">
        <v>33</v>
      </c>
      <c r="F3098" s="6" t="s">
        <v>108</v>
      </c>
      <c r="G3098" s="6" t="s">
        <v>109</v>
      </c>
      <c r="H3098" s="6" t="s">
        <v>19</v>
      </c>
      <c r="I3098" s="8">
        <v>0.5</v>
      </c>
      <c r="J3098" s="9">
        <v>3000</v>
      </c>
      <c r="K3098" s="10">
        <f t="shared" si="24"/>
        <v>1500</v>
      </c>
      <c r="L3098" s="10">
        <f t="shared" si="25"/>
        <v>450</v>
      </c>
      <c r="M3098" s="11">
        <v>0.3</v>
      </c>
      <c r="O3098" s="16"/>
      <c r="P3098" s="14"/>
      <c r="Q3098" s="12"/>
      <c r="R3098" s="13"/>
    </row>
    <row r="3099" spans="1:18" ht="15.75" customHeight="1">
      <c r="A3099" s="1"/>
      <c r="B3099" s="6" t="s">
        <v>14</v>
      </c>
      <c r="C3099" s="6">
        <v>1185732</v>
      </c>
      <c r="D3099" s="7">
        <v>44532</v>
      </c>
      <c r="E3099" s="6" t="s">
        <v>33</v>
      </c>
      <c r="F3099" s="6" t="s">
        <v>108</v>
      </c>
      <c r="G3099" s="6" t="s">
        <v>109</v>
      </c>
      <c r="H3099" s="6" t="s">
        <v>20</v>
      </c>
      <c r="I3099" s="8">
        <v>0.5</v>
      </c>
      <c r="J3099" s="9">
        <v>2500</v>
      </c>
      <c r="K3099" s="10">
        <f t="shared" si="24"/>
        <v>1250</v>
      </c>
      <c r="L3099" s="10">
        <f t="shared" si="25"/>
        <v>375</v>
      </c>
      <c r="M3099" s="11">
        <v>0.3</v>
      </c>
      <c r="O3099" s="16"/>
      <c r="P3099" s="14"/>
      <c r="Q3099" s="12"/>
      <c r="R3099" s="13"/>
    </row>
    <row r="3100" spans="1:18" ht="15.75" customHeight="1">
      <c r="A3100" s="1"/>
      <c r="B3100" s="6" t="s">
        <v>14</v>
      </c>
      <c r="C3100" s="6">
        <v>1185732</v>
      </c>
      <c r="D3100" s="7">
        <v>44532</v>
      </c>
      <c r="E3100" s="6" t="s">
        <v>33</v>
      </c>
      <c r="F3100" s="6" t="s">
        <v>108</v>
      </c>
      <c r="G3100" s="6" t="s">
        <v>109</v>
      </c>
      <c r="H3100" s="6" t="s">
        <v>21</v>
      </c>
      <c r="I3100" s="8">
        <v>0.6</v>
      </c>
      <c r="J3100" s="9">
        <v>2500</v>
      </c>
      <c r="K3100" s="10">
        <f t="shared" si="24"/>
        <v>1500</v>
      </c>
      <c r="L3100" s="10">
        <f t="shared" si="25"/>
        <v>750</v>
      </c>
      <c r="M3100" s="11">
        <v>0.5</v>
      </c>
      <c r="O3100" s="16"/>
      <c r="P3100" s="14"/>
      <c r="Q3100" s="12"/>
      <c r="R3100" s="13"/>
    </row>
    <row r="3101" spans="1:18" ht="15.75" customHeight="1">
      <c r="A3101" s="1"/>
      <c r="B3101" s="6" t="s">
        <v>14</v>
      </c>
      <c r="C3101" s="6">
        <v>1185732</v>
      </c>
      <c r="D3101" s="7">
        <v>44532</v>
      </c>
      <c r="E3101" s="6" t="s">
        <v>33</v>
      </c>
      <c r="F3101" s="6" t="s">
        <v>108</v>
      </c>
      <c r="G3101" s="6" t="s">
        <v>109</v>
      </c>
      <c r="H3101" s="6" t="s">
        <v>22</v>
      </c>
      <c r="I3101" s="8">
        <v>0.64999999999999991</v>
      </c>
      <c r="J3101" s="9">
        <v>3500</v>
      </c>
      <c r="K3101" s="10">
        <f t="shared" si="24"/>
        <v>2274.9999999999995</v>
      </c>
      <c r="L3101" s="10">
        <f t="shared" si="25"/>
        <v>909.99999999999989</v>
      </c>
      <c r="M3101" s="11">
        <v>0.4</v>
      </c>
      <c r="O3101" s="16"/>
      <c r="P3101" s="14"/>
      <c r="Q3101" s="12"/>
      <c r="R3101" s="13"/>
    </row>
    <row r="3102" spans="1:18" ht="15.75" customHeight="1">
      <c r="A3102" s="1" t="s">
        <v>39</v>
      </c>
      <c r="B3102" s="6" t="s">
        <v>14</v>
      </c>
      <c r="C3102" s="6">
        <v>1185732</v>
      </c>
      <c r="D3102" s="7">
        <v>44206</v>
      </c>
      <c r="E3102" s="6" t="s">
        <v>33</v>
      </c>
      <c r="F3102" s="6" t="s">
        <v>110</v>
      </c>
      <c r="G3102" s="6" t="s">
        <v>111</v>
      </c>
      <c r="H3102" s="6" t="s">
        <v>17</v>
      </c>
      <c r="I3102" s="8">
        <v>0.35000000000000003</v>
      </c>
      <c r="J3102" s="9">
        <v>5000</v>
      </c>
      <c r="K3102" s="10">
        <f t="shared" si="24"/>
        <v>1750.0000000000002</v>
      </c>
      <c r="L3102" s="10">
        <f t="shared" si="25"/>
        <v>700.00000000000011</v>
      </c>
      <c r="M3102" s="11">
        <v>0.4</v>
      </c>
      <c r="O3102" s="16"/>
      <c r="P3102" s="14"/>
      <c r="Q3102" s="12"/>
      <c r="R3102" s="13"/>
    </row>
    <row r="3103" spans="1:18" ht="15.75" customHeight="1">
      <c r="A3103" s="1"/>
      <c r="B3103" s="6" t="s">
        <v>14</v>
      </c>
      <c r="C3103" s="6">
        <v>1185732</v>
      </c>
      <c r="D3103" s="7">
        <v>44206</v>
      </c>
      <c r="E3103" s="6" t="s">
        <v>33</v>
      </c>
      <c r="F3103" s="6" t="s">
        <v>110</v>
      </c>
      <c r="G3103" s="6" t="s">
        <v>111</v>
      </c>
      <c r="H3103" s="6" t="s">
        <v>18</v>
      </c>
      <c r="I3103" s="8">
        <v>0.35000000000000003</v>
      </c>
      <c r="J3103" s="9">
        <v>3000</v>
      </c>
      <c r="K3103" s="10">
        <f t="shared" si="24"/>
        <v>1050</v>
      </c>
      <c r="L3103" s="10">
        <f t="shared" si="25"/>
        <v>420</v>
      </c>
      <c r="M3103" s="11">
        <v>0.4</v>
      </c>
      <c r="O3103" s="16"/>
      <c r="P3103" s="14"/>
      <c r="Q3103" s="12"/>
      <c r="R3103" s="13"/>
    </row>
    <row r="3104" spans="1:18" ht="15.75" customHeight="1">
      <c r="A3104" s="1"/>
      <c r="B3104" s="6" t="s">
        <v>14</v>
      </c>
      <c r="C3104" s="6">
        <v>1185732</v>
      </c>
      <c r="D3104" s="7">
        <v>44206</v>
      </c>
      <c r="E3104" s="6" t="s">
        <v>33</v>
      </c>
      <c r="F3104" s="6" t="s">
        <v>110</v>
      </c>
      <c r="G3104" s="6" t="s">
        <v>111</v>
      </c>
      <c r="H3104" s="6" t="s">
        <v>19</v>
      </c>
      <c r="I3104" s="8">
        <v>0.25000000000000006</v>
      </c>
      <c r="J3104" s="9">
        <v>3000</v>
      </c>
      <c r="K3104" s="10">
        <f t="shared" si="24"/>
        <v>750.00000000000011</v>
      </c>
      <c r="L3104" s="10">
        <f t="shared" si="25"/>
        <v>262.5</v>
      </c>
      <c r="M3104" s="11">
        <v>0.35</v>
      </c>
      <c r="O3104" s="16"/>
      <c r="P3104" s="14"/>
      <c r="Q3104" s="12"/>
      <c r="R3104" s="13"/>
    </row>
    <row r="3105" spans="1:18" ht="15.75" customHeight="1">
      <c r="A3105" s="1"/>
      <c r="B3105" s="6" t="s">
        <v>14</v>
      </c>
      <c r="C3105" s="6">
        <v>1185732</v>
      </c>
      <c r="D3105" s="7">
        <v>44206</v>
      </c>
      <c r="E3105" s="6" t="s">
        <v>33</v>
      </c>
      <c r="F3105" s="6" t="s">
        <v>110</v>
      </c>
      <c r="G3105" s="6" t="s">
        <v>111</v>
      </c>
      <c r="H3105" s="6" t="s">
        <v>20</v>
      </c>
      <c r="I3105" s="8">
        <v>0.30000000000000004</v>
      </c>
      <c r="J3105" s="9">
        <v>1500</v>
      </c>
      <c r="K3105" s="10">
        <f t="shared" si="24"/>
        <v>450.00000000000006</v>
      </c>
      <c r="L3105" s="10">
        <f t="shared" si="25"/>
        <v>157.5</v>
      </c>
      <c r="M3105" s="11">
        <v>0.35</v>
      </c>
      <c r="O3105" s="16"/>
      <c r="P3105" s="14"/>
      <c r="Q3105" s="12"/>
      <c r="R3105" s="13"/>
    </row>
    <row r="3106" spans="1:18" ht="15.75" customHeight="1">
      <c r="A3106" s="1"/>
      <c r="B3106" s="6" t="s">
        <v>14</v>
      </c>
      <c r="C3106" s="6">
        <v>1185732</v>
      </c>
      <c r="D3106" s="7">
        <v>44206</v>
      </c>
      <c r="E3106" s="6" t="s">
        <v>33</v>
      </c>
      <c r="F3106" s="6" t="s">
        <v>110</v>
      </c>
      <c r="G3106" s="6" t="s">
        <v>111</v>
      </c>
      <c r="H3106" s="6" t="s">
        <v>21</v>
      </c>
      <c r="I3106" s="8">
        <v>0.44999999999999996</v>
      </c>
      <c r="J3106" s="9">
        <v>2000</v>
      </c>
      <c r="K3106" s="10">
        <f t="shared" si="24"/>
        <v>899.99999999999989</v>
      </c>
      <c r="L3106" s="10">
        <f t="shared" si="25"/>
        <v>269.99999999999994</v>
      </c>
      <c r="M3106" s="11">
        <v>0.3</v>
      </c>
      <c r="O3106" s="16"/>
      <c r="P3106" s="14"/>
      <c r="Q3106" s="12"/>
      <c r="R3106" s="13"/>
    </row>
    <row r="3107" spans="1:18" ht="15.75" customHeight="1">
      <c r="A3107" s="1"/>
      <c r="B3107" s="6" t="s">
        <v>14</v>
      </c>
      <c r="C3107" s="6">
        <v>1185732</v>
      </c>
      <c r="D3107" s="7">
        <v>44206</v>
      </c>
      <c r="E3107" s="6" t="s">
        <v>33</v>
      </c>
      <c r="F3107" s="6" t="s">
        <v>110</v>
      </c>
      <c r="G3107" s="6" t="s">
        <v>111</v>
      </c>
      <c r="H3107" s="6" t="s">
        <v>22</v>
      </c>
      <c r="I3107" s="8">
        <v>0.35000000000000003</v>
      </c>
      <c r="J3107" s="9">
        <v>3000</v>
      </c>
      <c r="K3107" s="10">
        <f t="shared" si="24"/>
        <v>1050</v>
      </c>
      <c r="L3107" s="10">
        <f t="shared" si="25"/>
        <v>420</v>
      </c>
      <c r="M3107" s="11">
        <v>0.4</v>
      </c>
      <c r="O3107" s="16"/>
      <c r="P3107" s="14"/>
      <c r="Q3107" s="12"/>
      <c r="R3107" s="13"/>
    </row>
    <row r="3108" spans="1:18" ht="15.75" customHeight="1">
      <c r="A3108" s="1"/>
      <c r="B3108" s="6" t="s">
        <v>14</v>
      </c>
      <c r="C3108" s="6">
        <v>1185732</v>
      </c>
      <c r="D3108" s="7">
        <v>44237</v>
      </c>
      <c r="E3108" s="6" t="s">
        <v>33</v>
      </c>
      <c r="F3108" s="6" t="s">
        <v>110</v>
      </c>
      <c r="G3108" s="6" t="s">
        <v>111</v>
      </c>
      <c r="H3108" s="6" t="s">
        <v>17</v>
      </c>
      <c r="I3108" s="8">
        <v>0.35000000000000003</v>
      </c>
      <c r="J3108" s="9">
        <v>5500</v>
      </c>
      <c r="K3108" s="10">
        <f t="shared" si="24"/>
        <v>1925.0000000000002</v>
      </c>
      <c r="L3108" s="10">
        <f t="shared" si="25"/>
        <v>770.00000000000011</v>
      </c>
      <c r="M3108" s="11">
        <v>0.4</v>
      </c>
      <c r="O3108" s="16"/>
      <c r="P3108" s="14"/>
      <c r="Q3108" s="12"/>
      <c r="R3108" s="13"/>
    </row>
    <row r="3109" spans="1:18" ht="15.75" customHeight="1">
      <c r="A3109" s="1"/>
      <c r="B3109" s="6" t="s">
        <v>14</v>
      </c>
      <c r="C3109" s="6">
        <v>1185732</v>
      </c>
      <c r="D3109" s="7">
        <v>44237</v>
      </c>
      <c r="E3109" s="6" t="s">
        <v>33</v>
      </c>
      <c r="F3109" s="6" t="s">
        <v>110</v>
      </c>
      <c r="G3109" s="6" t="s">
        <v>111</v>
      </c>
      <c r="H3109" s="6" t="s">
        <v>18</v>
      </c>
      <c r="I3109" s="8">
        <v>0.35000000000000003</v>
      </c>
      <c r="J3109" s="9">
        <v>2000</v>
      </c>
      <c r="K3109" s="10">
        <f t="shared" si="24"/>
        <v>700.00000000000011</v>
      </c>
      <c r="L3109" s="10">
        <f t="shared" si="25"/>
        <v>280.00000000000006</v>
      </c>
      <c r="M3109" s="11">
        <v>0.4</v>
      </c>
      <c r="O3109" s="16"/>
      <c r="P3109" s="14"/>
      <c r="Q3109" s="12"/>
      <c r="R3109" s="13"/>
    </row>
    <row r="3110" spans="1:18" ht="15.75" customHeight="1">
      <c r="A3110" s="1"/>
      <c r="B3110" s="6" t="s">
        <v>14</v>
      </c>
      <c r="C3110" s="6">
        <v>1185732</v>
      </c>
      <c r="D3110" s="7">
        <v>44237</v>
      </c>
      <c r="E3110" s="6" t="s">
        <v>33</v>
      </c>
      <c r="F3110" s="6" t="s">
        <v>110</v>
      </c>
      <c r="G3110" s="6" t="s">
        <v>111</v>
      </c>
      <c r="H3110" s="6" t="s">
        <v>19</v>
      </c>
      <c r="I3110" s="8">
        <v>0.25000000000000006</v>
      </c>
      <c r="J3110" s="9">
        <v>2500</v>
      </c>
      <c r="K3110" s="10">
        <f t="shared" si="24"/>
        <v>625.00000000000011</v>
      </c>
      <c r="L3110" s="10">
        <f t="shared" si="25"/>
        <v>218.75000000000003</v>
      </c>
      <c r="M3110" s="11">
        <v>0.35</v>
      </c>
      <c r="O3110" s="16"/>
      <c r="P3110" s="14"/>
      <c r="Q3110" s="12"/>
      <c r="R3110" s="13"/>
    </row>
    <row r="3111" spans="1:18" ht="15.75" customHeight="1">
      <c r="A3111" s="1"/>
      <c r="B3111" s="6" t="s">
        <v>14</v>
      </c>
      <c r="C3111" s="6">
        <v>1185732</v>
      </c>
      <c r="D3111" s="7">
        <v>44237</v>
      </c>
      <c r="E3111" s="6" t="s">
        <v>33</v>
      </c>
      <c r="F3111" s="6" t="s">
        <v>110</v>
      </c>
      <c r="G3111" s="6" t="s">
        <v>111</v>
      </c>
      <c r="H3111" s="6" t="s">
        <v>20</v>
      </c>
      <c r="I3111" s="8">
        <v>0.30000000000000004</v>
      </c>
      <c r="J3111" s="9">
        <v>1250</v>
      </c>
      <c r="K3111" s="10">
        <f t="shared" si="24"/>
        <v>375.00000000000006</v>
      </c>
      <c r="L3111" s="10">
        <f t="shared" si="25"/>
        <v>131.25</v>
      </c>
      <c r="M3111" s="11">
        <v>0.35</v>
      </c>
      <c r="O3111" s="16"/>
      <c r="P3111" s="14"/>
      <c r="Q3111" s="12"/>
      <c r="R3111" s="13"/>
    </row>
    <row r="3112" spans="1:18" ht="15.75" customHeight="1">
      <c r="A3112" s="1"/>
      <c r="B3112" s="6" t="s">
        <v>14</v>
      </c>
      <c r="C3112" s="6">
        <v>1185732</v>
      </c>
      <c r="D3112" s="7">
        <v>44237</v>
      </c>
      <c r="E3112" s="6" t="s">
        <v>33</v>
      </c>
      <c r="F3112" s="6" t="s">
        <v>110</v>
      </c>
      <c r="G3112" s="6" t="s">
        <v>111</v>
      </c>
      <c r="H3112" s="6" t="s">
        <v>21</v>
      </c>
      <c r="I3112" s="8">
        <v>0.44999999999999996</v>
      </c>
      <c r="J3112" s="9">
        <v>2000</v>
      </c>
      <c r="K3112" s="10">
        <f t="shared" si="24"/>
        <v>899.99999999999989</v>
      </c>
      <c r="L3112" s="10">
        <f t="shared" si="25"/>
        <v>269.99999999999994</v>
      </c>
      <c r="M3112" s="11">
        <v>0.3</v>
      </c>
      <c r="O3112" s="16"/>
      <c r="P3112" s="14"/>
      <c r="Q3112" s="12"/>
      <c r="R3112" s="13"/>
    </row>
    <row r="3113" spans="1:18" ht="15.75" customHeight="1">
      <c r="A3113" s="1"/>
      <c r="B3113" s="6" t="s">
        <v>14</v>
      </c>
      <c r="C3113" s="6">
        <v>1185732</v>
      </c>
      <c r="D3113" s="7">
        <v>44237</v>
      </c>
      <c r="E3113" s="6" t="s">
        <v>33</v>
      </c>
      <c r="F3113" s="6" t="s">
        <v>110</v>
      </c>
      <c r="G3113" s="6" t="s">
        <v>111</v>
      </c>
      <c r="H3113" s="6" t="s">
        <v>22</v>
      </c>
      <c r="I3113" s="8">
        <v>0.19999999999999996</v>
      </c>
      <c r="J3113" s="9">
        <v>3000</v>
      </c>
      <c r="K3113" s="10">
        <f t="shared" si="24"/>
        <v>599.99999999999989</v>
      </c>
      <c r="L3113" s="10">
        <f t="shared" si="25"/>
        <v>239.99999999999997</v>
      </c>
      <c r="M3113" s="11">
        <v>0.4</v>
      </c>
      <c r="O3113" s="16"/>
      <c r="P3113" s="14"/>
      <c r="Q3113" s="12"/>
      <c r="R3113" s="13"/>
    </row>
    <row r="3114" spans="1:18" ht="15.75" customHeight="1">
      <c r="A3114" s="1"/>
      <c r="B3114" s="6" t="s">
        <v>14</v>
      </c>
      <c r="C3114" s="6">
        <v>1185732</v>
      </c>
      <c r="D3114" s="7">
        <v>44264</v>
      </c>
      <c r="E3114" s="6" t="s">
        <v>33</v>
      </c>
      <c r="F3114" s="6" t="s">
        <v>110</v>
      </c>
      <c r="G3114" s="6" t="s">
        <v>111</v>
      </c>
      <c r="H3114" s="6" t="s">
        <v>17</v>
      </c>
      <c r="I3114" s="8">
        <v>0.25000000000000006</v>
      </c>
      <c r="J3114" s="9">
        <v>5200</v>
      </c>
      <c r="K3114" s="10">
        <f t="shared" si="24"/>
        <v>1300.0000000000002</v>
      </c>
      <c r="L3114" s="10">
        <f t="shared" si="25"/>
        <v>520.00000000000011</v>
      </c>
      <c r="M3114" s="11">
        <v>0.4</v>
      </c>
      <c r="O3114" s="16"/>
      <c r="P3114" s="14"/>
      <c r="Q3114" s="12"/>
      <c r="R3114" s="13"/>
    </row>
    <row r="3115" spans="1:18" ht="15.75" customHeight="1">
      <c r="A3115" s="1"/>
      <c r="B3115" s="6" t="s">
        <v>14</v>
      </c>
      <c r="C3115" s="6">
        <v>1185732</v>
      </c>
      <c r="D3115" s="7">
        <v>44264</v>
      </c>
      <c r="E3115" s="6" t="s">
        <v>33</v>
      </c>
      <c r="F3115" s="6" t="s">
        <v>110</v>
      </c>
      <c r="G3115" s="6" t="s">
        <v>111</v>
      </c>
      <c r="H3115" s="6" t="s">
        <v>18</v>
      </c>
      <c r="I3115" s="8">
        <v>0.25000000000000006</v>
      </c>
      <c r="J3115" s="9">
        <v>2250</v>
      </c>
      <c r="K3115" s="10">
        <f t="shared" si="24"/>
        <v>562.50000000000011</v>
      </c>
      <c r="L3115" s="10">
        <f t="shared" si="25"/>
        <v>225.00000000000006</v>
      </c>
      <c r="M3115" s="11">
        <v>0.4</v>
      </c>
      <c r="O3115" s="16"/>
      <c r="P3115" s="14"/>
      <c r="Q3115" s="12"/>
      <c r="R3115" s="13"/>
    </row>
    <row r="3116" spans="1:18" ht="15.75" customHeight="1">
      <c r="A3116" s="1"/>
      <c r="B3116" s="6" t="s">
        <v>14</v>
      </c>
      <c r="C3116" s="6">
        <v>1185732</v>
      </c>
      <c r="D3116" s="7">
        <v>44264</v>
      </c>
      <c r="E3116" s="6" t="s">
        <v>33</v>
      </c>
      <c r="F3116" s="6" t="s">
        <v>110</v>
      </c>
      <c r="G3116" s="6" t="s">
        <v>111</v>
      </c>
      <c r="H3116" s="6" t="s">
        <v>19</v>
      </c>
      <c r="I3116" s="8">
        <v>0.15000000000000002</v>
      </c>
      <c r="J3116" s="9">
        <v>2750</v>
      </c>
      <c r="K3116" s="10">
        <f t="shared" si="24"/>
        <v>412.50000000000006</v>
      </c>
      <c r="L3116" s="10">
        <f t="shared" si="25"/>
        <v>144.375</v>
      </c>
      <c r="M3116" s="11">
        <v>0.35</v>
      </c>
      <c r="O3116" s="16"/>
      <c r="P3116" s="14"/>
      <c r="Q3116" s="12"/>
      <c r="R3116" s="13"/>
    </row>
    <row r="3117" spans="1:18" ht="15.75" customHeight="1">
      <c r="A3117" s="1"/>
      <c r="B3117" s="6" t="s">
        <v>14</v>
      </c>
      <c r="C3117" s="6">
        <v>1185732</v>
      </c>
      <c r="D3117" s="7">
        <v>44264</v>
      </c>
      <c r="E3117" s="6" t="s">
        <v>33</v>
      </c>
      <c r="F3117" s="6" t="s">
        <v>110</v>
      </c>
      <c r="G3117" s="6" t="s">
        <v>111</v>
      </c>
      <c r="H3117" s="6" t="s">
        <v>20</v>
      </c>
      <c r="I3117" s="8">
        <v>0.19999999999999996</v>
      </c>
      <c r="J3117" s="9">
        <v>1250</v>
      </c>
      <c r="K3117" s="10">
        <f t="shared" si="24"/>
        <v>249.99999999999994</v>
      </c>
      <c r="L3117" s="10">
        <f t="shared" si="25"/>
        <v>87.499999999999972</v>
      </c>
      <c r="M3117" s="11">
        <v>0.35</v>
      </c>
      <c r="O3117" s="16"/>
      <c r="P3117" s="14"/>
      <c r="Q3117" s="12"/>
      <c r="R3117" s="13"/>
    </row>
    <row r="3118" spans="1:18" ht="15.75" customHeight="1">
      <c r="A3118" s="1"/>
      <c r="B3118" s="6" t="s">
        <v>14</v>
      </c>
      <c r="C3118" s="6">
        <v>1185732</v>
      </c>
      <c r="D3118" s="7">
        <v>44264</v>
      </c>
      <c r="E3118" s="6" t="s">
        <v>33</v>
      </c>
      <c r="F3118" s="6" t="s">
        <v>110</v>
      </c>
      <c r="G3118" s="6" t="s">
        <v>111</v>
      </c>
      <c r="H3118" s="6" t="s">
        <v>21</v>
      </c>
      <c r="I3118" s="8">
        <v>0.35000000000000003</v>
      </c>
      <c r="J3118" s="9">
        <v>1750</v>
      </c>
      <c r="K3118" s="10">
        <f t="shared" si="24"/>
        <v>612.50000000000011</v>
      </c>
      <c r="L3118" s="10">
        <f t="shared" si="25"/>
        <v>183.75000000000003</v>
      </c>
      <c r="M3118" s="11">
        <v>0.3</v>
      </c>
      <c r="O3118" s="16"/>
      <c r="P3118" s="14"/>
      <c r="Q3118" s="12"/>
      <c r="R3118" s="13"/>
    </row>
    <row r="3119" spans="1:18" ht="15.75" customHeight="1">
      <c r="A3119" s="1"/>
      <c r="B3119" s="6" t="s">
        <v>14</v>
      </c>
      <c r="C3119" s="6">
        <v>1185732</v>
      </c>
      <c r="D3119" s="7">
        <v>44264</v>
      </c>
      <c r="E3119" s="6" t="s">
        <v>33</v>
      </c>
      <c r="F3119" s="6" t="s">
        <v>110</v>
      </c>
      <c r="G3119" s="6" t="s">
        <v>111</v>
      </c>
      <c r="H3119" s="6" t="s">
        <v>22</v>
      </c>
      <c r="I3119" s="8">
        <v>0.25000000000000006</v>
      </c>
      <c r="J3119" s="9">
        <v>2750</v>
      </c>
      <c r="K3119" s="10">
        <f t="shared" si="24"/>
        <v>687.50000000000011</v>
      </c>
      <c r="L3119" s="10">
        <f t="shared" si="25"/>
        <v>275.00000000000006</v>
      </c>
      <c r="M3119" s="11">
        <v>0.4</v>
      </c>
      <c r="O3119" s="16"/>
      <c r="P3119" s="14"/>
      <c r="Q3119" s="12"/>
      <c r="R3119" s="13"/>
    </row>
    <row r="3120" spans="1:18" ht="15.75" customHeight="1">
      <c r="A3120" s="1"/>
      <c r="B3120" s="6" t="s">
        <v>14</v>
      </c>
      <c r="C3120" s="6">
        <v>1185732</v>
      </c>
      <c r="D3120" s="7">
        <v>44296</v>
      </c>
      <c r="E3120" s="6" t="s">
        <v>33</v>
      </c>
      <c r="F3120" s="6" t="s">
        <v>110</v>
      </c>
      <c r="G3120" s="6" t="s">
        <v>111</v>
      </c>
      <c r="H3120" s="6" t="s">
        <v>17</v>
      </c>
      <c r="I3120" s="8">
        <v>0.25000000000000006</v>
      </c>
      <c r="J3120" s="9">
        <v>5000</v>
      </c>
      <c r="K3120" s="10">
        <f t="shared" si="24"/>
        <v>1250.0000000000002</v>
      </c>
      <c r="L3120" s="10">
        <f t="shared" si="25"/>
        <v>500.00000000000011</v>
      </c>
      <c r="M3120" s="11">
        <v>0.4</v>
      </c>
      <c r="O3120" s="16"/>
      <c r="P3120" s="14"/>
      <c r="Q3120" s="12"/>
      <c r="R3120" s="13"/>
    </row>
    <row r="3121" spans="1:18" ht="15.75" customHeight="1">
      <c r="A3121" s="1"/>
      <c r="B3121" s="6" t="s">
        <v>14</v>
      </c>
      <c r="C3121" s="6">
        <v>1185732</v>
      </c>
      <c r="D3121" s="7">
        <v>44296</v>
      </c>
      <c r="E3121" s="6" t="s">
        <v>33</v>
      </c>
      <c r="F3121" s="6" t="s">
        <v>110</v>
      </c>
      <c r="G3121" s="6" t="s">
        <v>111</v>
      </c>
      <c r="H3121" s="6" t="s">
        <v>18</v>
      </c>
      <c r="I3121" s="8">
        <v>0.25000000000000006</v>
      </c>
      <c r="J3121" s="9">
        <v>2000</v>
      </c>
      <c r="K3121" s="10">
        <f t="shared" si="24"/>
        <v>500.00000000000011</v>
      </c>
      <c r="L3121" s="10">
        <f t="shared" si="25"/>
        <v>200.00000000000006</v>
      </c>
      <c r="M3121" s="11">
        <v>0.4</v>
      </c>
      <c r="O3121" s="16"/>
      <c r="P3121" s="14"/>
      <c r="Q3121" s="12"/>
      <c r="R3121" s="13"/>
    </row>
    <row r="3122" spans="1:18" ht="15.75" customHeight="1">
      <c r="A3122" s="1"/>
      <c r="B3122" s="6" t="s">
        <v>14</v>
      </c>
      <c r="C3122" s="6">
        <v>1185732</v>
      </c>
      <c r="D3122" s="7">
        <v>44296</v>
      </c>
      <c r="E3122" s="6" t="s">
        <v>33</v>
      </c>
      <c r="F3122" s="6" t="s">
        <v>110</v>
      </c>
      <c r="G3122" s="6" t="s">
        <v>111</v>
      </c>
      <c r="H3122" s="6" t="s">
        <v>19</v>
      </c>
      <c r="I3122" s="8">
        <v>0.15000000000000002</v>
      </c>
      <c r="J3122" s="9">
        <v>2000</v>
      </c>
      <c r="K3122" s="10">
        <f t="shared" si="24"/>
        <v>300.00000000000006</v>
      </c>
      <c r="L3122" s="10">
        <f t="shared" si="25"/>
        <v>105.00000000000001</v>
      </c>
      <c r="M3122" s="11">
        <v>0.35</v>
      </c>
      <c r="O3122" s="16"/>
      <c r="P3122" s="14"/>
      <c r="Q3122" s="12"/>
      <c r="R3122" s="13"/>
    </row>
    <row r="3123" spans="1:18" ht="15.75" customHeight="1">
      <c r="A3123" s="1"/>
      <c r="B3123" s="6" t="s">
        <v>14</v>
      </c>
      <c r="C3123" s="6">
        <v>1185732</v>
      </c>
      <c r="D3123" s="7">
        <v>44296</v>
      </c>
      <c r="E3123" s="6" t="s">
        <v>33</v>
      </c>
      <c r="F3123" s="6" t="s">
        <v>110</v>
      </c>
      <c r="G3123" s="6" t="s">
        <v>111</v>
      </c>
      <c r="H3123" s="6" t="s">
        <v>20</v>
      </c>
      <c r="I3123" s="8">
        <v>0.19999999999999996</v>
      </c>
      <c r="J3123" s="9">
        <v>1250</v>
      </c>
      <c r="K3123" s="10">
        <f t="shared" si="24"/>
        <v>249.99999999999994</v>
      </c>
      <c r="L3123" s="10">
        <f t="shared" si="25"/>
        <v>87.499999999999972</v>
      </c>
      <c r="M3123" s="11">
        <v>0.35</v>
      </c>
      <c r="O3123" s="16"/>
      <c r="P3123" s="14"/>
      <c r="Q3123" s="12"/>
      <c r="R3123" s="13"/>
    </row>
    <row r="3124" spans="1:18" ht="15.75" customHeight="1">
      <c r="A3124" s="1"/>
      <c r="B3124" s="6" t="s">
        <v>14</v>
      </c>
      <c r="C3124" s="6">
        <v>1185732</v>
      </c>
      <c r="D3124" s="7">
        <v>44296</v>
      </c>
      <c r="E3124" s="6" t="s">
        <v>33</v>
      </c>
      <c r="F3124" s="6" t="s">
        <v>110</v>
      </c>
      <c r="G3124" s="6" t="s">
        <v>111</v>
      </c>
      <c r="H3124" s="6" t="s">
        <v>21</v>
      </c>
      <c r="I3124" s="8">
        <v>0.65</v>
      </c>
      <c r="J3124" s="9">
        <v>1500</v>
      </c>
      <c r="K3124" s="10">
        <f t="shared" si="24"/>
        <v>975</v>
      </c>
      <c r="L3124" s="10">
        <f t="shared" si="25"/>
        <v>292.5</v>
      </c>
      <c r="M3124" s="11">
        <v>0.3</v>
      </c>
      <c r="O3124" s="16"/>
      <c r="P3124" s="14"/>
      <c r="Q3124" s="12"/>
      <c r="R3124" s="13"/>
    </row>
    <row r="3125" spans="1:18" ht="15.75" customHeight="1">
      <c r="A3125" s="1"/>
      <c r="B3125" s="6" t="s">
        <v>14</v>
      </c>
      <c r="C3125" s="6">
        <v>1185732</v>
      </c>
      <c r="D3125" s="7">
        <v>44296</v>
      </c>
      <c r="E3125" s="6" t="s">
        <v>33</v>
      </c>
      <c r="F3125" s="6" t="s">
        <v>110</v>
      </c>
      <c r="G3125" s="6" t="s">
        <v>111</v>
      </c>
      <c r="H3125" s="6" t="s">
        <v>22</v>
      </c>
      <c r="I3125" s="8">
        <v>0.5</v>
      </c>
      <c r="J3125" s="9">
        <v>2750</v>
      </c>
      <c r="K3125" s="10">
        <f t="shared" si="24"/>
        <v>1375</v>
      </c>
      <c r="L3125" s="10">
        <f t="shared" si="25"/>
        <v>550</v>
      </c>
      <c r="M3125" s="11">
        <v>0.4</v>
      </c>
      <c r="O3125" s="16"/>
      <c r="P3125" s="14"/>
      <c r="Q3125" s="12"/>
      <c r="R3125" s="13"/>
    </row>
    <row r="3126" spans="1:18" ht="15.75" customHeight="1">
      <c r="A3126" s="1"/>
      <c r="B3126" s="6" t="s">
        <v>14</v>
      </c>
      <c r="C3126" s="6">
        <v>1185732</v>
      </c>
      <c r="D3126" s="7">
        <v>44327</v>
      </c>
      <c r="E3126" s="6" t="s">
        <v>33</v>
      </c>
      <c r="F3126" s="6" t="s">
        <v>110</v>
      </c>
      <c r="G3126" s="6" t="s">
        <v>111</v>
      </c>
      <c r="H3126" s="6" t="s">
        <v>17</v>
      </c>
      <c r="I3126" s="8">
        <v>0.6</v>
      </c>
      <c r="J3126" s="9">
        <v>5450</v>
      </c>
      <c r="K3126" s="10">
        <f t="shared" si="24"/>
        <v>3270</v>
      </c>
      <c r="L3126" s="10">
        <f t="shared" si="25"/>
        <v>1308</v>
      </c>
      <c r="M3126" s="11">
        <v>0.4</v>
      </c>
      <c r="O3126" s="16"/>
      <c r="P3126" s="14"/>
      <c r="Q3126" s="12"/>
      <c r="R3126" s="13"/>
    </row>
    <row r="3127" spans="1:18" ht="15.75" customHeight="1">
      <c r="A3127" s="1"/>
      <c r="B3127" s="6" t="s">
        <v>14</v>
      </c>
      <c r="C3127" s="6">
        <v>1185732</v>
      </c>
      <c r="D3127" s="7">
        <v>44327</v>
      </c>
      <c r="E3127" s="6" t="s">
        <v>33</v>
      </c>
      <c r="F3127" s="6" t="s">
        <v>110</v>
      </c>
      <c r="G3127" s="6" t="s">
        <v>111</v>
      </c>
      <c r="H3127" s="6" t="s">
        <v>18</v>
      </c>
      <c r="I3127" s="8">
        <v>0.4</v>
      </c>
      <c r="J3127" s="9">
        <v>2500</v>
      </c>
      <c r="K3127" s="10">
        <f t="shared" si="24"/>
        <v>1000</v>
      </c>
      <c r="L3127" s="10">
        <f t="shared" si="25"/>
        <v>400</v>
      </c>
      <c r="M3127" s="11">
        <v>0.4</v>
      </c>
      <c r="O3127" s="16"/>
      <c r="P3127" s="14"/>
      <c r="Q3127" s="12"/>
      <c r="R3127" s="13"/>
    </row>
    <row r="3128" spans="1:18" ht="15.75" customHeight="1">
      <c r="A3128" s="1"/>
      <c r="B3128" s="6" t="s">
        <v>14</v>
      </c>
      <c r="C3128" s="6">
        <v>1185732</v>
      </c>
      <c r="D3128" s="7">
        <v>44327</v>
      </c>
      <c r="E3128" s="6" t="s">
        <v>33</v>
      </c>
      <c r="F3128" s="6" t="s">
        <v>110</v>
      </c>
      <c r="G3128" s="6" t="s">
        <v>111</v>
      </c>
      <c r="H3128" s="6" t="s">
        <v>19</v>
      </c>
      <c r="I3128" s="8">
        <v>0.35000000000000003</v>
      </c>
      <c r="J3128" s="9">
        <v>2250</v>
      </c>
      <c r="K3128" s="10">
        <f t="shared" si="24"/>
        <v>787.50000000000011</v>
      </c>
      <c r="L3128" s="10">
        <f t="shared" si="25"/>
        <v>275.625</v>
      </c>
      <c r="M3128" s="11">
        <v>0.35</v>
      </c>
      <c r="O3128" s="16"/>
      <c r="P3128" s="14"/>
      <c r="Q3128" s="12"/>
      <c r="R3128" s="13"/>
    </row>
    <row r="3129" spans="1:18" ht="15.75" customHeight="1">
      <c r="A3129" s="1"/>
      <c r="B3129" s="6" t="s">
        <v>14</v>
      </c>
      <c r="C3129" s="6">
        <v>1185732</v>
      </c>
      <c r="D3129" s="7">
        <v>44327</v>
      </c>
      <c r="E3129" s="6" t="s">
        <v>33</v>
      </c>
      <c r="F3129" s="6" t="s">
        <v>110</v>
      </c>
      <c r="G3129" s="6" t="s">
        <v>111</v>
      </c>
      <c r="H3129" s="6" t="s">
        <v>20</v>
      </c>
      <c r="I3129" s="8">
        <v>0.35000000000000003</v>
      </c>
      <c r="J3129" s="9">
        <v>1750</v>
      </c>
      <c r="K3129" s="10">
        <f t="shared" si="24"/>
        <v>612.50000000000011</v>
      </c>
      <c r="L3129" s="10">
        <f t="shared" si="25"/>
        <v>214.37500000000003</v>
      </c>
      <c r="M3129" s="11">
        <v>0.35</v>
      </c>
      <c r="O3129" s="16"/>
      <c r="P3129" s="14"/>
      <c r="Q3129" s="12"/>
      <c r="R3129" s="13"/>
    </row>
    <row r="3130" spans="1:18" ht="15.75" customHeight="1">
      <c r="A3130" s="1"/>
      <c r="B3130" s="6" t="s">
        <v>14</v>
      </c>
      <c r="C3130" s="6">
        <v>1185732</v>
      </c>
      <c r="D3130" s="7">
        <v>44327</v>
      </c>
      <c r="E3130" s="6" t="s">
        <v>33</v>
      </c>
      <c r="F3130" s="6" t="s">
        <v>110</v>
      </c>
      <c r="G3130" s="6" t="s">
        <v>111</v>
      </c>
      <c r="H3130" s="6" t="s">
        <v>21</v>
      </c>
      <c r="I3130" s="8">
        <v>0.44999999999999996</v>
      </c>
      <c r="J3130" s="9">
        <v>2000</v>
      </c>
      <c r="K3130" s="10">
        <f t="shared" si="24"/>
        <v>899.99999999999989</v>
      </c>
      <c r="L3130" s="10">
        <f t="shared" si="25"/>
        <v>269.99999999999994</v>
      </c>
      <c r="M3130" s="11">
        <v>0.3</v>
      </c>
      <c r="O3130" s="16"/>
      <c r="P3130" s="14"/>
      <c r="Q3130" s="12"/>
      <c r="R3130" s="13"/>
    </row>
    <row r="3131" spans="1:18" ht="15.75" customHeight="1">
      <c r="A3131" s="1"/>
      <c r="B3131" s="6" t="s">
        <v>14</v>
      </c>
      <c r="C3131" s="6">
        <v>1185732</v>
      </c>
      <c r="D3131" s="7">
        <v>44327</v>
      </c>
      <c r="E3131" s="6" t="s">
        <v>33</v>
      </c>
      <c r="F3131" s="6" t="s">
        <v>110</v>
      </c>
      <c r="G3131" s="6" t="s">
        <v>111</v>
      </c>
      <c r="H3131" s="6" t="s">
        <v>22</v>
      </c>
      <c r="I3131" s="8">
        <v>0.54999999999999993</v>
      </c>
      <c r="J3131" s="9">
        <v>3250</v>
      </c>
      <c r="K3131" s="10">
        <f t="shared" si="24"/>
        <v>1787.4999999999998</v>
      </c>
      <c r="L3131" s="10">
        <f t="shared" si="25"/>
        <v>715</v>
      </c>
      <c r="M3131" s="11">
        <v>0.4</v>
      </c>
      <c r="O3131" s="16"/>
      <c r="P3131" s="14"/>
      <c r="Q3131" s="12"/>
      <c r="R3131" s="13"/>
    </row>
    <row r="3132" spans="1:18" ht="15.75" customHeight="1">
      <c r="A3132" s="1"/>
      <c r="B3132" s="6" t="s">
        <v>14</v>
      </c>
      <c r="C3132" s="6">
        <v>1185732</v>
      </c>
      <c r="D3132" s="7">
        <v>44357</v>
      </c>
      <c r="E3132" s="6" t="s">
        <v>33</v>
      </c>
      <c r="F3132" s="6" t="s">
        <v>110</v>
      </c>
      <c r="G3132" s="6" t="s">
        <v>111</v>
      </c>
      <c r="H3132" s="6" t="s">
        <v>17</v>
      </c>
      <c r="I3132" s="8">
        <v>0.4</v>
      </c>
      <c r="J3132" s="9">
        <v>5750</v>
      </c>
      <c r="K3132" s="10">
        <f t="shared" si="24"/>
        <v>2300</v>
      </c>
      <c r="L3132" s="10">
        <f t="shared" si="25"/>
        <v>920</v>
      </c>
      <c r="M3132" s="11">
        <v>0.4</v>
      </c>
      <c r="O3132" s="16"/>
      <c r="P3132" s="14"/>
      <c r="Q3132" s="12"/>
      <c r="R3132" s="13"/>
    </row>
    <row r="3133" spans="1:18" ht="15.75" customHeight="1">
      <c r="A3133" s="1"/>
      <c r="B3133" s="6" t="s">
        <v>14</v>
      </c>
      <c r="C3133" s="6">
        <v>1185732</v>
      </c>
      <c r="D3133" s="7">
        <v>44357</v>
      </c>
      <c r="E3133" s="6" t="s">
        <v>33</v>
      </c>
      <c r="F3133" s="6" t="s">
        <v>110</v>
      </c>
      <c r="G3133" s="6" t="s">
        <v>111</v>
      </c>
      <c r="H3133" s="6" t="s">
        <v>18</v>
      </c>
      <c r="I3133" s="8">
        <v>0.35000000000000009</v>
      </c>
      <c r="J3133" s="9">
        <v>3250</v>
      </c>
      <c r="K3133" s="10">
        <f t="shared" si="24"/>
        <v>1137.5000000000002</v>
      </c>
      <c r="L3133" s="10">
        <f t="shared" si="25"/>
        <v>455.00000000000011</v>
      </c>
      <c r="M3133" s="11">
        <v>0.4</v>
      </c>
      <c r="O3133" s="16"/>
      <c r="P3133" s="14"/>
      <c r="Q3133" s="12"/>
      <c r="R3133" s="13"/>
    </row>
    <row r="3134" spans="1:18" ht="15.75" customHeight="1">
      <c r="A3134" s="1"/>
      <c r="B3134" s="6" t="s">
        <v>14</v>
      </c>
      <c r="C3134" s="6">
        <v>1185732</v>
      </c>
      <c r="D3134" s="7">
        <v>44357</v>
      </c>
      <c r="E3134" s="6" t="s">
        <v>33</v>
      </c>
      <c r="F3134" s="6" t="s">
        <v>110</v>
      </c>
      <c r="G3134" s="6" t="s">
        <v>111</v>
      </c>
      <c r="H3134" s="6" t="s">
        <v>19</v>
      </c>
      <c r="I3134" s="8">
        <v>0.30000000000000004</v>
      </c>
      <c r="J3134" s="9">
        <v>2000</v>
      </c>
      <c r="K3134" s="10">
        <f t="shared" si="24"/>
        <v>600.00000000000011</v>
      </c>
      <c r="L3134" s="10">
        <f t="shared" si="25"/>
        <v>210.00000000000003</v>
      </c>
      <c r="M3134" s="11">
        <v>0.35</v>
      </c>
      <c r="O3134" s="16"/>
      <c r="P3134" s="14"/>
      <c r="Q3134" s="12"/>
      <c r="R3134" s="13"/>
    </row>
    <row r="3135" spans="1:18" ht="15.75" customHeight="1">
      <c r="A3135" s="1"/>
      <c r="B3135" s="6" t="s">
        <v>14</v>
      </c>
      <c r="C3135" s="6">
        <v>1185732</v>
      </c>
      <c r="D3135" s="7">
        <v>44357</v>
      </c>
      <c r="E3135" s="6" t="s">
        <v>33</v>
      </c>
      <c r="F3135" s="6" t="s">
        <v>110</v>
      </c>
      <c r="G3135" s="6" t="s">
        <v>111</v>
      </c>
      <c r="H3135" s="6" t="s">
        <v>20</v>
      </c>
      <c r="I3135" s="8">
        <v>0.30000000000000004</v>
      </c>
      <c r="J3135" s="9">
        <v>1750</v>
      </c>
      <c r="K3135" s="10">
        <f t="shared" si="24"/>
        <v>525.00000000000011</v>
      </c>
      <c r="L3135" s="10">
        <f t="shared" si="25"/>
        <v>183.75000000000003</v>
      </c>
      <c r="M3135" s="11">
        <v>0.35</v>
      </c>
      <c r="O3135" s="16"/>
      <c r="P3135" s="14"/>
      <c r="Q3135" s="12"/>
      <c r="R3135" s="13"/>
    </row>
    <row r="3136" spans="1:18" ht="15.75" customHeight="1">
      <c r="A3136" s="1"/>
      <c r="B3136" s="6" t="s">
        <v>14</v>
      </c>
      <c r="C3136" s="6">
        <v>1185732</v>
      </c>
      <c r="D3136" s="7">
        <v>44357</v>
      </c>
      <c r="E3136" s="6" t="s">
        <v>33</v>
      </c>
      <c r="F3136" s="6" t="s">
        <v>110</v>
      </c>
      <c r="G3136" s="6" t="s">
        <v>111</v>
      </c>
      <c r="H3136" s="6" t="s">
        <v>21</v>
      </c>
      <c r="I3136" s="8">
        <v>0.4</v>
      </c>
      <c r="J3136" s="9">
        <v>1750</v>
      </c>
      <c r="K3136" s="10">
        <f t="shared" si="24"/>
        <v>700</v>
      </c>
      <c r="L3136" s="10">
        <f t="shared" si="25"/>
        <v>210</v>
      </c>
      <c r="M3136" s="11">
        <v>0.3</v>
      </c>
      <c r="O3136" s="16"/>
      <c r="P3136" s="14"/>
      <c r="Q3136" s="12"/>
      <c r="R3136" s="13"/>
    </row>
    <row r="3137" spans="1:18" ht="15.75" customHeight="1">
      <c r="A3137" s="1"/>
      <c r="B3137" s="6" t="s">
        <v>14</v>
      </c>
      <c r="C3137" s="6">
        <v>1185732</v>
      </c>
      <c r="D3137" s="7">
        <v>44357</v>
      </c>
      <c r="E3137" s="6" t="s">
        <v>33</v>
      </c>
      <c r="F3137" s="6" t="s">
        <v>110</v>
      </c>
      <c r="G3137" s="6" t="s">
        <v>111</v>
      </c>
      <c r="H3137" s="6" t="s">
        <v>22</v>
      </c>
      <c r="I3137" s="8">
        <v>0.60000000000000009</v>
      </c>
      <c r="J3137" s="9">
        <v>3250</v>
      </c>
      <c r="K3137" s="10">
        <f t="shared" si="24"/>
        <v>1950.0000000000002</v>
      </c>
      <c r="L3137" s="10">
        <f t="shared" si="25"/>
        <v>780.00000000000011</v>
      </c>
      <c r="M3137" s="11">
        <v>0.4</v>
      </c>
      <c r="O3137" s="16"/>
      <c r="P3137" s="14"/>
      <c r="Q3137" s="12"/>
      <c r="R3137" s="13"/>
    </row>
    <row r="3138" spans="1:18" ht="15.75" customHeight="1">
      <c r="A3138" s="1"/>
      <c r="B3138" s="6" t="s">
        <v>14</v>
      </c>
      <c r="C3138" s="6">
        <v>1185732</v>
      </c>
      <c r="D3138" s="7">
        <v>44386</v>
      </c>
      <c r="E3138" s="6" t="s">
        <v>33</v>
      </c>
      <c r="F3138" s="6" t="s">
        <v>110</v>
      </c>
      <c r="G3138" s="6" t="s">
        <v>111</v>
      </c>
      <c r="H3138" s="6" t="s">
        <v>17</v>
      </c>
      <c r="I3138" s="8">
        <v>0.55000000000000004</v>
      </c>
      <c r="J3138" s="9">
        <v>5500</v>
      </c>
      <c r="K3138" s="10">
        <f t="shared" si="24"/>
        <v>3025.0000000000005</v>
      </c>
      <c r="L3138" s="10">
        <f t="shared" si="25"/>
        <v>1210.0000000000002</v>
      </c>
      <c r="M3138" s="11">
        <v>0.4</v>
      </c>
      <c r="O3138" s="16"/>
      <c r="P3138" s="14"/>
      <c r="Q3138" s="12"/>
      <c r="R3138" s="13"/>
    </row>
    <row r="3139" spans="1:18" ht="15.75" customHeight="1">
      <c r="A3139" s="1"/>
      <c r="B3139" s="6" t="s">
        <v>14</v>
      </c>
      <c r="C3139" s="6">
        <v>1185732</v>
      </c>
      <c r="D3139" s="7">
        <v>44386</v>
      </c>
      <c r="E3139" s="6" t="s">
        <v>33</v>
      </c>
      <c r="F3139" s="6" t="s">
        <v>110</v>
      </c>
      <c r="G3139" s="6" t="s">
        <v>111</v>
      </c>
      <c r="H3139" s="6" t="s">
        <v>18</v>
      </c>
      <c r="I3139" s="8">
        <v>0.50000000000000011</v>
      </c>
      <c r="J3139" s="9">
        <v>3000</v>
      </c>
      <c r="K3139" s="10">
        <f t="shared" si="24"/>
        <v>1500.0000000000002</v>
      </c>
      <c r="L3139" s="10">
        <f t="shared" si="25"/>
        <v>600.00000000000011</v>
      </c>
      <c r="M3139" s="11">
        <v>0.4</v>
      </c>
      <c r="O3139" s="16"/>
      <c r="P3139" s="14"/>
      <c r="Q3139" s="12"/>
      <c r="R3139" s="13"/>
    </row>
    <row r="3140" spans="1:18" ht="15.75" customHeight="1">
      <c r="A3140" s="1"/>
      <c r="B3140" s="6" t="s">
        <v>14</v>
      </c>
      <c r="C3140" s="6">
        <v>1185732</v>
      </c>
      <c r="D3140" s="7">
        <v>44386</v>
      </c>
      <c r="E3140" s="6" t="s">
        <v>33</v>
      </c>
      <c r="F3140" s="6" t="s">
        <v>110</v>
      </c>
      <c r="G3140" s="6" t="s">
        <v>111</v>
      </c>
      <c r="H3140" s="6" t="s">
        <v>19</v>
      </c>
      <c r="I3140" s="8">
        <v>0.45</v>
      </c>
      <c r="J3140" s="9">
        <v>2250</v>
      </c>
      <c r="K3140" s="10">
        <f t="shared" si="24"/>
        <v>1012.5</v>
      </c>
      <c r="L3140" s="10">
        <f t="shared" si="25"/>
        <v>354.375</v>
      </c>
      <c r="M3140" s="11">
        <v>0.35</v>
      </c>
      <c r="O3140" s="16"/>
      <c r="P3140" s="14"/>
      <c r="Q3140" s="12"/>
      <c r="R3140" s="13"/>
    </row>
    <row r="3141" spans="1:18" ht="15.75" customHeight="1">
      <c r="A3141" s="1"/>
      <c r="B3141" s="6" t="s">
        <v>14</v>
      </c>
      <c r="C3141" s="6">
        <v>1185732</v>
      </c>
      <c r="D3141" s="7">
        <v>44386</v>
      </c>
      <c r="E3141" s="6" t="s">
        <v>33</v>
      </c>
      <c r="F3141" s="6" t="s">
        <v>110</v>
      </c>
      <c r="G3141" s="6" t="s">
        <v>111</v>
      </c>
      <c r="H3141" s="6" t="s">
        <v>20</v>
      </c>
      <c r="I3141" s="8">
        <v>0.45</v>
      </c>
      <c r="J3141" s="9">
        <v>1750</v>
      </c>
      <c r="K3141" s="10">
        <f t="shared" si="24"/>
        <v>787.5</v>
      </c>
      <c r="L3141" s="10">
        <f t="shared" si="25"/>
        <v>275.625</v>
      </c>
      <c r="M3141" s="11">
        <v>0.35</v>
      </c>
      <c r="O3141" s="16"/>
      <c r="P3141" s="14"/>
      <c r="Q3141" s="12"/>
      <c r="R3141" s="13"/>
    </row>
    <row r="3142" spans="1:18" ht="15.75" customHeight="1">
      <c r="A3142" s="1"/>
      <c r="B3142" s="6" t="s">
        <v>14</v>
      </c>
      <c r="C3142" s="6">
        <v>1185732</v>
      </c>
      <c r="D3142" s="7">
        <v>44386</v>
      </c>
      <c r="E3142" s="6" t="s">
        <v>33</v>
      </c>
      <c r="F3142" s="6" t="s">
        <v>110</v>
      </c>
      <c r="G3142" s="6" t="s">
        <v>111</v>
      </c>
      <c r="H3142" s="6" t="s">
        <v>21</v>
      </c>
      <c r="I3142" s="8">
        <v>0.55000000000000004</v>
      </c>
      <c r="J3142" s="9">
        <v>2000</v>
      </c>
      <c r="K3142" s="10">
        <f t="shared" si="24"/>
        <v>1100</v>
      </c>
      <c r="L3142" s="10">
        <f t="shared" si="25"/>
        <v>330</v>
      </c>
      <c r="M3142" s="11">
        <v>0.3</v>
      </c>
      <c r="O3142" s="16"/>
      <c r="P3142" s="14"/>
      <c r="Q3142" s="12"/>
      <c r="R3142" s="13"/>
    </row>
    <row r="3143" spans="1:18" ht="15.75" customHeight="1">
      <c r="A3143" s="1"/>
      <c r="B3143" s="6" t="s">
        <v>14</v>
      </c>
      <c r="C3143" s="6">
        <v>1185732</v>
      </c>
      <c r="D3143" s="7">
        <v>44386</v>
      </c>
      <c r="E3143" s="6" t="s">
        <v>33</v>
      </c>
      <c r="F3143" s="6" t="s">
        <v>110</v>
      </c>
      <c r="G3143" s="6" t="s">
        <v>111</v>
      </c>
      <c r="H3143" s="6" t="s">
        <v>22</v>
      </c>
      <c r="I3143" s="8">
        <v>0.60000000000000009</v>
      </c>
      <c r="J3143" s="9">
        <v>3750</v>
      </c>
      <c r="K3143" s="10">
        <f t="shared" si="24"/>
        <v>2250.0000000000005</v>
      </c>
      <c r="L3143" s="10">
        <f t="shared" si="25"/>
        <v>900.00000000000023</v>
      </c>
      <c r="M3143" s="11">
        <v>0.4</v>
      </c>
      <c r="O3143" s="16"/>
      <c r="P3143" s="14"/>
      <c r="Q3143" s="12"/>
      <c r="R3143" s="13"/>
    </row>
    <row r="3144" spans="1:18" ht="15.75" customHeight="1">
      <c r="A3144" s="1"/>
      <c r="B3144" s="6" t="s">
        <v>14</v>
      </c>
      <c r="C3144" s="6">
        <v>1185732</v>
      </c>
      <c r="D3144" s="7">
        <v>44418</v>
      </c>
      <c r="E3144" s="6" t="s">
        <v>33</v>
      </c>
      <c r="F3144" s="6" t="s">
        <v>110</v>
      </c>
      <c r="G3144" s="6" t="s">
        <v>111</v>
      </c>
      <c r="H3144" s="6" t="s">
        <v>17</v>
      </c>
      <c r="I3144" s="8">
        <v>0.5</v>
      </c>
      <c r="J3144" s="9">
        <v>5250</v>
      </c>
      <c r="K3144" s="10">
        <f t="shared" si="24"/>
        <v>2625</v>
      </c>
      <c r="L3144" s="10">
        <f t="shared" si="25"/>
        <v>1050</v>
      </c>
      <c r="M3144" s="11">
        <v>0.4</v>
      </c>
      <c r="O3144" s="16"/>
      <c r="P3144" s="14"/>
      <c r="Q3144" s="12"/>
      <c r="R3144" s="13"/>
    </row>
    <row r="3145" spans="1:18" ht="15.75" customHeight="1">
      <c r="A3145" s="1"/>
      <c r="B3145" s="6" t="s">
        <v>14</v>
      </c>
      <c r="C3145" s="6">
        <v>1185732</v>
      </c>
      <c r="D3145" s="7">
        <v>44418</v>
      </c>
      <c r="E3145" s="6" t="s">
        <v>33</v>
      </c>
      <c r="F3145" s="6" t="s">
        <v>110</v>
      </c>
      <c r="G3145" s="6" t="s">
        <v>111</v>
      </c>
      <c r="H3145" s="6" t="s">
        <v>18</v>
      </c>
      <c r="I3145" s="8">
        <v>0.45000000000000007</v>
      </c>
      <c r="J3145" s="9">
        <v>3000</v>
      </c>
      <c r="K3145" s="10">
        <f t="shared" si="24"/>
        <v>1350.0000000000002</v>
      </c>
      <c r="L3145" s="10">
        <f t="shared" si="25"/>
        <v>540.00000000000011</v>
      </c>
      <c r="M3145" s="11">
        <v>0.4</v>
      </c>
      <c r="O3145" s="16"/>
      <c r="P3145" s="14"/>
      <c r="Q3145" s="12"/>
      <c r="R3145" s="13"/>
    </row>
    <row r="3146" spans="1:18" ht="15.75" customHeight="1">
      <c r="A3146" s="1"/>
      <c r="B3146" s="6" t="s">
        <v>14</v>
      </c>
      <c r="C3146" s="6">
        <v>1185732</v>
      </c>
      <c r="D3146" s="7">
        <v>44418</v>
      </c>
      <c r="E3146" s="6" t="s">
        <v>33</v>
      </c>
      <c r="F3146" s="6" t="s">
        <v>110</v>
      </c>
      <c r="G3146" s="6" t="s">
        <v>111</v>
      </c>
      <c r="H3146" s="6" t="s">
        <v>19</v>
      </c>
      <c r="I3146" s="8">
        <v>0.4</v>
      </c>
      <c r="J3146" s="9">
        <v>2250</v>
      </c>
      <c r="K3146" s="10">
        <f t="shared" si="24"/>
        <v>900</v>
      </c>
      <c r="L3146" s="10">
        <f t="shared" si="25"/>
        <v>315</v>
      </c>
      <c r="M3146" s="11">
        <v>0.35</v>
      </c>
      <c r="O3146" s="16"/>
      <c r="P3146" s="14"/>
      <c r="Q3146" s="12"/>
      <c r="R3146" s="13"/>
    </row>
    <row r="3147" spans="1:18" ht="15.75" customHeight="1">
      <c r="A3147" s="1"/>
      <c r="B3147" s="6" t="s">
        <v>14</v>
      </c>
      <c r="C3147" s="6">
        <v>1185732</v>
      </c>
      <c r="D3147" s="7">
        <v>44418</v>
      </c>
      <c r="E3147" s="6" t="s">
        <v>33</v>
      </c>
      <c r="F3147" s="6" t="s">
        <v>110</v>
      </c>
      <c r="G3147" s="6" t="s">
        <v>111</v>
      </c>
      <c r="H3147" s="6" t="s">
        <v>20</v>
      </c>
      <c r="I3147" s="8">
        <v>0.4</v>
      </c>
      <c r="J3147" s="9">
        <v>2000</v>
      </c>
      <c r="K3147" s="10">
        <f t="shared" si="24"/>
        <v>800</v>
      </c>
      <c r="L3147" s="10">
        <f t="shared" si="25"/>
        <v>280</v>
      </c>
      <c r="M3147" s="11">
        <v>0.35</v>
      </c>
      <c r="O3147" s="16"/>
      <c r="P3147" s="14"/>
      <c r="Q3147" s="12"/>
      <c r="R3147" s="13"/>
    </row>
    <row r="3148" spans="1:18" ht="15.75" customHeight="1">
      <c r="A3148" s="1"/>
      <c r="B3148" s="6" t="s">
        <v>14</v>
      </c>
      <c r="C3148" s="6">
        <v>1185732</v>
      </c>
      <c r="D3148" s="7">
        <v>44418</v>
      </c>
      <c r="E3148" s="6" t="s">
        <v>33</v>
      </c>
      <c r="F3148" s="6" t="s">
        <v>110</v>
      </c>
      <c r="G3148" s="6" t="s">
        <v>111</v>
      </c>
      <c r="H3148" s="6" t="s">
        <v>21</v>
      </c>
      <c r="I3148" s="8">
        <v>0.5</v>
      </c>
      <c r="J3148" s="9">
        <v>1750</v>
      </c>
      <c r="K3148" s="10">
        <f t="shared" si="24"/>
        <v>875</v>
      </c>
      <c r="L3148" s="10">
        <f t="shared" si="25"/>
        <v>262.5</v>
      </c>
      <c r="M3148" s="11">
        <v>0.3</v>
      </c>
      <c r="O3148" s="16"/>
      <c r="P3148" s="14"/>
      <c r="Q3148" s="12"/>
      <c r="R3148" s="13"/>
    </row>
    <row r="3149" spans="1:18" ht="15.75" customHeight="1">
      <c r="A3149" s="1"/>
      <c r="B3149" s="6" t="s">
        <v>14</v>
      </c>
      <c r="C3149" s="6">
        <v>1185732</v>
      </c>
      <c r="D3149" s="7">
        <v>44418</v>
      </c>
      <c r="E3149" s="6" t="s">
        <v>33</v>
      </c>
      <c r="F3149" s="6" t="s">
        <v>110</v>
      </c>
      <c r="G3149" s="6" t="s">
        <v>111</v>
      </c>
      <c r="H3149" s="6" t="s">
        <v>22</v>
      </c>
      <c r="I3149" s="8">
        <v>0.55000000000000004</v>
      </c>
      <c r="J3149" s="9">
        <v>3500</v>
      </c>
      <c r="K3149" s="10">
        <f t="shared" si="24"/>
        <v>1925.0000000000002</v>
      </c>
      <c r="L3149" s="10">
        <f t="shared" si="25"/>
        <v>770.00000000000011</v>
      </c>
      <c r="M3149" s="11">
        <v>0.4</v>
      </c>
      <c r="O3149" s="16"/>
      <c r="P3149" s="14"/>
      <c r="Q3149" s="12"/>
      <c r="R3149" s="13"/>
    </row>
    <row r="3150" spans="1:18" ht="15.75" customHeight="1">
      <c r="A3150" s="1"/>
      <c r="B3150" s="6" t="s">
        <v>14</v>
      </c>
      <c r="C3150" s="6">
        <v>1185732</v>
      </c>
      <c r="D3150" s="7">
        <v>44450</v>
      </c>
      <c r="E3150" s="6" t="s">
        <v>33</v>
      </c>
      <c r="F3150" s="6" t="s">
        <v>110</v>
      </c>
      <c r="G3150" s="6" t="s">
        <v>111</v>
      </c>
      <c r="H3150" s="6" t="s">
        <v>17</v>
      </c>
      <c r="I3150" s="8">
        <v>0.35000000000000003</v>
      </c>
      <c r="J3150" s="9">
        <v>4750</v>
      </c>
      <c r="K3150" s="10">
        <f t="shared" si="24"/>
        <v>1662.5000000000002</v>
      </c>
      <c r="L3150" s="10">
        <f t="shared" si="25"/>
        <v>665.00000000000011</v>
      </c>
      <c r="M3150" s="11">
        <v>0.4</v>
      </c>
      <c r="O3150" s="16"/>
      <c r="P3150" s="14"/>
      <c r="Q3150" s="12"/>
      <c r="R3150" s="13"/>
    </row>
    <row r="3151" spans="1:18" ht="15.75" customHeight="1">
      <c r="A3151" s="1"/>
      <c r="B3151" s="6" t="s">
        <v>14</v>
      </c>
      <c r="C3151" s="6">
        <v>1185732</v>
      </c>
      <c r="D3151" s="7">
        <v>44450</v>
      </c>
      <c r="E3151" s="6" t="s">
        <v>33</v>
      </c>
      <c r="F3151" s="6" t="s">
        <v>110</v>
      </c>
      <c r="G3151" s="6" t="s">
        <v>111</v>
      </c>
      <c r="H3151" s="6" t="s">
        <v>18</v>
      </c>
      <c r="I3151" s="8">
        <v>0.3000000000000001</v>
      </c>
      <c r="J3151" s="9">
        <v>2750</v>
      </c>
      <c r="K3151" s="10">
        <f t="shared" si="24"/>
        <v>825.00000000000023</v>
      </c>
      <c r="L3151" s="10">
        <f t="shared" si="25"/>
        <v>330.00000000000011</v>
      </c>
      <c r="M3151" s="11">
        <v>0.4</v>
      </c>
      <c r="O3151" s="16"/>
      <c r="P3151" s="14"/>
      <c r="Q3151" s="12"/>
      <c r="R3151" s="13"/>
    </row>
    <row r="3152" spans="1:18" ht="15.75" customHeight="1">
      <c r="A3152" s="1"/>
      <c r="B3152" s="6" t="s">
        <v>14</v>
      </c>
      <c r="C3152" s="6">
        <v>1185732</v>
      </c>
      <c r="D3152" s="7">
        <v>44450</v>
      </c>
      <c r="E3152" s="6" t="s">
        <v>33</v>
      </c>
      <c r="F3152" s="6" t="s">
        <v>110</v>
      </c>
      <c r="G3152" s="6" t="s">
        <v>111</v>
      </c>
      <c r="H3152" s="6" t="s">
        <v>19</v>
      </c>
      <c r="I3152" s="8">
        <v>0.25000000000000006</v>
      </c>
      <c r="J3152" s="9">
        <v>1750</v>
      </c>
      <c r="K3152" s="10">
        <f t="shared" si="24"/>
        <v>437.50000000000011</v>
      </c>
      <c r="L3152" s="10">
        <f t="shared" si="25"/>
        <v>153.12500000000003</v>
      </c>
      <c r="M3152" s="11">
        <v>0.35</v>
      </c>
      <c r="O3152" s="16"/>
      <c r="P3152" s="14"/>
      <c r="Q3152" s="12"/>
      <c r="R3152" s="13"/>
    </row>
    <row r="3153" spans="1:18" ht="15.75" customHeight="1">
      <c r="A3153" s="1"/>
      <c r="B3153" s="6" t="s">
        <v>14</v>
      </c>
      <c r="C3153" s="6">
        <v>1185732</v>
      </c>
      <c r="D3153" s="7">
        <v>44450</v>
      </c>
      <c r="E3153" s="6" t="s">
        <v>33</v>
      </c>
      <c r="F3153" s="6" t="s">
        <v>110</v>
      </c>
      <c r="G3153" s="6" t="s">
        <v>111</v>
      </c>
      <c r="H3153" s="6" t="s">
        <v>20</v>
      </c>
      <c r="I3153" s="8">
        <v>0.25000000000000006</v>
      </c>
      <c r="J3153" s="9">
        <v>1500</v>
      </c>
      <c r="K3153" s="10">
        <f t="shared" si="24"/>
        <v>375.00000000000006</v>
      </c>
      <c r="L3153" s="10">
        <f t="shared" si="25"/>
        <v>131.25</v>
      </c>
      <c r="M3153" s="11">
        <v>0.35</v>
      </c>
      <c r="O3153" s="16"/>
      <c r="P3153" s="14"/>
      <c r="Q3153" s="12"/>
      <c r="R3153" s="13"/>
    </row>
    <row r="3154" spans="1:18" ht="15.75" customHeight="1">
      <c r="A3154" s="1"/>
      <c r="B3154" s="6" t="s">
        <v>14</v>
      </c>
      <c r="C3154" s="6">
        <v>1185732</v>
      </c>
      <c r="D3154" s="7">
        <v>44450</v>
      </c>
      <c r="E3154" s="6" t="s">
        <v>33</v>
      </c>
      <c r="F3154" s="6" t="s">
        <v>110</v>
      </c>
      <c r="G3154" s="6" t="s">
        <v>111</v>
      </c>
      <c r="H3154" s="6" t="s">
        <v>21</v>
      </c>
      <c r="I3154" s="8">
        <v>0.35000000000000003</v>
      </c>
      <c r="J3154" s="9">
        <v>1500</v>
      </c>
      <c r="K3154" s="10">
        <f t="shared" si="24"/>
        <v>525</v>
      </c>
      <c r="L3154" s="10">
        <f t="shared" si="25"/>
        <v>157.5</v>
      </c>
      <c r="M3154" s="11">
        <v>0.3</v>
      </c>
      <c r="O3154" s="16"/>
      <c r="P3154" s="14"/>
      <c r="Q3154" s="12"/>
      <c r="R3154" s="13"/>
    </row>
    <row r="3155" spans="1:18" ht="15.75" customHeight="1">
      <c r="A3155" s="1"/>
      <c r="B3155" s="6" t="s">
        <v>14</v>
      </c>
      <c r="C3155" s="6">
        <v>1185732</v>
      </c>
      <c r="D3155" s="7">
        <v>44450</v>
      </c>
      <c r="E3155" s="6" t="s">
        <v>33</v>
      </c>
      <c r="F3155" s="6" t="s">
        <v>110</v>
      </c>
      <c r="G3155" s="6" t="s">
        <v>111</v>
      </c>
      <c r="H3155" s="6" t="s">
        <v>22</v>
      </c>
      <c r="I3155" s="8">
        <v>0.4</v>
      </c>
      <c r="J3155" s="9">
        <v>2250</v>
      </c>
      <c r="K3155" s="10">
        <f t="shared" si="24"/>
        <v>900</v>
      </c>
      <c r="L3155" s="10">
        <f t="shared" si="25"/>
        <v>360</v>
      </c>
      <c r="M3155" s="11">
        <v>0.4</v>
      </c>
      <c r="O3155" s="16"/>
      <c r="P3155" s="14"/>
      <c r="Q3155" s="12"/>
      <c r="R3155" s="13"/>
    </row>
    <row r="3156" spans="1:18" ht="15.75" customHeight="1">
      <c r="A3156" s="1"/>
      <c r="B3156" s="6" t="s">
        <v>14</v>
      </c>
      <c r="C3156" s="6">
        <v>1185732</v>
      </c>
      <c r="D3156" s="7">
        <v>44479</v>
      </c>
      <c r="E3156" s="6" t="s">
        <v>33</v>
      </c>
      <c r="F3156" s="6" t="s">
        <v>110</v>
      </c>
      <c r="G3156" s="6" t="s">
        <v>111</v>
      </c>
      <c r="H3156" s="6" t="s">
        <v>17</v>
      </c>
      <c r="I3156" s="8">
        <v>0.44999999999999996</v>
      </c>
      <c r="J3156" s="9">
        <v>4000</v>
      </c>
      <c r="K3156" s="10">
        <f t="shared" si="24"/>
        <v>1799.9999999999998</v>
      </c>
      <c r="L3156" s="10">
        <f t="shared" si="25"/>
        <v>720</v>
      </c>
      <c r="M3156" s="11">
        <v>0.4</v>
      </c>
      <c r="O3156" s="16"/>
      <c r="P3156" s="14"/>
      <c r="Q3156" s="12"/>
      <c r="R3156" s="13"/>
    </row>
    <row r="3157" spans="1:18" ht="15.75" customHeight="1">
      <c r="A3157" s="1"/>
      <c r="B3157" s="6" t="s">
        <v>14</v>
      </c>
      <c r="C3157" s="6">
        <v>1185732</v>
      </c>
      <c r="D3157" s="7">
        <v>44479</v>
      </c>
      <c r="E3157" s="6" t="s">
        <v>33</v>
      </c>
      <c r="F3157" s="6" t="s">
        <v>110</v>
      </c>
      <c r="G3157" s="6" t="s">
        <v>111</v>
      </c>
      <c r="H3157" s="6" t="s">
        <v>18</v>
      </c>
      <c r="I3157" s="8">
        <v>0.35000000000000003</v>
      </c>
      <c r="J3157" s="9">
        <v>2500</v>
      </c>
      <c r="K3157" s="10">
        <f t="shared" si="24"/>
        <v>875.00000000000011</v>
      </c>
      <c r="L3157" s="10">
        <f t="shared" si="25"/>
        <v>350.00000000000006</v>
      </c>
      <c r="M3157" s="11">
        <v>0.4</v>
      </c>
      <c r="O3157" s="16"/>
      <c r="P3157" s="14"/>
      <c r="Q3157" s="12"/>
      <c r="R3157" s="13"/>
    </row>
    <row r="3158" spans="1:18" ht="15.75" customHeight="1">
      <c r="A3158" s="1"/>
      <c r="B3158" s="6" t="s">
        <v>14</v>
      </c>
      <c r="C3158" s="6">
        <v>1185732</v>
      </c>
      <c r="D3158" s="7">
        <v>44479</v>
      </c>
      <c r="E3158" s="6" t="s">
        <v>33</v>
      </c>
      <c r="F3158" s="6" t="s">
        <v>110</v>
      </c>
      <c r="G3158" s="6" t="s">
        <v>111</v>
      </c>
      <c r="H3158" s="6" t="s">
        <v>19</v>
      </c>
      <c r="I3158" s="8">
        <v>0.35000000000000003</v>
      </c>
      <c r="J3158" s="9">
        <v>1500</v>
      </c>
      <c r="K3158" s="10">
        <f t="shared" si="24"/>
        <v>525</v>
      </c>
      <c r="L3158" s="10">
        <f t="shared" si="25"/>
        <v>183.75</v>
      </c>
      <c r="M3158" s="11">
        <v>0.35</v>
      </c>
      <c r="O3158" s="16"/>
      <c r="P3158" s="14"/>
      <c r="Q3158" s="12"/>
      <c r="R3158" s="13"/>
    </row>
    <row r="3159" spans="1:18" ht="15.75" customHeight="1">
      <c r="A3159" s="1"/>
      <c r="B3159" s="6" t="s">
        <v>14</v>
      </c>
      <c r="C3159" s="6">
        <v>1185732</v>
      </c>
      <c r="D3159" s="7">
        <v>44479</v>
      </c>
      <c r="E3159" s="6" t="s">
        <v>33</v>
      </c>
      <c r="F3159" s="6" t="s">
        <v>110</v>
      </c>
      <c r="G3159" s="6" t="s">
        <v>111</v>
      </c>
      <c r="H3159" s="6" t="s">
        <v>20</v>
      </c>
      <c r="I3159" s="8">
        <v>0.35000000000000003</v>
      </c>
      <c r="J3159" s="9">
        <v>1500</v>
      </c>
      <c r="K3159" s="10">
        <f t="shared" si="24"/>
        <v>525</v>
      </c>
      <c r="L3159" s="10">
        <f t="shared" si="25"/>
        <v>183.75</v>
      </c>
      <c r="M3159" s="11">
        <v>0.35</v>
      </c>
      <c r="O3159" s="16"/>
      <c r="P3159" s="14"/>
      <c r="Q3159" s="12"/>
      <c r="R3159" s="13"/>
    </row>
    <row r="3160" spans="1:18" ht="15.75" customHeight="1">
      <c r="A3160" s="1"/>
      <c r="B3160" s="6" t="s">
        <v>14</v>
      </c>
      <c r="C3160" s="6">
        <v>1185732</v>
      </c>
      <c r="D3160" s="7">
        <v>44479</v>
      </c>
      <c r="E3160" s="6" t="s">
        <v>33</v>
      </c>
      <c r="F3160" s="6" t="s">
        <v>110</v>
      </c>
      <c r="G3160" s="6" t="s">
        <v>111</v>
      </c>
      <c r="H3160" s="6" t="s">
        <v>21</v>
      </c>
      <c r="I3160" s="8">
        <v>0.44999999999999996</v>
      </c>
      <c r="J3160" s="9">
        <v>1500</v>
      </c>
      <c r="K3160" s="10">
        <f t="shared" si="24"/>
        <v>674.99999999999989</v>
      </c>
      <c r="L3160" s="10">
        <f t="shared" si="25"/>
        <v>202.49999999999997</v>
      </c>
      <c r="M3160" s="11">
        <v>0.3</v>
      </c>
      <c r="O3160" s="16"/>
      <c r="P3160" s="14"/>
      <c r="Q3160" s="12"/>
      <c r="R3160" s="13"/>
    </row>
    <row r="3161" spans="1:18" ht="15.75" customHeight="1">
      <c r="A3161" s="1"/>
      <c r="B3161" s="6" t="s">
        <v>14</v>
      </c>
      <c r="C3161" s="6">
        <v>1185732</v>
      </c>
      <c r="D3161" s="7">
        <v>44479</v>
      </c>
      <c r="E3161" s="6" t="s">
        <v>33</v>
      </c>
      <c r="F3161" s="6" t="s">
        <v>110</v>
      </c>
      <c r="G3161" s="6" t="s">
        <v>111</v>
      </c>
      <c r="H3161" s="6" t="s">
        <v>22</v>
      </c>
      <c r="I3161" s="8">
        <v>0.49999999999999983</v>
      </c>
      <c r="J3161" s="9">
        <v>2750</v>
      </c>
      <c r="K3161" s="10">
        <f t="shared" si="24"/>
        <v>1374.9999999999995</v>
      </c>
      <c r="L3161" s="10">
        <f t="shared" si="25"/>
        <v>549.99999999999989</v>
      </c>
      <c r="M3161" s="11">
        <v>0.4</v>
      </c>
      <c r="O3161" s="16"/>
      <c r="P3161" s="14"/>
      <c r="Q3161" s="12"/>
      <c r="R3161" s="13"/>
    </row>
    <row r="3162" spans="1:18" ht="15.75" customHeight="1">
      <c r="A3162" s="1"/>
      <c r="B3162" s="6" t="s">
        <v>14</v>
      </c>
      <c r="C3162" s="6">
        <v>1185732</v>
      </c>
      <c r="D3162" s="7">
        <v>44510</v>
      </c>
      <c r="E3162" s="6" t="s">
        <v>33</v>
      </c>
      <c r="F3162" s="6" t="s">
        <v>110</v>
      </c>
      <c r="G3162" s="6" t="s">
        <v>111</v>
      </c>
      <c r="H3162" s="6" t="s">
        <v>17</v>
      </c>
      <c r="I3162" s="8">
        <v>0.44999999999999996</v>
      </c>
      <c r="J3162" s="9">
        <v>4250</v>
      </c>
      <c r="K3162" s="10">
        <f t="shared" si="24"/>
        <v>1912.4999999999998</v>
      </c>
      <c r="L3162" s="10">
        <f t="shared" si="25"/>
        <v>765</v>
      </c>
      <c r="M3162" s="11">
        <v>0.4</v>
      </c>
      <c r="O3162" s="16"/>
      <c r="P3162" s="14"/>
      <c r="Q3162" s="12"/>
      <c r="R3162" s="13"/>
    </row>
    <row r="3163" spans="1:18" ht="15.75" customHeight="1">
      <c r="A3163" s="1"/>
      <c r="B3163" s="6" t="s">
        <v>14</v>
      </c>
      <c r="C3163" s="6">
        <v>1185732</v>
      </c>
      <c r="D3163" s="7">
        <v>44510</v>
      </c>
      <c r="E3163" s="6" t="s">
        <v>33</v>
      </c>
      <c r="F3163" s="6" t="s">
        <v>110</v>
      </c>
      <c r="G3163" s="6" t="s">
        <v>111</v>
      </c>
      <c r="H3163" s="6" t="s">
        <v>18</v>
      </c>
      <c r="I3163" s="8">
        <v>0.35000000000000003</v>
      </c>
      <c r="J3163" s="9">
        <v>3250</v>
      </c>
      <c r="K3163" s="10">
        <f t="shared" si="24"/>
        <v>1137.5</v>
      </c>
      <c r="L3163" s="10">
        <f t="shared" si="25"/>
        <v>455</v>
      </c>
      <c r="M3163" s="11">
        <v>0.4</v>
      </c>
      <c r="O3163" s="16"/>
      <c r="P3163" s="14"/>
      <c r="Q3163" s="12"/>
      <c r="R3163" s="13"/>
    </row>
    <row r="3164" spans="1:18" ht="15.75" customHeight="1">
      <c r="A3164" s="1"/>
      <c r="B3164" s="6" t="s">
        <v>14</v>
      </c>
      <c r="C3164" s="6">
        <v>1185732</v>
      </c>
      <c r="D3164" s="7">
        <v>44510</v>
      </c>
      <c r="E3164" s="6" t="s">
        <v>33</v>
      </c>
      <c r="F3164" s="6" t="s">
        <v>110</v>
      </c>
      <c r="G3164" s="6" t="s">
        <v>111</v>
      </c>
      <c r="H3164" s="6" t="s">
        <v>19</v>
      </c>
      <c r="I3164" s="8">
        <v>0.35000000000000003</v>
      </c>
      <c r="J3164" s="9">
        <v>2700</v>
      </c>
      <c r="K3164" s="10">
        <f t="shared" si="24"/>
        <v>945.00000000000011</v>
      </c>
      <c r="L3164" s="10">
        <f t="shared" si="25"/>
        <v>330.75</v>
      </c>
      <c r="M3164" s="11">
        <v>0.35</v>
      </c>
      <c r="O3164" s="16"/>
      <c r="P3164" s="14"/>
      <c r="Q3164" s="12"/>
      <c r="R3164" s="13"/>
    </row>
    <row r="3165" spans="1:18" ht="15.75" customHeight="1">
      <c r="A3165" s="1"/>
      <c r="B3165" s="6" t="s">
        <v>14</v>
      </c>
      <c r="C3165" s="6">
        <v>1185732</v>
      </c>
      <c r="D3165" s="7">
        <v>44510</v>
      </c>
      <c r="E3165" s="6" t="s">
        <v>33</v>
      </c>
      <c r="F3165" s="6" t="s">
        <v>110</v>
      </c>
      <c r="G3165" s="6" t="s">
        <v>111</v>
      </c>
      <c r="H3165" s="6" t="s">
        <v>20</v>
      </c>
      <c r="I3165" s="8">
        <v>0.35000000000000003</v>
      </c>
      <c r="J3165" s="9">
        <v>2750</v>
      </c>
      <c r="K3165" s="10">
        <f t="shared" si="24"/>
        <v>962.50000000000011</v>
      </c>
      <c r="L3165" s="10">
        <f t="shared" si="25"/>
        <v>336.875</v>
      </c>
      <c r="M3165" s="11">
        <v>0.35</v>
      </c>
      <c r="O3165" s="16"/>
      <c r="P3165" s="14"/>
      <c r="Q3165" s="12"/>
      <c r="R3165" s="13"/>
    </row>
    <row r="3166" spans="1:18" ht="15.75" customHeight="1">
      <c r="A3166" s="1"/>
      <c r="B3166" s="6" t="s">
        <v>14</v>
      </c>
      <c r="C3166" s="6">
        <v>1185732</v>
      </c>
      <c r="D3166" s="7">
        <v>44510</v>
      </c>
      <c r="E3166" s="6" t="s">
        <v>33</v>
      </c>
      <c r="F3166" s="6" t="s">
        <v>110</v>
      </c>
      <c r="G3166" s="6" t="s">
        <v>111</v>
      </c>
      <c r="H3166" s="6" t="s">
        <v>21</v>
      </c>
      <c r="I3166" s="8">
        <v>0.6</v>
      </c>
      <c r="J3166" s="9">
        <v>2500</v>
      </c>
      <c r="K3166" s="10">
        <f t="shared" si="24"/>
        <v>1500</v>
      </c>
      <c r="L3166" s="10">
        <f t="shared" si="25"/>
        <v>450</v>
      </c>
      <c r="M3166" s="11">
        <v>0.3</v>
      </c>
      <c r="O3166" s="16"/>
      <c r="P3166" s="14"/>
      <c r="Q3166" s="12"/>
      <c r="R3166" s="13"/>
    </row>
    <row r="3167" spans="1:18" ht="15.75" customHeight="1">
      <c r="A3167" s="1"/>
      <c r="B3167" s="6" t="s">
        <v>14</v>
      </c>
      <c r="C3167" s="6">
        <v>1185732</v>
      </c>
      <c r="D3167" s="7">
        <v>44510</v>
      </c>
      <c r="E3167" s="6" t="s">
        <v>33</v>
      </c>
      <c r="F3167" s="6" t="s">
        <v>110</v>
      </c>
      <c r="G3167" s="6" t="s">
        <v>111</v>
      </c>
      <c r="H3167" s="6" t="s">
        <v>22</v>
      </c>
      <c r="I3167" s="8">
        <v>0.64999999999999991</v>
      </c>
      <c r="J3167" s="9">
        <v>3500</v>
      </c>
      <c r="K3167" s="10">
        <f t="shared" si="24"/>
        <v>2274.9999999999995</v>
      </c>
      <c r="L3167" s="10">
        <f t="shared" si="25"/>
        <v>909.99999999999989</v>
      </c>
      <c r="M3167" s="11">
        <v>0.4</v>
      </c>
      <c r="O3167" s="16"/>
      <c r="P3167" s="14"/>
      <c r="Q3167" s="12"/>
      <c r="R3167" s="13"/>
    </row>
    <row r="3168" spans="1:18" ht="15.75" customHeight="1">
      <c r="A3168" s="1"/>
      <c r="B3168" s="6" t="s">
        <v>14</v>
      </c>
      <c r="C3168" s="6">
        <v>1185732</v>
      </c>
      <c r="D3168" s="7">
        <v>44539</v>
      </c>
      <c r="E3168" s="6" t="s">
        <v>33</v>
      </c>
      <c r="F3168" s="6" t="s">
        <v>110</v>
      </c>
      <c r="G3168" s="6" t="s">
        <v>111</v>
      </c>
      <c r="H3168" s="6" t="s">
        <v>17</v>
      </c>
      <c r="I3168" s="8">
        <v>0.6</v>
      </c>
      <c r="J3168" s="9">
        <v>6000</v>
      </c>
      <c r="K3168" s="10">
        <f t="shared" si="24"/>
        <v>3600</v>
      </c>
      <c r="L3168" s="10">
        <f t="shared" si="25"/>
        <v>1440</v>
      </c>
      <c r="M3168" s="11">
        <v>0.4</v>
      </c>
      <c r="O3168" s="16"/>
      <c r="P3168" s="14"/>
      <c r="Q3168" s="12"/>
      <c r="R3168" s="13"/>
    </row>
    <row r="3169" spans="1:18" ht="15.75" customHeight="1">
      <c r="A3169" s="1"/>
      <c r="B3169" s="6" t="s">
        <v>14</v>
      </c>
      <c r="C3169" s="6">
        <v>1185732</v>
      </c>
      <c r="D3169" s="7">
        <v>44539</v>
      </c>
      <c r="E3169" s="6" t="s">
        <v>33</v>
      </c>
      <c r="F3169" s="6" t="s">
        <v>110</v>
      </c>
      <c r="G3169" s="6" t="s">
        <v>111</v>
      </c>
      <c r="H3169" s="6" t="s">
        <v>18</v>
      </c>
      <c r="I3169" s="8">
        <v>0.5</v>
      </c>
      <c r="J3169" s="9">
        <v>4000</v>
      </c>
      <c r="K3169" s="10">
        <f t="shared" si="24"/>
        <v>2000</v>
      </c>
      <c r="L3169" s="10">
        <f t="shared" si="25"/>
        <v>800</v>
      </c>
      <c r="M3169" s="11">
        <v>0.4</v>
      </c>
      <c r="O3169" s="16"/>
      <c r="P3169" s="14"/>
      <c r="Q3169" s="12"/>
      <c r="R3169" s="13"/>
    </row>
    <row r="3170" spans="1:18" ht="15.75" customHeight="1">
      <c r="A3170" s="1"/>
      <c r="B3170" s="6" t="s">
        <v>14</v>
      </c>
      <c r="C3170" s="6">
        <v>1185732</v>
      </c>
      <c r="D3170" s="7">
        <v>44539</v>
      </c>
      <c r="E3170" s="6" t="s">
        <v>33</v>
      </c>
      <c r="F3170" s="6" t="s">
        <v>110</v>
      </c>
      <c r="G3170" s="6" t="s">
        <v>111</v>
      </c>
      <c r="H3170" s="6" t="s">
        <v>19</v>
      </c>
      <c r="I3170" s="8">
        <v>0.5</v>
      </c>
      <c r="J3170" s="9">
        <v>3500</v>
      </c>
      <c r="K3170" s="10">
        <f t="shared" si="24"/>
        <v>1750</v>
      </c>
      <c r="L3170" s="10">
        <f t="shared" si="25"/>
        <v>612.5</v>
      </c>
      <c r="M3170" s="11">
        <v>0.35</v>
      </c>
      <c r="O3170" s="16"/>
      <c r="P3170" s="14"/>
      <c r="Q3170" s="12"/>
      <c r="R3170" s="13"/>
    </row>
    <row r="3171" spans="1:18" ht="15.75" customHeight="1">
      <c r="A3171" s="1"/>
      <c r="B3171" s="6" t="s">
        <v>14</v>
      </c>
      <c r="C3171" s="6">
        <v>1185732</v>
      </c>
      <c r="D3171" s="7">
        <v>44539</v>
      </c>
      <c r="E3171" s="6" t="s">
        <v>33</v>
      </c>
      <c r="F3171" s="6" t="s">
        <v>110</v>
      </c>
      <c r="G3171" s="6" t="s">
        <v>111</v>
      </c>
      <c r="H3171" s="6" t="s">
        <v>20</v>
      </c>
      <c r="I3171" s="8">
        <v>0.5</v>
      </c>
      <c r="J3171" s="9">
        <v>3000</v>
      </c>
      <c r="K3171" s="10">
        <f t="shared" si="24"/>
        <v>1500</v>
      </c>
      <c r="L3171" s="10">
        <f t="shared" si="25"/>
        <v>525</v>
      </c>
      <c r="M3171" s="11">
        <v>0.35</v>
      </c>
      <c r="O3171" s="16"/>
      <c r="P3171" s="14"/>
      <c r="Q3171" s="12"/>
      <c r="R3171" s="13"/>
    </row>
    <row r="3172" spans="1:18" ht="15.75" customHeight="1">
      <c r="A3172" s="1"/>
      <c r="B3172" s="6" t="s">
        <v>14</v>
      </c>
      <c r="C3172" s="6">
        <v>1185732</v>
      </c>
      <c r="D3172" s="7">
        <v>44539</v>
      </c>
      <c r="E3172" s="6" t="s">
        <v>33</v>
      </c>
      <c r="F3172" s="6" t="s">
        <v>110</v>
      </c>
      <c r="G3172" s="6" t="s">
        <v>111</v>
      </c>
      <c r="H3172" s="6" t="s">
        <v>21</v>
      </c>
      <c r="I3172" s="8">
        <v>0.6</v>
      </c>
      <c r="J3172" s="9">
        <v>3000</v>
      </c>
      <c r="K3172" s="10">
        <f t="shared" si="24"/>
        <v>1800</v>
      </c>
      <c r="L3172" s="10">
        <f t="shared" si="25"/>
        <v>540</v>
      </c>
      <c r="M3172" s="11">
        <v>0.3</v>
      </c>
      <c r="O3172" s="16"/>
      <c r="P3172" s="14"/>
      <c r="Q3172" s="12"/>
      <c r="R3172" s="13"/>
    </row>
    <row r="3173" spans="1:18" ht="15.75" customHeight="1">
      <c r="A3173" s="1"/>
      <c r="B3173" s="6" t="s">
        <v>14</v>
      </c>
      <c r="C3173" s="6">
        <v>1185732</v>
      </c>
      <c r="D3173" s="7">
        <v>44539</v>
      </c>
      <c r="E3173" s="6" t="s">
        <v>33</v>
      </c>
      <c r="F3173" s="6" t="s">
        <v>110</v>
      </c>
      <c r="G3173" s="6" t="s">
        <v>111</v>
      </c>
      <c r="H3173" s="6" t="s">
        <v>22</v>
      </c>
      <c r="I3173" s="8">
        <v>0.64999999999999991</v>
      </c>
      <c r="J3173" s="9">
        <v>4000</v>
      </c>
      <c r="K3173" s="10">
        <f t="shared" si="24"/>
        <v>2599.9999999999995</v>
      </c>
      <c r="L3173" s="10">
        <f t="shared" si="25"/>
        <v>1039.9999999999998</v>
      </c>
      <c r="M3173" s="11">
        <v>0.4</v>
      </c>
      <c r="O3173" s="16"/>
      <c r="P3173" s="14"/>
      <c r="Q3173" s="12"/>
      <c r="R3173" s="13"/>
    </row>
    <row r="3174" spans="1:18" ht="15.75" customHeight="1">
      <c r="A3174" s="1" t="s">
        <v>39</v>
      </c>
      <c r="B3174" s="6" t="s">
        <v>14</v>
      </c>
      <c r="C3174" s="6">
        <v>1185732</v>
      </c>
      <c r="D3174" s="7">
        <v>44213</v>
      </c>
      <c r="E3174" s="6" t="s">
        <v>33</v>
      </c>
      <c r="F3174" s="6" t="s">
        <v>112</v>
      </c>
      <c r="G3174" s="6" t="s">
        <v>113</v>
      </c>
      <c r="H3174" s="6" t="s">
        <v>17</v>
      </c>
      <c r="I3174" s="8">
        <v>0.35000000000000003</v>
      </c>
      <c r="J3174" s="9">
        <v>5000</v>
      </c>
      <c r="K3174" s="10">
        <f t="shared" si="24"/>
        <v>1750.0000000000002</v>
      </c>
      <c r="L3174" s="10">
        <f t="shared" si="25"/>
        <v>700.00000000000011</v>
      </c>
      <c r="M3174" s="11">
        <v>0.4</v>
      </c>
      <c r="O3174" s="16"/>
      <c r="P3174" s="14"/>
      <c r="Q3174" s="12"/>
      <c r="R3174" s="13"/>
    </row>
    <row r="3175" spans="1:18" ht="15.75" customHeight="1">
      <c r="A3175" s="1"/>
      <c r="B3175" s="6" t="s">
        <v>14</v>
      </c>
      <c r="C3175" s="6">
        <v>1185732</v>
      </c>
      <c r="D3175" s="7">
        <v>44213</v>
      </c>
      <c r="E3175" s="6" t="s">
        <v>33</v>
      </c>
      <c r="F3175" s="6" t="s">
        <v>112</v>
      </c>
      <c r="G3175" s="6" t="s">
        <v>113</v>
      </c>
      <c r="H3175" s="6" t="s">
        <v>18</v>
      </c>
      <c r="I3175" s="8">
        <v>0.35000000000000003</v>
      </c>
      <c r="J3175" s="9">
        <v>3000</v>
      </c>
      <c r="K3175" s="10">
        <f t="shared" si="24"/>
        <v>1050</v>
      </c>
      <c r="L3175" s="10">
        <f t="shared" si="25"/>
        <v>420</v>
      </c>
      <c r="M3175" s="11">
        <v>0.4</v>
      </c>
      <c r="O3175" s="16"/>
      <c r="P3175" s="14"/>
      <c r="Q3175" s="12"/>
      <c r="R3175" s="13"/>
    </row>
    <row r="3176" spans="1:18" ht="15.75" customHeight="1">
      <c r="A3176" s="1"/>
      <c r="B3176" s="6" t="s">
        <v>14</v>
      </c>
      <c r="C3176" s="6">
        <v>1185732</v>
      </c>
      <c r="D3176" s="7">
        <v>44213</v>
      </c>
      <c r="E3176" s="6" t="s">
        <v>33</v>
      </c>
      <c r="F3176" s="6" t="s">
        <v>112</v>
      </c>
      <c r="G3176" s="6" t="s">
        <v>113</v>
      </c>
      <c r="H3176" s="6" t="s">
        <v>19</v>
      </c>
      <c r="I3176" s="8">
        <v>0.25000000000000006</v>
      </c>
      <c r="J3176" s="9">
        <v>3000</v>
      </c>
      <c r="K3176" s="10">
        <f t="shared" si="24"/>
        <v>750.00000000000011</v>
      </c>
      <c r="L3176" s="10">
        <f t="shared" si="25"/>
        <v>300.00000000000006</v>
      </c>
      <c r="M3176" s="11">
        <v>0.4</v>
      </c>
      <c r="O3176" s="16"/>
      <c r="P3176" s="14"/>
      <c r="Q3176" s="12"/>
      <c r="R3176" s="13"/>
    </row>
    <row r="3177" spans="1:18" ht="15.75" customHeight="1">
      <c r="A3177" s="1"/>
      <c r="B3177" s="6" t="s">
        <v>14</v>
      </c>
      <c r="C3177" s="6">
        <v>1185732</v>
      </c>
      <c r="D3177" s="7">
        <v>44213</v>
      </c>
      <c r="E3177" s="6" t="s">
        <v>33</v>
      </c>
      <c r="F3177" s="6" t="s">
        <v>112</v>
      </c>
      <c r="G3177" s="6" t="s">
        <v>113</v>
      </c>
      <c r="H3177" s="6" t="s">
        <v>20</v>
      </c>
      <c r="I3177" s="8">
        <v>0.30000000000000004</v>
      </c>
      <c r="J3177" s="9">
        <v>1500</v>
      </c>
      <c r="K3177" s="10">
        <f t="shared" si="24"/>
        <v>450.00000000000006</v>
      </c>
      <c r="L3177" s="10">
        <f t="shared" si="25"/>
        <v>180.00000000000003</v>
      </c>
      <c r="M3177" s="11">
        <v>0.4</v>
      </c>
      <c r="O3177" s="16"/>
      <c r="P3177" s="14"/>
      <c r="Q3177" s="12"/>
      <c r="R3177" s="13"/>
    </row>
    <row r="3178" spans="1:18" ht="15.75" customHeight="1">
      <c r="A3178" s="1"/>
      <c r="B3178" s="6" t="s">
        <v>14</v>
      </c>
      <c r="C3178" s="6">
        <v>1185732</v>
      </c>
      <c r="D3178" s="7">
        <v>44213</v>
      </c>
      <c r="E3178" s="6" t="s">
        <v>33</v>
      </c>
      <c r="F3178" s="6" t="s">
        <v>112</v>
      </c>
      <c r="G3178" s="6" t="s">
        <v>113</v>
      </c>
      <c r="H3178" s="6" t="s">
        <v>21</v>
      </c>
      <c r="I3178" s="8">
        <v>0.44999999999999996</v>
      </c>
      <c r="J3178" s="9">
        <v>2000</v>
      </c>
      <c r="K3178" s="10">
        <f t="shared" si="24"/>
        <v>899.99999999999989</v>
      </c>
      <c r="L3178" s="10">
        <f t="shared" si="25"/>
        <v>360</v>
      </c>
      <c r="M3178" s="11">
        <v>0.4</v>
      </c>
      <c r="O3178" s="16"/>
      <c r="P3178" s="14"/>
      <c r="Q3178" s="12"/>
      <c r="R3178" s="13"/>
    </row>
    <row r="3179" spans="1:18" ht="15.75" customHeight="1">
      <c r="A3179" s="1"/>
      <c r="B3179" s="6" t="s">
        <v>14</v>
      </c>
      <c r="C3179" s="6">
        <v>1185732</v>
      </c>
      <c r="D3179" s="7">
        <v>44213</v>
      </c>
      <c r="E3179" s="6" t="s">
        <v>33</v>
      </c>
      <c r="F3179" s="6" t="s">
        <v>112</v>
      </c>
      <c r="G3179" s="6" t="s">
        <v>113</v>
      </c>
      <c r="H3179" s="6" t="s">
        <v>22</v>
      </c>
      <c r="I3179" s="8">
        <v>0.35000000000000003</v>
      </c>
      <c r="J3179" s="9">
        <v>3000</v>
      </c>
      <c r="K3179" s="10">
        <f t="shared" si="24"/>
        <v>1050</v>
      </c>
      <c r="L3179" s="10">
        <f t="shared" si="25"/>
        <v>420</v>
      </c>
      <c r="M3179" s="11">
        <v>0.4</v>
      </c>
      <c r="O3179" s="16"/>
      <c r="P3179" s="14"/>
      <c r="Q3179" s="12"/>
      <c r="R3179" s="13"/>
    </row>
    <row r="3180" spans="1:18" ht="15.75" customHeight="1">
      <c r="A3180" s="1"/>
      <c r="B3180" s="6" t="s">
        <v>14</v>
      </c>
      <c r="C3180" s="6">
        <v>1185732</v>
      </c>
      <c r="D3180" s="7">
        <v>44244</v>
      </c>
      <c r="E3180" s="6" t="s">
        <v>33</v>
      </c>
      <c r="F3180" s="6" t="s">
        <v>112</v>
      </c>
      <c r="G3180" s="6" t="s">
        <v>113</v>
      </c>
      <c r="H3180" s="6" t="s">
        <v>17</v>
      </c>
      <c r="I3180" s="8">
        <v>0.35000000000000003</v>
      </c>
      <c r="J3180" s="9">
        <v>5500</v>
      </c>
      <c r="K3180" s="10">
        <f t="shared" si="24"/>
        <v>1925.0000000000002</v>
      </c>
      <c r="L3180" s="10">
        <f t="shared" si="25"/>
        <v>770.00000000000011</v>
      </c>
      <c r="M3180" s="11">
        <v>0.4</v>
      </c>
      <c r="O3180" s="16"/>
      <c r="P3180" s="14"/>
      <c r="Q3180" s="12"/>
      <c r="R3180" s="13"/>
    </row>
    <row r="3181" spans="1:18" ht="15.75" customHeight="1">
      <c r="A3181" s="1"/>
      <c r="B3181" s="6" t="s">
        <v>14</v>
      </c>
      <c r="C3181" s="6">
        <v>1185732</v>
      </c>
      <c r="D3181" s="7">
        <v>44244</v>
      </c>
      <c r="E3181" s="6" t="s">
        <v>33</v>
      </c>
      <c r="F3181" s="6" t="s">
        <v>112</v>
      </c>
      <c r="G3181" s="6" t="s">
        <v>113</v>
      </c>
      <c r="H3181" s="6" t="s">
        <v>18</v>
      </c>
      <c r="I3181" s="8">
        <v>0.4</v>
      </c>
      <c r="J3181" s="9">
        <v>2000</v>
      </c>
      <c r="K3181" s="10">
        <f t="shared" si="24"/>
        <v>800</v>
      </c>
      <c r="L3181" s="10">
        <f t="shared" si="25"/>
        <v>320</v>
      </c>
      <c r="M3181" s="11">
        <v>0.4</v>
      </c>
      <c r="O3181" s="16"/>
      <c r="P3181" s="14"/>
      <c r="Q3181" s="12"/>
      <c r="R3181" s="13"/>
    </row>
    <row r="3182" spans="1:18" ht="15.75" customHeight="1">
      <c r="A3182" s="1"/>
      <c r="B3182" s="6" t="s">
        <v>14</v>
      </c>
      <c r="C3182" s="6">
        <v>1185732</v>
      </c>
      <c r="D3182" s="7">
        <v>44244</v>
      </c>
      <c r="E3182" s="6" t="s">
        <v>33</v>
      </c>
      <c r="F3182" s="6" t="s">
        <v>112</v>
      </c>
      <c r="G3182" s="6" t="s">
        <v>113</v>
      </c>
      <c r="H3182" s="6" t="s">
        <v>19</v>
      </c>
      <c r="I3182" s="8">
        <v>0.30000000000000004</v>
      </c>
      <c r="J3182" s="9">
        <v>3000</v>
      </c>
      <c r="K3182" s="10">
        <f t="shared" si="24"/>
        <v>900.00000000000011</v>
      </c>
      <c r="L3182" s="10">
        <f t="shared" si="25"/>
        <v>360.00000000000006</v>
      </c>
      <c r="M3182" s="11">
        <v>0.4</v>
      </c>
      <c r="O3182" s="16"/>
      <c r="P3182" s="14"/>
      <c r="Q3182" s="12"/>
      <c r="R3182" s="13"/>
    </row>
    <row r="3183" spans="1:18" ht="15.75" customHeight="1">
      <c r="A3183" s="1"/>
      <c r="B3183" s="6" t="s">
        <v>14</v>
      </c>
      <c r="C3183" s="6">
        <v>1185732</v>
      </c>
      <c r="D3183" s="7">
        <v>44244</v>
      </c>
      <c r="E3183" s="6" t="s">
        <v>33</v>
      </c>
      <c r="F3183" s="6" t="s">
        <v>112</v>
      </c>
      <c r="G3183" s="6" t="s">
        <v>113</v>
      </c>
      <c r="H3183" s="6" t="s">
        <v>20</v>
      </c>
      <c r="I3183" s="8">
        <v>0.35000000000000003</v>
      </c>
      <c r="J3183" s="9">
        <v>1750</v>
      </c>
      <c r="K3183" s="10">
        <f t="shared" si="24"/>
        <v>612.50000000000011</v>
      </c>
      <c r="L3183" s="10">
        <f t="shared" si="25"/>
        <v>245.00000000000006</v>
      </c>
      <c r="M3183" s="11">
        <v>0.4</v>
      </c>
      <c r="O3183" s="16"/>
      <c r="P3183" s="14"/>
      <c r="Q3183" s="12"/>
      <c r="R3183" s="13"/>
    </row>
    <row r="3184" spans="1:18" ht="15.75" customHeight="1">
      <c r="A3184" s="1"/>
      <c r="B3184" s="6" t="s">
        <v>14</v>
      </c>
      <c r="C3184" s="6">
        <v>1185732</v>
      </c>
      <c r="D3184" s="7">
        <v>44244</v>
      </c>
      <c r="E3184" s="6" t="s">
        <v>33</v>
      </c>
      <c r="F3184" s="6" t="s">
        <v>112</v>
      </c>
      <c r="G3184" s="6" t="s">
        <v>113</v>
      </c>
      <c r="H3184" s="6" t="s">
        <v>21</v>
      </c>
      <c r="I3184" s="8">
        <v>0.49999999999999994</v>
      </c>
      <c r="J3184" s="9">
        <v>2500</v>
      </c>
      <c r="K3184" s="10">
        <f t="shared" si="24"/>
        <v>1249.9999999999998</v>
      </c>
      <c r="L3184" s="10">
        <f t="shared" si="25"/>
        <v>499.99999999999994</v>
      </c>
      <c r="M3184" s="11">
        <v>0.4</v>
      </c>
      <c r="O3184" s="16"/>
      <c r="P3184" s="14"/>
      <c r="Q3184" s="12"/>
      <c r="R3184" s="13"/>
    </row>
    <row r="3185" spans="1:18" ht="15.75" customHeight="1">
      <c r="A3185" s="1"/>
      <c r="B3185" s="6" t="s">
        <v>14</v>
      </c>
      <c r="C3185" s="6">
        <v>1185732</v>
      </c>
      <c r="D3185" s="7">
        <v>44244</v>
      </c>
      <c r="E3185" s="6" t="s">
        <v>33</v>
      </c>
      <c r="F3185" s="6" t="s">
        <v>112</v>
      </c>
      <c r="G3185" s="6" t="s">
        <v>113</v>
      </c>
      <c r="H3185" s="6" t="s">
        <v>22</v>
      </c>
      <c r="I3185" s="8">
        <v>0.24999999999999994</v>
      </c>
      <c r="J3185" s="9">
        <v>3500</v>
      </c>
      <c r="K3185" s="10">
        <f t="shared" si="24"/>
        <v>874.99999999999977</v>
      </c>
      <c r="L3185" s="10">
        <f t="shared" si="25"/>
        <v>349.99999999999994</v>
      </c>
      <c r="M3185" s="11">
        <v>0.4</v>
      </c>
      <c r="O3185" s="16"/>
      <c r="P3185" s="14"/>
      <c r="Q3185" s="12"/>
      <c r="R3185" s="13"/>
    </row>
    <row r="3186" spans="1:18" ht="15.75" customHeight="1">
      <c r="A3186" s="1"/>
      <c r="B3186" s="6" t="s">
        <v>14</v>
      </c>
      <c r="C3186" s="6">
        <v>1185732</v>
      </c>
      <c r="D3186" s="7">
        <v>44271</v>
      </c>
      <c r="E3186" s="6" t="s">
        <v>33</v>
      </c>
      <c r="F3186" s="6" t="s">
        <v>112</v>
      </c>
      <c r="G3186" s="6" t="s">
        <v>113</v>
      </c>
      <c r="H3186" s="6" t="s">
        <v>17</v>
      </c>
      <c r="I3186" s="8">
        <v>0.30000000000000004</v>
      </c>
      <c r="J3186" s="9">
        <v>5700</v>
      </c>
      <c r="K3186" s="10">
        <f t="shared" si="24"/>
        <v>1710.0000000000002</v>
      </c>
      <c r="L3186" s="10">
        <f t="shared" si="25"/>
        <v>684.00000000000011</v>
      </c>
      <c r="M3186" s="11">
        <v>0.4</v>
      </c>
      <c r="O3186" s="16"/>
      <c r="P3186" s="14"/>
      <c r="Q3186" s="12"/>
      <c r="R3186" s="13"/>
    </row>
    <row r="3187" spans="1:18" ht="15.75" customHeight="1">
      <c r="A3187" s="1"/>
      <c r="B3187" s="6" t="s">
        <v>14</v>
      </c>
      <c r="C3187" s="6">
        <v>1185732</v>
      </c>
      <c r="D3187" s="7">
        <v>44271</v>
      </c>
      <c r="E3187" s="6" t="s">
        <v>33</v>
      </c>
      <c r="F3187" s="6" t="s">
        <v>112</v>
      </c>
      <c r="G3187" s="6" t="s">
        <v>113</v>
      </c>
      <c r="H3187" s="6" t="s">
        <v>18</v>
      </c>
      <c r="I3187" s="8">
        <v>0.30000000000000004</v>
      </c>
      <c r="J3187" s="9">
        <v>2750</v>
      </c>
      <c r="K3187" s="10">
        <f t="shared" si="24"/>
        <v>825.00000000000011</v>
      </c>
      <c r="L3187" s="10">
        <f t="shared" si="25"/>
        <v>330.00000000000006</v>
      </c>
      <c r="M3187" s="11">
        <v>0.4</v>
      </c>
      <c r="O3187" s="16"/>
      <c r="P3187" s="14"/>
      <c r="Q3187" s="12"/>
      <c r="R3187" s="13"/>
    </row>
    <row r="3188" spans="1:18" ht="15.75" customHeight="1">
      <c r="A3188" s="1"/>
      <c r="B3188" s="6" t="s">
        <v>14</v>
      </c>
      <c r="C3188" s="6">
        <v>1185732</v>
      </c>
      <c r="D3188" s="7">
        <v>44271</v>
      </c>
      <c r="E3188" s="6" t="s">
        <v>33</v>
      </c>
      <c r="F3188" s="6" t="s">
        <v>112</v>
      </c>
      <c r="G3188" s="6" t="s">
        <v>113</v>
      </c>
      <c r="H3188" s="6" t="s">
        <v>19</v>
      </c>
      <c r="I3188" s="8">
        <v>0.2</v>
      </c>
      <c r="J3188" s="9">
        <v>3250</v>
      </c>
      <c r="K3188" s="10">
        <f t="shared" si="24"/>
        <v>650</v>
      </c>
      <c r="L3188" s="10">
        <f t="shared" si="25"/>
        <v>260</v>
      </c>
      <c r="M3188" s="11">
        <v>0.4</v>
      </c>
      <c r="O3188" s="16"/>
      <c r="P3188" s="14"/>
      <c r="Q3188" s="12"/>
      <c r="R3188" s="13"/>
    </row>
    <row r="3189" spans="1:18" ht="15.75" customHeight="1">
      <c r="A3189" s="1"/>
      <c r="B3189" s="6" t="s">
        <v>14</v>
      </c>
      <c r="C3189" s="6">
        <v>1185732</v>
      </c>
      <c r="D3189" s="7">
        <v>44271</v>
      </c>
      <c r="E3189" s="6" t="s">
        <v>33</v>
      </c>
      <c r="F3189" s="6" t="s">
        <v>112</v>
      </c>
      <c r="G3189" s="6" t="s">
        <v>113</v>
      </c>
      <c r="H3189" s="6" t="s">
        <v>20</v>
      </c>
      <c r="I3189" s="8">
        <v>0.24999999999999994</v>
      </c>
      <c r="J3189" s="9">
        <v>1750</v>
      </c>
      <c r="K3189" s="10">
        <f t="shared" si="24"/>
        <v>437.49999999999989</v>
      </c>
      <c r="L3189" s="10">
        <f t="shared" si="25"/>
        <v>174.99999999999997</v>
      </c>
      <c r="M3189" s="11">
        <v>0.4</v>
      </c>
      <c r="O3189" s="16"/>
      <c r="P3189" s="14"/>
      <c r="Q3189" s="12"/>
      <c r="R3189" s="13"/>
    </row>
    <row r="3190" spans="1:18" ht="15.75" customHeight="1">
      <c r="A3190" s="1"/>
      <c r="B3190" s="6" t="s">
        <v>14</v>
      </c>
      <c r="C3190" s="6">
        <v>1185732</v>
      </c>
      <c r="D3190" s="7">
        <v>44271</v>
      </c>
      <c r="E3190" s="6" t="s">
        <v>33</v>
      </c>
      <c r="F3190" s="6" t="s">
        <v>112</v>
      </c>
      <c r="G3190" s="6" t="s">
        <v>113</v>
      </c>
      <c r="H3190" s="6" t="s">
        <v>21</v>
      </c>
      <c r="I3190" s="8">
        <v>0.4</v>
      </c>
      <c r="J3190" s="9">
        <v>2250</v>
      </c>
      <c r="K3190" s="10">
        <f t="shared" si="24"/>
        <v>900</v>
      </c>
      <c r="L3190" s="10">
        <f t="shared" si="25"/>
        <v>360</v>
      </c>
      <c r="M3190" s="11">
        <v>0.4</v>
      </c>
      <c r="O3190" s="16"/>
      <c r="P3190" s="14"/>
      <c r="Q3190" s="12"/>
      <c r="R3190" s="13"/>
    </row>
    <row r="3191" spans="1:18" ht="15.75" customHeight="1">
      <c r="A3191" s="1"/>
      <c r="B3191" s="6" t="s">
        <v>14</v>
      </c>
      <c r="C3191" s="6">
        <v>1185732</v>
      </c>
      <c r="D3191" s="7">
        <v>44271</v>
      </c>
      <c r="E3191" s="6" t="s">
        <v>33</v>
      </c>
      <c r="F3191" s="6" t="s">
        <v>112</v>
      </c>
      <c r="G3191" s="6" t="s">
        <v>113</v>
      </c>
      <c r="H3191" s="6" t="s">
        <v>22</v>
      </c>
      <c r="I3191" s="8">
        <v>0.30000000000000004</v>
      </c>
      <c r="J3191" s="9">
        <v>3250</v>
      </c>
      <c r="K3191" s="10">
        <f t="shared" si="24"/>
        <v>975.00000000000011</v>
      </c>
      <c r="L3191" s="10">
        <f t="shared" si="25"/>
        <v>390.00000000000006</v>
      </c>
      <c r="M3191" s="11">
        <v>0.4</v>
      </c>
      <c r="O3191" s="16"/>
      <c r="P3191" s="14"/>
      <c r="Q3191" s="12"/>
      <c r="R3191" s="13"/>
    </row>
    <row r="3192" spans="1:18" ht="15.75" customHeight="1">
      <c r="A3192" s="1"/>
      <c r="B3192" s="6" t="s">
        <v>14</v>
      </c>
      <c r="C3192" s="6">
        <v>1185732</v>
      </c>
      <c r="D3192" s="7">
        <v>44303</v>
      </c>
      <c r="E3192" s="6" t="s">
        <v>33</v>
      </c>
      <c r="F3192" s="6" t="s">
        <v>112</v>
      </c>
      <c r="G3192" s="6" t="s">
        <v>113</v>
      </c>
      <c r="H3192" s="6" t="s">
        <v>17</v>
      </c>
      <c r="I3192" s="8">
        <v>0.30000000000000004</v>
      </c>
      <c r="J3192" s="9">
        <v>5500</v>
      </c>
      <c r="K3192" s="10">
        <f t="shared" si="24"/>
        <v>1650.0000000000002</v>
      </c>
      <c r="L3192" s="10">
        <f t="shared" si="25"/>
        <v>660.00000000000011</v>
      </c>
      <c r="M3192" s="11">
        <v>0.4</v>
      </c>
      <c r="O3192" s="16"/>
      <c r="P3192" s="14"/>
      <c r="Q3192" s="12"/>
      <c r="R3192" s="13"/>
    </row>
    <row r="3193" spans="1:18" ht="15.75" customHeight="1">
      <c r="A3193" s="1"/>
      <c r="B3193" s="6" t="s">
        <v>14</v>
      </c>
      <c r="C3193" s="6">
        <v>1185732</v>
      </c>
      <c r="D3193" s="7">
        <v>44303</v>
      </c>
      <c r="E3193" s="6" t="s">
        <v>33</v>
      </c>
      <c r="F3193" s="6" t="s">
        <v>112</v>
      </c>
      <c r="G3193" s="6" t="s">
        <v>113</v>
      </c>
      <c r="H3193" s="6" t="s">
        <v>18</v>
      </c>
      <c r="I3193" s="8">
        <v>0.30000000000000004</v>
      </c>
      <c r="J3193" s="9">
        <v>2500</v>
      </c>
      <c r="K3193" s="10">
        <f t="shared" si="24"/>
        <v>750.00000000000011</v>
      </c>
      <c r="L3193" s="10">
        <f t="shared" si="25"/>
        <v>300.00000000000006</v>
      </c>
      <c r="M3193" s="11">
        <v>0.4</v>
      </c>
      <c r="O3193" s="16"/>
      <c r="P3193" s="14"/>
      <c r="Q3193" s="12"/>
      <c r="R3193" s="13"/>
    </row>
    <row r="3194" spans="1:18" ht="15.75" customHeight="1">
      <c r="A3194" s="1"/>
      <c r="B3194" s="6" t="s">
        <v>14</v>
      </c>
      <c r="C3194" s="6">
        <v>1185732</v>
      </c>
      <c r="D3194" s="7">
        <v>44303</v>
      </c>
      <c r="E3194" s="6" t="s">
        <v>33</v>
      </c>
      <c r="F3194" s="6" t="s">
        <v>112</v>
      </c>
      <c r="G3194" s="6" t="s">
        <v>113</v>
      </c>
      <c r="H3194" s="6" t="s">
        <v>19</v>
      </c>
      <c r="I3194" s="8">
        <v>0.2</v>
      </c>
      <c r="J3194" s="9">
        <v>2500</v>
      </c>
      <c r="K3194" s="10">
        <f t="shared" si="24"/>
        <v>500</v>
      </c>
      <c r="L3194" s="10">
        <f t="shared" si="25"/>
        <v>200</v>
      </c>
      <c r="M3194" s="11">
        <v>0.4</v>
      </c>
      <c r="O3194" s="16"/>
      <c r="P3194" s="14"/>
      <c r="Q3194" s="12"/>
      <c r="R3194" s="13"/>
    </row>
    <row r="3195" spans="1:18" ht="15.75" customHeight="1">
      <c r="A3195" s="1"/>
      <c r="B3195" s="6" t="s">
        <v>14</v>
      </c>
      <c r="C3195" s="6">
        <v>1185732</v>
      </c>
      <c r="D3195" s="7">
        <v>44303</v>
      </c>
      <c r="E3195" s="6" t="s">
        <v>33</v>
      </c>
      <c r="F3195" s="6" t="s">
        <v>112</v>
      </c>
      <c r="G3195" s="6" t="s">
        <v>113</v>
      </c>
      <c r="H3195" s="6" t="s">
        <v>20</v>
      </c>
      <c r="I3195" s="8">
        <v>0.24999999999999994</v>
      </c>
      <c r="J3195" s="9">
        <v>1750</v>
      </c>
      <c r="K3195" s="10">
        <f t="shared" si="24"/>
        <v>437.49999999999989</v>
      </c>
      <c r="L3195" s="10">
        <f t="shared" si="25"/>
        <v>174.99999999999997</v>
      </c>
      <c r="M3195" s="11">
        <v>0.4</v>
      </c>
      <c r="O3195" s="16"/>
      <c r="P3195" s="14"/>
      <c r="Q3195" s="12"/>
      <c r="R3195" s="13"/>
    </row>
    <row r="3196" spans="1:18" ht="15.75" customHeight="1">
      <c r="A3196" s="1"/>
      <c r="B3196" s="6" t="s">
        <v>14</v>
      </c>
      <c r="C3196" s="6">
        <v>1185732</v>
      </c>
      <c r="D3196" s="7">
        <v>44303</v>
      </c>
      <c r="E3196" s="6" t="s">
        <v>33</v>
      </c>
      <c r="F3196" s="6" t="s">
        <v>112</v>
      </c>
      <c r="G3196" s="6" t="s">
        <v>113</v>
      </c>
      <c r="H3196" s="6" t="s">
        <v>21</v>
      </c>
      <c r="I3196" s="8">
        <v>0.65</v>
      </c>
      <c r="J3196" s="9">
        <v>2000</v>
      </c>
      <c r="K3196" s="10">
        <f t="shared" si="24"/>
        <v>1300</v>
      </c>
      <c r="L3196" s="10">
        <f t="shared" si="25"/>
        <v>520</v>
      </c>
      <c r="M3196" s="11">
        <v>0.4</v>
      </c>
      <c r="O3196" s="16"/>
      <c r="P3196" s="14"/>
      <c r="Q3196" s="12"/>
      <c r="R3196" s="13"/>
    </row>
    <row r="3197" spans="1:18" ht="15.75" customHeight="1">
      <c r="A3197" s="1"/>
      <c r="B3197" s="6" t="s">
        <v>14</v>
      </c>
      <c r="C3197" s="6">
        <v>1185732</v>
      </c>
      <c r="D3197" s="7">
        <v>44303</v>
      </c>
      <c r="E3197" s="6" t="s">
        <v>33</v>
      </c>
      <c r="F3197" s="6" t="s">
        <v>112</v>
      </c>
      <c r="G3197" s="6" t="s">
        <v>113</v>
      </c>
      <c r="H3197" s="6" t="s">
        <v>22</v>
      </c>
      <c r="I3197" s="8">
        <v>0.5</v>
      </c>
      <c r="J3197" s="9">
        <v>3250</v>
      </c>
      <c r="K3197" s="10">
        <f t="shared" si="24"/>
        <v>1625</v>
      </c>
      <c r="L3197" s="10">
        <f t="shared" si="25"/>
        <v>650</v>
      </c>
      <c r="M3197" s="11">
        <v>0.4</v>
      </c>
      <c r="O3197" s="16"/>
      <c r="P3197" s="14"/>
      <c r="Q3197" s="12"/>
      <c r="R3197" s="13"/>
    </row>
    <row r="3198" spans="1:18" ht="15.75" customHeight="1">
      <c r="A3198" s="1"/>
      <c r="B3198" s="6" t="s">
        <v>14</v>
      </c>
      <c r="C3198" s="6">
        <v>1185732</v>
      </c>
      <c r="D3198" s="7">
        <v>44334</v>
      </c>
      <c r="E3198" s="6" t="s">
        <v>33</v>
      </c>
      <c r="F3198" s="6" t="s">
        <v>112</v>
      </c>
      <c r="G3198" s="6" t="s">
        <v>113</v>
      </c>
      <c r="H3198" s="6" t="s">
        <v>17</v>
      </c>
      <c r="I3198" s="8">
        <v>0.6</v>
      </c>
      <c r="J3198" s="9">
        <v>5950</v>
      </c>
      <c r="K3198" s="10">
        <f t="shared" si="24"/>
        <v>3570</v>
      </c>
      <c r="L3198" s="10">
        <f t="shared" si="25"/>
        <v>1428</v>
      </c>
      <c r="M3198" s="11">
        <v>0.4</v>
      </c>
      <c r="O3198" s="16"/>
      <c r="P3198" s="14"/>
      <c r="Q3198" s="12"/>
      <c r="R3198" s="13"/>
    </row>
    <row r="3199" spans="1:18" ht="15.75" customHeight="1">
      <c r="A3199" s="1"/>
      <c r="B3199" s="6" t="s">
        <v>14</v>
      </c>
      <c r="C3199" s="6">
        <v>1185732</v>
      </c>
      <c r="D3199" s="7">
        <v>44334</v>
      </c>
      <c r="E3199" s="6" t="s">
        <v>33</v>
      </c>
      <c r="F3199" s="6" t="s">
        <v>112</v>
      </c>
      <c r="G3199" s="6" t="s">
        <v>113</v>
      </c>
      <c r="H3199" s="6" t="s">
        <v>18</v>
      </c>
      <c r="I3199" s="8">
        <v>0.4</v>
      </c>
      <c r="J3199" s="9">
        <v>3000</v>
      </c>
      <c r="K3199" s="10">
        <f t="shared" si="24"/>
        <v>1200</v>
      </c>
      <c r="L3199" s="10">
        <f t="shared" si="25"/>
        <v>480</v>
      </c>
      <c r="M3199" s="11">
        <v>0.4</v>
      </c>
      <c r="O3199" s="16"/>
      <c r="P3199" s="14"/>
      <c r="Q3199" s="12"/>
      <c r="R3199" s="13"/>
    </row>
    <row r="3200" spans="1:18" ht="15.75" customHeight="1">
      <c r="A3200" s="1"/>
      <c r="B3200" s="6" t="s">
        <v>14</v>
      </c>
      <c r="C3200" s="6">
        <v>1185732</v>
      </c>
      <c r="D3200" s="7">
        <v>44334</v>
      </c>
      <c r="E3200" s="6" t="s">
        <v>33</v>
      </c>
      <c r="F3200" s="6" t="s">
        <v>112</v>
      </c>
      <c r="G3200" s="6" t="s">
        <v>113</v>
      </c>
      <c r="H3200" s="6" t="s">
        <v>19</v>
      </c>
      <c r="I3200" s="8">
        <v>0.35000000000000003</v>
      </c>
      <c r="J3200" s="9">
        <v>2750</v>
      </c>
      <c r="K3200" s="10">
        <f t="shared" si="24"/>
        <v>962.50000000000011</v>
      </c>
      <c r="L3200" s="10">
        <f t="shared" si="25"/>
        <v>385.00000000000006</v>
      </c>
      <c r="M3200" s="11">
        <v>0.4</v>
      </c>
      <c r="O3200" s="16"/>
      <c r="P3200" s="14"/>
      <c r="Q3200" s="12"/>
      <c r="R3200" s="13"/>
    </row>
    <row r="3201" spans="1:18" ht="15.75" customHeight="1">
      <c r="A3201" s="1"/>
      <c r="B3201" s="6" t="s">
        <v>14</v>
      </c>
      <c r="C3201" s="6">
        <v>1185732</v>
      </c>
      <c r="D3201" s="7">
        <v>44334</v>
      </c>
      <c r="E3201" s="6" t="s">
        <v>33</v>
      </c>
      <c r="F3201" s="6" t="s">
        <v>112</v>
      </c>
      <c r="G3201" s="6" t="s">
        <v>113</v>
      </c>
      <c r="H3201" s="6" t="s">
        <v>20</v>
      </c>
      <c r="I3201" s="8">
        <v>0.35000000000000003</v>
      </c>
      <c r="J3201" s="9">
        <v>2000</v>
      </c>
      <c r="K3201" s="10">
        <f t="shared" si="24"/>
        <v>700.00000000000011</v>
      </c>
      <c r="L3201" s="10">
        <f t="shared" si="25"/>
        <v>280.00000000000006</v>
      </c>
      <c r="M3201" s="11">
        <v>0.4</v>
      </c>
      <c r="O3201" s="16"/>
      <c r="P3201" s="14"/>
      <c r="Q3201" s="12"/>
      <c r="R3201" s="13"/>
    </row>
    <row r="3202" spans="1:18" ht="15.75" customHeight="1">
      <c r="A3202" s="1"/>
      <c r="B3202" s="6" t="s">
        <v>14</v>
      </c>
      <c r="C3202" s="6">
        <v>1185732</v>
      </c>
      <c r="D3202" s="7">
        <v>44334</v>
      </c>
      <c r="E3202" s="6" t="s">
        <v>33</v>
      </c>
      <c r="F3202" s="6" t="s">
        <v>112</v>
      </c>
      <c r="G3202" s="6" t="s">
        <v>113</v>
      </c>
      <c r="H3202" s="6" t="s">
        <v>21</v>
      </c>
      <c r="I3202" s="8">
        <v>0.44999999999999996</v>
      </c>
      <c r="J3202" s="9">
        <v>2250</v>
      </c>
      <c r="K3202" s="10">
        <f t="shared" si="24"/>
        <v>1012.4999999999999</v>
      </c>
      <c r="L3202" s="10">
        <f t="shared" si="25"/>
        <v>405</v>
      </c>
      <c r="M3202" s="11">
        <v>0.4</v>
      </c>
      <c r="O3202" s="16"/>
      <c r="P3202" s="14"/>
      <c r="Q3202" s="12"/>
      <c r="R3202" s="13"/>
    </row>
    <row r="3203" spans="1:18" ht="15.75" customHeight="1">
      <c r="A3203" s="1"/>
      <c r="B3203" s="6" t="s">
        <v>14</v>
      </c>
      <c r="C3203" s="6">
        <v>1185732</v>
      </c>
      <c r="D3203" s="7">
        <v>44334</v>
      </c>
      <c r="E3203" s="6" t="s">
        <v>33</v>
      </c>
      <c r="F3203" s="6" t="s">
        <v>112</v>
      </c>
      <c r="G3203" s="6" t="s">
        <v>113</v>
      </c>
      <c r="H3203" s="6" t="s">
        <v>22</v>
      </c>
      <c r="I3203" s="8">
        <v>0.54999999999999993</v>
      </c>
      <c r="J3203" s="9">
        <v>3500</v>
      </c>
      <c r="K3203" s="10">
        <f t="shared" si="24"/>
        <v>1924.9999999999998</v>
      </c>
      <c r="L3203" s="10">
        <f t="shared" si="25"/>
        <v>770</v>
      </c>
      <c r="M3203" s="11">
        <v>0.4</v>
      </c>
      <c r="O3203" s="16"/>
      <c r="P3203" s="14"/>
      <c r="Q3203" s="12"/>
      <c r="R3203" s="13"/>
    </row>
    <row r="3204" spans="1:18" ht="15.75" customHeight="1">
      <c r="A3204" s="1"/>
      <c r="B3204" s="6" t="s">
        <v>14</v>
      </c>
      <c r="C3204" s="6">
        <v>1185732</v>
      </c>
      <c r="D3204" s="7">
        <v>44364</v>
      </c>
      <c r="E3204" s="6" t="s">
        <v>33</v>
      </c>
      <c r="F3204" s="6" t="s">
        <v>112</v>
      </c>
      <c r="G3204" s="6" t="s">
        <v>113</v>
      </c>
      <c r="H3204" s="6" t="s">
        <v>17</v>
      </c>
      <c r="I3204" s="8">
        <v>0.45</v>
      </c>
      <c r="J3204" s="9">
        <v>6000</v>
      </c>
      <c r="K3204" s="10">
        <f t="shared" si="24"/>
        <v>2700</v>
      </c>
      <c r="L3204" s="10">
        <f t="shared" si="25"/>
        <v>1080</v>
      </c>
      <c r="M3204" s="11">
        <v>0.4</v>
      </c>
      <c r="O3204" s="16"/>
      <c r="P3204" s="14"/>
      <c r="Q3204" s="12"/>
      <c r="R3204" s="13"/>
    </row>
    <row r="3205" spans="1:18" ht="15.75" customHeight="1">
      <c r="A3205" s="1"/>
      <c r="B3205" s="6" t="s">
        <v>14</v>
      </c>
      <c r="C3205" s="6">
        <v>1185732</v>
      </c>
      <c r="D3205" s="7">
        <v>44364</v>
      </c>
      <c r="E3205" s="6" t="s">
        <v>33</v>
      </c>
      <c r="F3205" s="6" t="s">
        <v>112</v>
      </c>
      <c r="G3205" s="6" t="s">
        <v>113</v>
      </c>
      <c r="H3205" s="6" t="s">
        <v>18</v>
      </c>
      <c r="I3205" s="8">
        <v>0.40000000000000008</v>
      </c>
      <c r="J3205" s="9">
        <v>4250</v>
      </c>
      <c r="K3205" s="10">
        <f t="shared" si="24"/>
        <v>1700.0000000000002</v>
      </c>
      <c r="L3205" s="10">
        <f t="shared" si="25"/>
        <v>680.00000000000011</v>
      </c>
      <c r="M3205" s="11">
        <v>0.4</v>
      </c>
      <c r="O3205" s="16"/>
      <c r="P3205" s="14"/>
      <c r="Q3205" s="12"/>
      <c r="R3205" s="13"/>
    </row>
    <row r="3206" spans="1:18" ht="15.75" customHeight="1">
      <c r="A3206" s="1"/>
      <c r="B3206" s="6" t="s">
        <v>14</v>
      </c>
      <c r="C3206" s="6">
        <v>1185732</v>
      </c>
      <c r="D3206" s="7">
        <v>44364</v>
      </c>
      <c r="E3206" s="6" t="s">
        <v>33</v>
      </c>
      <c r="F3206" s="6" t="s">
        <v>112</v>
      </c>
      <c r="G3206" s="6" t="s">
        <v>113</v>
      </c>
      <c r="H3206" s="6" t="s">
        <v>19</v>
      </c>
      <c r="I3206" s="8">
        <v>0.35000000000000003</v>
      </c>
      <c r="J3206" s="9">
        <v>3000</v>
      </c>
      <c r="K3206" s="10">
        <f t="shared" si="24"/>
        <v>1050</v>
      </c>
      <c r="L3206" s="10">
        <f t="shared" si="25"/>
        <v>420</v>
      </c>
      <c r="M3206" s="11">
        <v>0.4</v>
      </c>
      <c r="O3206" s="16"/>
      <c r="P3206" s="14"/>
      <c r="Q3206" s="12"/>
      <c r="R3206" s="13"/>
    </row>
    <row r="3207" spans="1:18" ht="15.75" customHeight="1">
      <c r="A3207" s="1"/>
      <c r="B3207" s="6" t="s">
        <v>14</v>
      </c>
      <c r="C3207" s="6">
        <v>1185732</v>
      </c>
      <c r="D3207" s="7">
        <v>44364</v>
      </c>
      <c r="E3207" s="6" t="s">
        <v>33</v>
      </c>
      <c r="F3207" s="6" t="s">
        <v>112</v>
      </c>
      <c r="G3207" s="6" t="s">
        <v>113</v>
      </c>
      <c r="H3207" s="6" t="s">
        <v>20</v>
      </c>
      <c r="I3207" s="8">
        <v>0.35000000000000003</v>
      </c>
      <c r="J3207" s="9">
        <v>2750</v>
      </c>
      <c r="K3207" s="10">
        <f t="shared" si="24"/>
        <v>962.50000000000011</v>
      </c>
      <c r="L3207" s="10">
        <f t="shared" si="25"/>
        <v>385.00000000000006</v>
      </c>
      <c r="M3207" s="11">
        <v>0.4</v>
      </c>
      <c r="O3207" s="16"/>
      <c r="P3207" s="14"/>
      <c r="Q3207" s="12"/>
      <c r="R3207" s="13"/>
    </row>
    <row r="3208" spans="1:18" ht="15.75" customHeight="1">
      <c r="A3208" s="1"/>
      <c r="B3208" s="6" t="s">
        <v>14</v>
      </c>
      <c r="C3208" s="6">
        <v>1185732</v>
      </c>
      <c r="D3208" s="7">
        <v>44364</v>
      </c>
      <c r="E3208" s="6" t="s">
        <v>33</v>
      </c>
      <c r="F3208" s="6" t="s">
        <v>112</v>
      </c>
      <c r="G3208" s="6" t="s">
        <v>113</v>
      </c>
      <c r="H3208" s="6" t="s">
        <v>21</v>
      </c>
      <c r="I3208" s="8">
        <v>0.45</v>
      </c>
      <c r="J3208" s="9">
        <v>2750</v>
      </c>
      <c r="K3208" s="10">
        <f t="shared" si="24"/>
        <v>1237.5</v>
      </c>
      <c r="L3208" s="10">
        <f t="shared" si="25"/>
        <v>495</v>
      </c>
      <c r="M3208" s="11">
        <v>0.4</v>
      </c>
      <c r="O3208" s="16"/>
      <c r="P3208" s="14"/>
      <c r="Q3208" s="12"/>
      <c r="R3208" s="13"/>
    </row>
    <row r="3209" spans="1:18" ht="15.75" customHeight="1">
      <c r="A3209" s="1"/>
      <c r="B3209" s="6" t="s">
        <v>14</v>
      </c>
      <c r="C3209" s="6">
        <v>1185732</v>
      </c>
      <c r="D3209" s="7">
        <v>44364</v>
      </c>
      <c r="E3209" s="6" t="s">
        <v>33</v>
      </c>
      <c r="F3209" s="6" t="s">
        <v>112</v>
      </c>
      <c r="G3209" s="6" t="s">
        <v>113</v>
      </c>
      <c r="H3209" s="6" t="s">
        <v>22</v>
      </c>
      <c r="I3209" s="8">
        <v>0.65000000000000013</v>
      </c>
      <c r="J3209" s="9">
        <v>4250</v>
      </c>
      <c r="K3209" s="10">
        <f t="shared" si="24"/>
        <v>2762.5000000000005</v>
      </c>
      <c r="L3209" s="10">
        <f t="shared" si="25"/>
        <v>1105.0000000000002</v>
      </c>
      <c r="M3209" s="11">
        <v>0.4</v>
      </c>
      <c r="O3209" s="16"/>
      <c r="P3209" s="14"/>
      <c r="Q3209" s="12"/>
      <c r="R3209" s="13"/>
    </row>
    <row r="3210" spans="1:18" ht="15.75" customHeight="1">
      <c r="A3210" s="1"/>
      <c r="B3210" s="6" t="s">
        <v>14</v>
      </c>
      <c r="C3210" s="6">
        <v>1185732</v>
      </c>
      <c r="D3210" s="7">
        <v>44393</v>
      </c>
      <c r="E3210" s="6" t="s">
        <v>33</v>
      </c>
      <c r="F3210" s="6" t="s">
        <v>112</v>
      </c>
      <c r="G3210" s="6" t="s">
        <v>113</v>
      </c>
      <c r="H3210" s="6" t="s">
        <v>17</v>
      </c>
      <c r="I3210" s="8">
        <v>0.60000000000000009</v>
      </c>
      <c r="J3210" s="9">
        <v>6500</v>
      </c>
      <c r="K3210" s="10">
        <f t="shared" si="24"/>
        <v>3900.0000000000005</v>
      </c>
      <c r="L3210" s="10">
        <f t="shared" si="25"/>
        <v>1560.0000000000002</v>
      </c>
      <c r="M3210" s="11">
        <v>0.4</v>
      </c>
      <c r="O3210" s="16"/>
      <c r="P3210" s="14"/>
      <c r="Q3210" s="12"/>
      <c r="R3210" s="13"/>
    </row>
    <row r="3211" spans="1:18" ht="15.75" customHeight="1">
      <c r="A3211" s="1"/>
      <c r="B3211" s="6" t="s">
        <v>14</v>
      </c>
      <c r="C3211" s="6">
        <v>1185732</v>
      </c>
      <c r="D3211" s="7">
        <v>44393</v>
      </c>
      <c r="E3211" s="6" t="s">
        <v>33</v>
      </c>
      <c r="F3211" s="6" t="s">
        <v>112</v>
      </c>
      <c r="G3211" s="6" t="s">
        <v>113</v>
      </c>
      <c r="H3211" s="6" t="s">
        <v>18</v>
      </c>
      <c r="I3211" s="8">
        <v>0.55000000000000016</v>
      </c>
      <c r="J3211" s="9">
        <v>4000</v>
      </c>
      <c r="K3211" s="10">
        <f t="shared" si="24"/>
        <v>2200.0000000000005</v>
      </c>
      <c r="L3211" s="10">
        <f t="shared" si="25"/>
        <v>880.00000000000023</v>
      </c>
      <c r="M3211" s="11">
        <v>0.4</v>
      </c>
      <c r="O3211" s="16"/>
      <c r="P3211" s="14"/>
      <c r="Q3211" s="12"/>
      <c r="R3211" s="13"/>
    </row>
    <row r="3212" spans="1:18" ht="15.75" customHeight="1">
      <c r="A3212" s="1"/>
      <c r="B3212" s="6" t="s">
        <v>14</v>
      </c>
      <c r="C3212" s="6">
        <v>1185732</v>
      </c>
      <c r="D3212" s="7">
        <v>44393</v>
      </c>
      <c r="E3212" s="6" t="s">
        <v>33</v>
      </c>
      <c r="F3212" s="6" t="s">
        <v>112</v>
      </c>
      <c r="G3212" s="6" t="s">
        <v>113</v>
      </c>
      <c r="H3212" s="6" t="s">
        <v>19</v>
      </c>
      <c r="I3212" s="8">
        <v>0.5</v>
      </c>
      <c r="J3212" s="9">
        <v>3250</v>
      </c>
      <c r="K3212" s="10">
        <f t="shared" si="24"/>
        <v>1625</v>
      </c>
      <c r="L3212" s="10">
        <f t="shared" si="25"/>
        <v>650</v>
      </c>
      <c r="M3212" s="11">
        <v>0.4</v>
      </c>
      <c r="O3212" s="16"/>
      <c r="P3212" s="14"/>
      <c r="Q3212" s="12"/>
      <c r="R3212" s="13"/>
    </row>
    <row r="3213" spans="1:18" ht="15.75" customHeight="1">
      <c r="A3213" s="1"/>
      <c r="B3213" s="6" t="s">
        <v>14</v>
      </c>
      <c r="C3213" s="6">
        <v>1185732</v>
      </c>
      <c r="D3213" s="7">
        <v>44393</v>
      </c>
      <c r="E3213" s="6" t="s">
        <v>33</v>
      </c>
      <c r="F3213" s="6" t="s">
        <v>112</v>
      </c>
      <c r="G3213" s="6" t="s">
        <v>113</v>
      </c>
      <c r="H3213" s="6" t="s">
        <v>20</v>
      </c>
      <c r="I3213" s="8">
        <v>0.5</v>
      </c>
      <c r="J3213" s="9">
        <v>2750</v>
      </c>
      <c r="K3213" s="10">
        <f t="shared" si="24"/>
        <v>1375</v>
      </c>
      <c r="L3213" s="10">
        <f t="shared" si="25"/>
        <v>550</v>
      </c>
      <c r="M3213" s="11">
        <v>0.4</v>
      </c>
      <c r="O3213" s="16"/>
      <c r="P3213" s="14"/>
      <c r="Q3213" s="12"/>
      <c r="R3213" s="13"/>
    </row>
    <row r="3214" spans="1:18" ht="15.75" customHeight="1">
      <c r="A3214" s="1"/>
      <c r="B3214" s="6" t="s">
        <v>14</v>
      </c>
      <c r="C3214" s="6">
        <v>1185732</v>
      </c>
      <c r="D3214" s="7">
        <v>44393</v>
      </c>
      <c r="E3214" s="6" t="s">
        <v>33</v>
      </c>
      <c r="F3214" s="6" t="s">
        <v>112</v>
      </c>
      <c r="G3214" s="6" t="s">
        <v>113</v>
      </c>
      <c r="H3214" s="6" t="s">
        <v>21</v>
      </c>
      <c r="I3214" s="8">
        <v>0.60000000000000009</v>
      </c>
      <c r="J3214" s="9">
        <v>3000</v>
      </c>
      <c r="K3214" s="10">
        <f t="shared" si="24"/>
        <v>1800.0000000000002</v>
      </c>
      <c r="L3214" s="10">
        <f t="shared" si="25"/>
        <v>720.00000000000011</v>
      </c>
      <c r="M3214" s="11">
        <v>0.4</v>
      </c>
      <c r="O3214" s="16"/>
      <c r="P3214" s="14"/>
      <c r="Q3214" s="12"/>
      <c r="R3214" s="13"/>
    </row>
    <row r="3215" spans="1:18" ht="15.75" customHeight="1">
      <c r="A3215" s="1"/>
      <c r="B3215" s="6" t="s">
        <v>14</v>
      </c>
      <c r="C3215" s="6">
        <v>1185732</v>
      </c>
      <c r="D3215" s="7">
        <v>44393</v>
      </c>
      <c r="E3215" s="6" t="s">
        <v>33</v>
      </c>
      <c r="F3215" s="6" t="s">
        <v>112</v>
      </c>
      <c r="G3215" s="6" t="s">
        <v>113</v>
      </c>
      <c r="H3215" s="6" t="s">
        <v>22</v>
      </c>
      <c r="I3215" s="8">
        <v>0.65000000000000013</v>
      </c>
      <c r="J3215" s="9">
        <v>4750</v>
      </c>
      <c r="K3215" s="10">
        <f t="shared" si="24"/>
        <v>3087.5000000000005</v>
      </c>
      <c r="L3215" s="10">
        <f t="shared" si="25"/>
        <v>1235.0000000000002</v>
      </c>
      <c r="M3215" s="11">
        <v>0.4</v>
      </c>
      <c r="O3215" s="16"/>
      <c r="P3215" s="14"/>
      <c r="Q3215" s="12"/>
      <c r="R3215" s="13"/>
    </row>
    <row r="3216" spans="1:18" ht="15.75" customHeight="1">
      <c r="A3216" s="1"/>
      <c r="B3216" s="6" t="s">
        <v>14</v>
      </c>
      <c r="C3216" s="6">
        <v>1185732</v>
      </c>
      <c r="D3216" s="7">
        <v>44425</v>
      </c>
      <c r="E3216" s="6" t="s">
        <v>33</v>
      </c>
      <c r="F3216" s="6" t="s">
        <v>112</v>
      </c>
      <c r="G3216" s="6" t="s">
        <v>113</v>
      </c>
      <c r="H3216" s="6" t="s">
        <v>17</v>
      </c>
      <c r="I3216" s="8">
        <v>0.5</v>
      </c>
      <c r="J3216" s="9">
        <v>5250</v>
      </c>
      <c r="K3216" s="10">
        <f t="shared" si="24"/>
        <v>2625</v>
      </c>
      <c r="L3216" s="10">
        <f t="shared" si="25"/>
        <v>1050</v>
      </c>
      <c r="M3216" s="11">
        <v>0.4</v>
      </c>
      <c r="O3216" s="16"/>
      <c r="P3216" s="14"/>
      <c r="Q3216" s="12"/>
      <c r="R3216" s="13"/>
    </row>
    <row r="3217" spans="1:18" ht="15.75" customHeight="1">
      <c r="A3217" s="1"/>
      <c r="B3217" s="6" t="s">
        <v>14</v>
      </c>
      <c r="C3217" s="6">
        <v>1185732</v>
      </c>
      <c r="D3217" s="7">
        <v>44425</v>
      </c>
      <c r="E3217" s="6" t="s">
        <v>33</v>
      </c>
      <c r="F3217" s="6" t="s">
        <v>112</v>
      </c>
      <c r="G3217" s="6" t="s">
        <v>113</v>
      </c>
      <c r="H3217" s="6" t="s">
        <v>18</v>
      </c>
      <c r="I3217" s="8">
        <v>0.45000000000000007</v>
      </c>
      <c r="J3217" s="9">
        <v>3000</v>
      </c>
      <c r="K3217" s="10">
        <f t="shared" si="24"/>
        <v>1350.0000000000002</v>
      </c>
      <c r="L3217" s="10">
        <f t="shared" si="25"/>
        <v>540.00000000000011</v>
      </c>
      <c r="M3217" s="11">
        <v>0.4</v>
      </c>
      <c r="O3217" s="16"/>
      <c r="P3217" s="14"/>
      <c r="Q3217" s="12"/>
      <c r="R3217" s="13"/>
    </row>
    <row r="3218" spans="1:18" ht="15.75" customHeight="1">
      <c r="A3218" s="1"/>
      <c r="B3218" s="6" t="s">
        <v>14</v>
      </c>
      <c r="C3218" s="6">
        <v>1185732</v>
      </c>
      <c r="D3218" s="7">
        <v>44425</v>
      </c>
      <c r="E3218" s="6" t="s">
        <v>33</v>
      </c>
      <c r="F3218" s="6" t="s">
        <v>112</v>
      </c>
      <c r="G3218" s="6" t="s">
        <v>113</v>
      </c>
      <c r="H3218" s="6" t="s">
        <v>19</v>
      </c>
      <c r="I3218" s="8">
        <v>0.4</v>
      </c>
      <c r="J3218" s="9">
        <v>3000</v>
      </c>
      <c r="K3218" s="10">
        <f t="shared" si="24"/>
        <v>1200</v>
      </c>
      <c r="L3218" s="10">
        <f t="shared" si="25"/>
        <v>480</v>
      </c>
      <c r="M3218" s="11">
        <v>0.4</v>
      </c>
      <c r="O3218" s="16"/>
      <c r="P3218" s="14"/>
      <c r="Q3218" s="12"/>
      <c r="R3218" s="13"/>
    </row>
    <row r="3219" spans="1:18" ht="15.75" customHeight="1">
      <c r="A3219" s="1"/>
      <c r="B3219" s="6" t="s">
        <v>14</v>
      </c>
      <c r="C3219" s="6">
        <v>1185732</v>
      </c>
      <c r="D3219" s="7">
        <v>44425</v>
      </c>
      <c r="E3219" s="6" t="s">
        <v>33</v>
      </c>
      <c r="F3219" s="6" t="s">
        <v>112</v>
      </c>
      <c r="G3219" s="6" t="s">
        <v>113</v>
      </c>
      <c r="H3219" s="6" t="s">
        <v>20</v>
      </c>
      <c r="I3219" s="8">
        <v>0.4</v>
      </c>
      <c r="J3219" s="9">
        <v>2750</v>
      </c>
      <c r="K3219" s="10">
        <f t="shared" si="24"/>
        <v>1100</v>
      </c>
      <c r="L3219" s="10">
        <f t="shared" si="25"/>
        <v>440</v>
      </c>
      <c r="M3219" s="11">
        <v>0.4</v>
      </c>
      <c r="O3219" s="16"/>
      <c r="P3219" s="14"/>
      <c r="Q3219" s="12"/>
      <c r="R3219" s="13"/>
    </row>
    <row r="3220" spans="1:18" ht="15.75" customHeight="1">
      <c r="A3220" s="1"/>
      <c r="B3220" s="6" t="s">
        <v>14</v>
      </c>
      <c r="C3220" s="6">
        <v>1185732</v>
      </c>
      <c r="D3220" s="7">
        <v>44425</v>
      </c>
      <c r="E3220" s="6" t="s">
        <v>33</v>
      </c>
      <c r="F3220" s="6" t="s">
        <v>112</v>
      </c>
      <c r="G3220" s="6" t="s">
        <v>113</v>
      </c>
      <c r="H3220" s="6" t="s">
        <v>21</v>
      </c>
      <c r="I3220" s="8">
        <v>0.5</v>
      </c>
      <c r="J3220" s="9">
        <v>2500</v>
      </c>
      <c r="K3220" s="10">
        <f t="shared" si="24"/>
        <v>1250</v>
      </c>
      <c r="L3220" s="10">
        <f t="shared" si="25"/>
        <v>500</v>
      </c>
      <c r="M3220" s="11">
        <v>0.4</v>
      </c>
      <c r="O3220" s="16"/>
      <c r="P3220" s="14"/>
      <c r="Q3220" s="12"/>
      <c r="R3220" s="13"/>
    </row>
    <row r="3221" spans="1:18" ht="15.75" customHeight="1">
      <c r="A3221" s="1"/>
      <c r="B3221" s="6" t="s">
        <v>14</v>
      </c>
      <c r="C3221" s="6">
        <v>1185732</v>
      </c>
      <c r="D3221" s="7">
        <v>44425</v>
      </c>
      <c r="E3221" s="6" t="s">
        <v>33</v>
      </c>
      <c r="F3221" s="6" t="s">
        <v>112</v>
      </c>
      <c r="G3221" s="6" t="s">
        <v>113</v>
      </c>
      <c r="H3221" s="6" t="s">
        <v>22</v>
      </c>
      <c r="I3221" s="8">
        <v>0.55000000000000004</v>
      </c>
      <c r="J3221" s="9">
        <v>4250</v>
      </c>
      <c r="K3221" s="10">
        <f t="shared" si="24"/>
        <v>2337.5</v>
      </c>
      <c r="L3221" s="10">
        <f t="shared" si="25"/>
        <v>935</v>
      </c>
      <c r="M3221" s="11">
        <v>0.4</v>
      </c>
      <c r="O3221" s="16"/>
      <c r="P3221" s="14"/>
      <c r="Q3221" s="12"/>
      <c r="R3221" s="13"/>
    </row>
    <row r="3222" spans="1:18" ht="15.75" customHeight="1">
      <c r="A3222" s="1"/>
      <c r="B3222" s="6" t="s">
        <v>14</v>
      </c>
      <c r="C3222" s="6">
        <v>1185732</v>
      </c>
      <c r="D3222" s="7">
        <v>44457</v>
      </c>
      <c r="E3222" s="6" t="s">
        <v>33</v>
      </c>
      <c r="F3222" s="6" t="s">
        <v>112</v>
      </c>
      <c r="G3222" s="6" t="s">
        <v>113</v>
      </c>
      <c r="H3222" s="6" t="s">
        <v>17</v>
      </c>
      <c r="I3222" s="8">
        <v>0.35000000000000003</v>
      </c>
      <c r="J3222" s="9">
        <v>5500</v>
      </c>
      <c r="K3222" s="10">
        <f t="shared" si="24"/>
        <v>1925.0000000000002</v>
      </c>
      <c r="L3222" s="10">
        <f t="shared" si="25"/>
        <v>770.00000000000011</v>
      </c>
      <c r="M3222" s="11">
        <v>0.4</v>
      </c>
      <c r="O3222" s="16"/>
      <c r="P3222" s="14"/>
      <c r="Q3222" s="12"/>
      <c r="R3222" s="13"/>
    </row>
    <row r="3223" spans="1:18" ht="15.75" customHeight="1">
      <c r="A3223" s="1"/>
      <c r="B3223" s="6" t="s">
        <v>14</v>
      </c>
      <c r="C3223" s="6">
        <v>1185732</v>
      </c>
      <c r="D3223" s="7">
        <v>44457</v>
      </c>
      <c r="E3223" s="6" t="s">
        <v>33</v>
      </c>
      <c r="F3223" s="6" t="s">
        <v>112</v>
      </c>
      <c r="G3223" s="6" t="s">
        <v>113</v>
      </c>
      <c r="H3223" s="6" t="s">
        <v>18</v>
      </c>
      <c r="I3223" s="8">
        <v>0.3000000000000001</v>
      </c>
      <c r="J3223" s="9">
        <v>3500</v>
      </c>
      <c r="K3223" s="10">
        <f t="shared" si="24"/>
        <v>1050.0000000000005</v>
      </c>
      <c r="L3223" s="10">
        <f t="shared" si="25"/>
        <v>420.00000000000023</v>
      </c>
      <c r="M3223" s="11">
        <v>0.4</v>
      </c>
      <c r="O3223" s="16"/>
      <c r="P3223" s="14"/>
      <c r="Q3223" s="12"/>
      <c r="R3223" s="13"/>
    </row>
    <row r="3224" spans="1:18" ht="15.75" customHeight="1">
      <c r="A3224" s="1"/>
      <c r="B3224" s="6" t="s">
        <v>14</v>
      </c>
      <c r="C3224" s="6">
        <v>1185732</v>
      </c>
      <c r="D3224" s="7">
        <v>44457</v>
      </c>
      <c r="E3224" s="6" t="s">
        <v>33</v>
      </c>
      <c r="F3224" s="6" t="s">
        <v>112</v>
      </c>
      <c r="G3224" s="6" t="s">
        <v>113</v>
      </c>
      <c r="H3224" s="6" t="s">
        <v>19</v>
      </c>
      <c r="I3224" s="8">
        <v>0.25000000000000006</v>
      </c>
      <c r="J3224" s="9">
        <v>2500</v>
      </c>
      <c r="K3224" s="10">
        <f t="shared" si="24"/>
        <v>625.00000000000011</v>
      </c>
      <c r="L3224" s="10">
        <f t="shared" si="25"/>
        <v>250.00000000000006</v>
      </c>
      <c r="M3224" s="11">
        <v>0.4</v>
      </c>
      <c r="O3224" s="16"/>
      <c r="P3224" s="14"/>
      <c r="Q3224" s="12"/>
      <c r="R3224" s="13"/>
    </row>
    <row r="3225" spans="1:18" ht="15.75" customHeight="1">
      <c r="A3225" s="1"/>
      <c r="B3225" s="6" t="s">
        <v>14</v>
      </c>
      <c r="C3225" s="6">
        <v>1185732</v>
      </c>
      <c r="D3225" s="7">
        <v>44457</v>
      </c>
      <c r="E3225" s="6" t="s">
        <v>33</v>
      </c>
      <c r="F3225" s="6" t="s">
        <v>112</v>
      </c>
      <c r="G3225" s="6" t="s">
        <v>113</v>
      </c>
      <c r="H3225" s="6" t="s">
        <v>20</v>
      </c>
      <c r="I3225" s="8">
        <v>0.25000000000000006</v>
      </c>
      <c r="J3225" s="9">
        <v>2250</v>
      </c>
      <c r="K3225" s="10">
        <f t="shared" si="24"/>
        <v>562.50000000000011</v>
      </c>
      <c r="L3225" s="10">
        <f t="shared" si="25"/>
        <v>225.00000000000006</v>
      </c>
      <c r="M3225" s="11">
        <v>0.4</v>
      </c>
      <c r="O3225" s="16"/>
      <c r="P3225" s="14"/>
      <c r="Q3225" s="12"/>
      <c r="R3225" s="13"/>
    </row>
    <row r="3226" spans="1:18" ht="15.75" customHeight="1">
      <c r="A3226" s="1"/>
      <c r="B3226" s="6" t="s">
        <v>14</v>
      </c>
      <c r="C3226" s="6">
        <v>1185732</v>
      </c>
      <c r="D3226" s="7">
        <v>44457</v>
      </c>
      <c r="E3226" s="6" t="s">
        <v>33</v>
      </c>
      <c r="F3226" s="6" t="s">
        <v>112</v>
      </c>
      <c r="G3226" s="6" t="s">
        <v>113</v>
      </c>
      <c r="H3226" s="6" t="s">
        <v>21</v>
      </c>
      <c r="I3226" s="8">
        <v>0.35000000000000003</v>
      </c>
      <c r="J3226" s="9">
        <v>2250</v>
      </c>
      <c r="K3226" s="10">
        <f t="shared" si="24"/>
        <v>787.50000000000011</v>
      </c>
      <c r="L3226" s="10">
        <f t="shared" si="25"/>
        <v>315.00000000000006</v>
      </c>
      <c r="M3226" s="11">
        <v>0.4</v>
      </c>
      <c r="O3226" s="16"/>
      <c r="P3226" s="14"/>
      <c r="Q3226" s="12"/>
      <c r="R3226" s="13"/>
    </row>
    <row r="3227" spans="1:18" ht="15.75" customHeight="1">
      <c r="A3227" s="1"/>
      <c r="B3227" s="6" t="s">
        <v>14</v>
      </c>
      <c r="C3227" s="6">
        <v>1185732</v>
      </c>
      <c r="D3227" s="7">
        <v>44457</v>
      </c>
      <c r="E3227" s="6" t="s">
        <v>33</v>
      </c>
      <c r="F3227" s="6" t="s">
        <v>112</v>
      </c>
      <c r="G3227" s="6" t="s">
        <v>113</v>
      </c>
      <c r="H3227" s="6" t="s">
        <v>22</v>
      </c>
      <c r="I3227" s="8">
        <v>0.4</v>
      </c>
      <c r="J3227" s="9">
        <v>3000</v>
      </c>
      <c r="K3227" s="10">
        <f t="shared" si="24"/>
        <v>1200</v>
      </c>
      <c r="L3227" s="10">
        <f t="shared" si="25"/>
        <v>480</v>
      </c>
      <c r="M3227" s="11">
        <v>0.4</v>
      </c>
      <c r="O3227" s="16"/>
      <c r="P3227" s="14"/>
      <c r="Q3227" s="12"/>
      <c r="R3227" s="13"/>
    </row>
    <row r="3228" spans="1:18" ht="15.75" customHeight="1">
      <c r="A3228" s="1"/>
      <c r="B3228" s="6" t="s">
        <v>14</v>
      </c>
      <c r="C3228" s="6">
        <v>1185732</v>
      </c>
      <c r="D3228" s="7">
        <v>44486</v>
      </c>
      <c r="E3228" s="6" t="s">
        <v>33</v>
      </c>
      <c r="F3228" s="6" t="s">
        <v>112</v>
      </c>
      <c r="G3228" s="6" t="s">
        <v>113</v>
      </c>
      <c r="H3228" s="6" t="s">
        <v>17</v>
      </c>
      <c r="I3228" s="8">
        <v>0.44999999999999996</v>
      </c>
      <c r="J3228" s="9">
        <v>4250</v>
      </c>
      <c r="K3228" s="10">
        <f t="shared" si="24"/>
        <v>1912.4999999999998</v>
      </c>
      <c r="L3228" s="10">
        <f t="shared" si="25"/>
        <v>765</v>
      </c>
      <c r="M3228" s="11">
        <v>0.4</v>
      </c>
      <c r="O3228" s="16"/>
      <c r="P3228" s="14"/>
      <c r="Q3228" s="12"/>
      <c r="R3228" s="13"/>
    </row>
    <row r="3229" spans="1:18" ht="15.75" customHeight="1">
      <c r="A3229" s="1"/>
      <c r="B3229" s="6" t="s">
        <v>14</v>
      </c>
      <c r="C3229" s="6">
        <v>1185732</v>
      </c>
      <c r="D3229" s="7">
        <v>44486</v>
      </c>
      <c r="E3229" s="6" t="s">
        <v>33</v>
      </c>
      <c r="F3229" s="6" t="s">
        <v>112</v>
      </c>
      <c r="G3229" s="6" t="s">
        <v>113</v>
      </c>
      <c r="H3229" s="6" t="s">
        <v>18</v>
      </c>
      <c r="I3229" s="8">
        <v>0.35000000000000003</v>
      </c>
      <c r="J3229" s="9">
        <v>2750</v>
      </c>
      <c r="K3229" s="10">
        <f t="shared" si="24"/>
        <v>962.50000000000011</v>
      </c>
      <c r="L3229" s="10">
        <f t="shared" si="25"/>
        <v>385.00000000000006</v>
      </c>
      <c r="M3229" s="11">
        <v>0.4</v>
      </c>
      <c r="O3229" s="16"/>
      <c r="P3229" s="14"/>
      <c r="Q3229" s="12"/>
      <c r="R3229" s="13"/>
    </row>
    <row r="3230" spans="1:18" ht="15.75" customHeight="1">
      <c r="A3230" s="1"/>
      <c r="B3230" s="6" t="s">
        <v>14</v>
      </c>
      <c r="C3230" s="6">
        <v>1185732</v>
      </c>
      <c r="D3230" s="7">
        <v>44486</v>
      </c>
      <c r="E3230" s="6" t="s">
        <v>33</v>
      </c>
      <c r="F3230" s="6" t="s">
        <v>112</v>
      </c>
      <c r="G3230" s="6" t="s">
        <v>113</v>
      </c>
      <c r="H3230" s="6" t="s">
        <v>19</v>
      </c>
      <c r="I3230" s="8">
        <v>0.35000000000000003</v>
      </c>
      <c r="J3230" s="9">
        <v>1750</v>
      </c>
      <c r="K3230" s="10">
        <f t="shared" si="24"/>
        <v>612.50000000000011</v>
      </c>
      <c r="L3230" s="10">
        <f t="shared" si="25"/>
        <v>245.00000000000006</v>
      </c>
      <c r="M3230" s="11">
        <v>0.4</v>
      </c>
      <c r="O3230" s="16"/>
      <c r="P3230" s="14"/>
      <c r="Q3230" s="12"/>
      <c r="R3230" s="13"/>
    </row>
    <row r="3231" spans="1:18" ht="15.75" customHeight="1">
      <c r="A3231" s="1"/>
      <c r="B3231" s="6" t="s">
        <v>14</v>
      </c>
      <c r="C3231" s="6">
        <v>1185732</v>
      </c>
      <c r="D3231" s="7">
        <v>44486</v>
      </c>
      <c r="E3231" s="6" t="s">
        <v>33</v>
      </c>
      <c r="F3231" s="6" t="s">
        <v>112</v>
      </c>
      <c r="G3231" s="6" t="s">
        <v>113</v>
      </c>
      <c r="H3231" s="6" t="s">
        <v>20</v>
      </c>
      <c r="I3231" s="8">
        <v>0.35000000000000003</v>
      </c>
      <c r="J3231" s="9">
        <v>1750</v>
      </c>
      <c r="K3231" s="10">
        <f t="shared" si="24"/>
        <v>612.50000000000011</v>
      </c>
      <c r="L3231" s="10">
        <f t="shared" si="25"/>
        <v>245.00000000000006</v>
      </c>
      <c r="M3231" s="11">
        <v>0.4</v>
      </c>
      <c r="O3231" s="16"/>
      <c r="P3231" s="14"/>
      <c r="Q3231" s="12"/>
      <c r="R3231" s="13"/>
    </row>
    <row r="3232" spans="1:18" ht="15.75" customHeight="1">
      <c r="A3232" s="1"/>
      <c r="B3232" s="6" t="s">
        <v>14</v>
      </c>
      <c r="C3232" s="6">
        <v>1185732</v>
      </c>
      <c r="D3232" s="7">
        <v>44486</v>
      </c>
      <c r="E3232" s="6" t="s">
        <v>33</v>
      </c>
      <c r="F3232" s="6" t="s">
        <v>112</v>
      </c>
      <c r="G3232" s="6" t="s">
        <v>113</v>
      </c>
      <c r="H3232" s="6" t="s">
        <v>21</v>
      </c>
      <c r="I3232" s="8">
        <v>0.44999999999999996</v>
      </c>
      <c r="J3232" s="9">
        <v>1750</v>
      </c>
      <c r="K3232" s="10">
        <f t="shared" si="24"/>
        <v>787.49999999999989</v>
      </c>
      <c r="L3232" s="10">
        <f t="shared" si="25"/>
        <v>315</v>
      </c>
      <c r="M3232" s="11">
        <v>0.4</v>
      </c>
      <c r="O3232" s="16"/>
      <c r="P3232" s="14"/>
      <c r="Q3232" s="12"/>
      <c r="R3232" s="13"/>
    </row>
    <row r="3233" spans="1:18" ht="15.75" customHeight="1">
      <c r="A3233" s="1"/>
      <c r="B3233" s="6" t="s">
        <v>14</v>
      </c>
      <c r="C3233" s="6">
        <v>1185732</v>
      </c>
      <c r="D3233" s="7">
        <v>44486</v>
      </c>
      <c r="E3233" s="6" t="s">
        <v>33</v>
      </c>
      <c r="F3233" s="6" t="s">
        <v>112</v>
      </c>
      <c r="G3233" s="6" t="s">
        <v>113</v>
      </c>
      <c r="H3233" s="6" t="s">
        <v>22</v>
      </c>
      <c r="I3233" s="8">
        <v>0.49999999999999983</v>
      </c>
      <c r="J3233" s="9">
        <v>3000</v>
      </c>
      <c r="K3233" s="10">
        <f t="shared" si="24"/>
        <v>1499.9999999999995</v>
      </c>
      <c r="L3233" s="10">
        <f t="shared" si="25"/>
        <v>599.99999999999989</v>
      </c>
      <c r="M3233" s="11">
        <v>0.4</v>
      </c>
      <c r="O3233" s="16"/>
      <c r="P3233" s="14"/>
      <c r="Q3233" s="12"/>
      <c r="R3233" s="13"/>
    </row>
    <row r="3234" spans="1:18" ht="15.75" customHeight="1">
      <c r="A3234" s="1"/>
      <c r="B3234" s="6" t="s">
        <v>14</v>
      </c>
      <c r="C3234" s="6">
        <v>1185732</v>
      </c>
      <c r="D3234" s="7">
        <v>44517</v>
      </c>
      <c r="E3234" s="6" t="s">
        <v>33</v>
      </c>
      <c r="F3234" s="6" t="s">
        <v>112</v>
      </c>
      <c r="G3234" s="6" t="s">
        <v>113</v>
      </c>
      <c r="H3234" s="6" t="s">
        <v>17</v>
      </c>
      <c r="I3234" s="8">
        <v>0.44999999999999996</v>
      </c>
      <c r="J3234" s="9">
        <v>4500</v>
      </c>
      <c r="K3234" s="10">
        <f t="shared" si="24"/>
        <v>2024.9999999999998</v>
      </c>
      <c r="L3234" s="10">
        <f t="shared" si="25"/>
        <v>810</v>
      </c>
      <c r="M3234" s="11">
        <v>0.4</v>
      </c>
      <c r="O3234" s="16"/>
      <c r="P3234" s="14"/>
      <c r="Q3234" s="12"/>
      <c r="R3234" s="13"/>
    </row>
    <row r="3235" spans="1:18" ht="15.75" customHeight="1">
      <c r="A3235" s="1"/>
      <c r="B3235" s="6" t="s">
        <v>14</v>
      </c>
      <c r="C3235" s="6">
        <v>1185732</v>
      </c>
      <c r="D3235" s="7">
        <v>44517</v>
      </c>
      <c r="E3235" s="6" t="s">
        <v>33</v>
      </c>
      <c r="F3235" s="6" t="s">
        <v>112</v>
      </c>
      <c r="G3235" s="6" t="s">
        <v>113</v>
      </c>
      <c r="H3235" s="6" t="s">
        <v>18</v>
      </c>
      <c r="I3235" s="8">
        <v>0.35000000000000003</v>
      </c>
      <c r="J3235" s="9">
        <v>3500</v>
      </c>
      <c r="K3235" s="10">
        <f t="shared" si="24"/>
        <v>1225.0000000000002</v>
      </c>
      <c r="L3235" s="10">
        <f t="shared" si="25"/>
        <v>490.00000000000011</v>
      </c>
      <c r="M3235" s="11">
        <v>0.4</v>
      </c>
      <c r="O3235" s="16"/>
      <c r="P3235" s="14"/>
      <c r="Q3235" s="12"/>
      <c r="R3235" s="13"/>
    </row>
    <row r="3236" spans="1:18" ht="15.75" customHeight="1">
      <c r="A3236" s="1"/>
      <c r="B3236" s="6" t="s">
        <v>14</v>
      </c>
      <c r="C3236" s="6">
        <v>1185732</v>
      </c>
      <c r="D3236" s="7">
        <v>44517</v>
      </c>
      <c r="E3236" s="6" t="s">
        <v>33</v>
      </c>
      <c r="F3236" s="6" t="s">
        <v>112</v>
      </c>
      <c r="G3236" s="6" t="s">
        <v>113</v>
      </c>
      <c r="H3236" s="6" t="s">
        <v>19</v>
      </c>
      <c r="I3236" s="8">
        <v>0.35000000000000003</v>
      </c>
      <c r="J3236" s="9">
        <v>2950</v>
      </c>
      <c r="K3236" s="10">
        <f t="shared" si="24"/>
        <v>1032.5</v>
      </c>
      <c r="L3236" s="10">
        <f t="shared" si="25"/>
        <v>413</v>
      </c>
      <c r="M3236" s="11">
        <v>0.4</v>
      </c>
      <c r="O3236" s="16"/>
      <c r="P3236" s="14"/>
      <c r="Q3236" s="12"/>
      <c r="R3236" s="13"/>
    </row>
    <row r="3237" spans="1:18" ht="15.75" customHeight="1">
      <c r="A3237" s="1"/>
      <c r="B3237" s="6" t="s">
        <v>14</v>
      </c>
      <c r="C3237" s="6">
        <v>1185732</v>
      </c>
      <c r="D3237" s="7">
        <v>44517</v>
      </c>
      <c r="E3237" s="6" t="s">
        <v>33</v>
      </c>
      <c r="F3237" s="6" t="s">
        <v>112</v>
      </c>
      <c r="G3237" s="6" t="s">
        <v>113</v>
      </c>
      <c r="H3237" s="6" t="s">
        <v>20</v>
      </c>
      <c r="I3237" s="8">
        <v>0.4</v>
      </c>
      <c r="J3237" s="9">
        <v>3250</v>
      </c>
      <c r="K3237" s="10">
        <f t="shared" si="24"/>
        <v>1300</v>
      </c>
      <c r="L3237" s="10">
        <f t="shared" si="25"/>
        <v>520</v>
      </c>
      <c r="M3237" s="11">
        <v>0.4</v>
      </c>
      <c r="O3237" s="16"/>
      <c r="P3237" s="14"/>
      <c r="Q3237" s="12"/>
      <c r="R3237" s="13"/>
    </row>
    <row r="3238" spans="1:18" ht="15.75" customHeight="1">
      <c r="A3238" s="1"/>
      <c r="B3238" s="6" t="s">
        <v>14</v>
      </c>
      <c r="C3238" s="6">
        <v>1185732</v>
      </c>
      <c r="D3238" s="7">
        <v>44517</v>
      </c>
      <c r="E3238" s="6" t="s">
        <v>33</v>
      </c>
      <c r="F3238" s="6" t="s">
        <v>112</v>
      </c>
      <c r="G3238" s="6" t="s">
        <v>113</v>
      </c>
      <c r="H3238" s="6" t="s">
        <v>21</v>
      </c>
      <c r="I3238" s="8">
        <v>0.65</v>
      </c>
      <c r="J3238" s="9">
        <v>3000</v>
      </c>
      <c r="K3238" s="10">
        <f t="shared" si="24"/>
        <v>1950</v>
      </c>
      <c r="L3238" s="10">
        <f t="shared" si="25"/>
        <v>780</v>
      </c>
      <c r="M3238" s="11">
        <v>0.4</v>
      </c>
      <c r="O3238" s="16"/>
      <c r="P3238" s="14"/>
      <c r="Q3238" s="12"/>
      <c r="R3238" s="13"/>
    </row>
    <row r="3239" spans="1:18" ht="15.75" customHeight="1">
      <c r="A3239" s="1"/>
      <c r="B3239" s="6" t="s">
        <v>14</v>
      </c>
      <c r="C3239" s="6">
        <v>1185732</v>
      </c>
      <c r="D3239" s="7">
        <v>44517</v>
      </c>
      <c r="E3239" s="6" t="s">
        <v>33</v>
      </c>
      <c r="F3239" s="6" t="s">
        <v>112</v>
      </c>
      <c r="G3239" s="6" t="s">
        <v>113</v>
      </c>
      <c r="H3239" s="6" t="s">
        <v>22</v>
      </c>
      <c r="I3239" s="8">
        <v>0.7</v>
      </c>
      <c r="J3239" s="9">
        <v>4000</v>
      </c>
      <c r="K3239" s="10">
        <f t="shared" si="24"/>
        <v>2800</v>
      </c>
      <c r="L3239" s="10">
        <f t="shared" si="25"/>
        <v>1120</v>
      </c>
      <c r="M3239" s="11">
        <v>0.4</v>
      </c>
      <c r="O3239" s="16"/>
      <c r="P3239" s="14"/>
      <c r="Q3239" s="12"/>
      <c r="R3239" s="13"/>
    </row>
    <row r="3240" spans="1:18" ht="15.75" customHeight="1">
      <c r="A3240" s="1"/>
      <c r="B3240" s="6" t="s">
        <v>14</v>
      </c>
      <c r="C3240" s="6">
        <v>1185732</v>
      </c>
      <c r="D3240" s="7">
        <v>44546</v>
      </c>
      <c r="E3240" s="6" t="s">
        <v>33</v>
      </c>
      <c r="F3240" s="6" t="s">
        <v>112</v>
      </c>
      <c r="G3240" s="6" t="s">
        <v>113</v>
      </c>
      <c r="H3240" s="6" t="s">
        <v>17</v>
      </c>
      <c r="I3240" s="8">
        <v>0.65</v>
      </c>
      <c r="J3240" s="9">
        <v>6500</v>
      </c>
      <c r="K3240" s="10">
        <f t="shared" si="24"/>
        <v>4225</v>
      </c>
      <c r="L3240" s="10">
        <f t="shared" si="25"/>
        <v>1690</v>
      </c>
      <c r="M3240" s="11">
        <v>0.4</v>
      </c>
      <c r="O3240" s="16"/>
      <c r="P3240" s="14"/>
      <c r="Q3240" s="12"/>
      <c r="R3240" s="13"/>
    </row>
    <row r="3241" spans="1:18" ht="15.75" customHeight="1">
      <c r="A3241" s="1"/>
      <c r="B3241" s="6" t="s">
        <v>14</v>
      </c>
      <c r="C3241" s="6">
        <v>1185732</v>
      </c>
      <c r="D3241" s="7">
        <v>44546</v>
      </c>
      <c r="E3241" s="6" t="s">
        <v>33</v>
      </c>
      <c r="F3241" s="6" t="s">
        <v>112</v>
      </c>
      <c r="G3241" s="6" t="s">
        <v>113</v>
      </c>
      <c r="H3241" s="6" t="s">
        <v>18</v>
      </c>
      <c r="I3241" s="8">
        <v>0.55000000000000004</v>
      </c>
      <c r="J3241" s="9">
        <v>4500</v>
      </c>
      <c r="K3241" s="10">
        <f t="shared" si="24"/>
        <v>2475</v>
      </c>
      <c r="L3241" s="10">
        <f t="shared" si="25"/>
        <v>990</v>
      </c>
      <c r="M3241" s="11">
        <v>0.4</v>
      </c>
      <c r="O3241" s="16"/>
      <c r="P3241" s="14"/>
      <c r="Q3241" s="12"/>
      <c r="R3241" s="13"/>
    </row>
    <row r="3242" spans="1:18" ht="15.75" customHeight="1">
      <c r="A3242" s="1"/>
      <c r="B3242" s="6" t="s">
        <v>14</v>
      </c>
      <c r="C3242" s="6">
        <v>1185732</v>
      </c>
      <c r="D3242" s="7">
        <v>44546</v>
      </c>
      <c r="E3242" s="6" t="s">
        <v>33</v>
      </c>
      <c r="F3242" s="6" t="s">
        <v>112</v>
      </c>
      <c r="G3242" s="6" t="s">
        <v>113</v>
      </c>
      <c r="H3242" s="6" t="s">
        <v>19</v>
      </c>
      <c r="I3242" s="8">
        <v>0.55000000000000004</v>
      </c>
      <c r="J3242" s="9">
        <v>4000</v>
      </c>
      <c r="K3242" s="10">
        <f t="shared" si="24"/>
        <v>2200</v>
      </c>
      <c r="L3242" s="10">
        <f t="shared" si="25"/>
        <v>880</v>
      </c>
      <c r="M3242" s="11">
        <v>0.4</v>
      </c>
      <c r="O3242" s="16"/>
      <c r="P3242" s="14"/>
      <c r="Q3242" s="12"/>
      <c r="R3242" s="13"/>
    </row>
    <row r="3243" spans="1:18" ht="15.75" customHeight="1">
      <c r="A3243" s="1"/>
      <c r="B3243" s="6" t="s">
        <v>14</v>
      </c>
      <c r="C3243" s="6">
        <v>1185732</v>
      </c>
      <c r="D3243" s="7">
        <v>44546</v>
      </c>
      <c r="E3243" s="6" t="s">
        <v>33</v>
      </c>
      <c r="F3243" s="6" t="s">
        <v>112</v>
      </c>
      <c r="G3243" s="6" t="s">
        <v>113</v>
      </c>
      <c r="H3243" s="6" t="s">
        <v>20</v>
      </c>
      <c r="I3243" s="8">
        <v>0.55000000000000004</v>
      </c>
      <c r="J3243" s="9">
        <v>3500</v>
      </c>
      <c r="K3243" s="10">
        <f t="shared" si="24"/>
        <v>1925.0000000000002</v>
      </c>
      <c r="L3243" s="10">
        <f t="shared" si="25"/>
        <v>770.00000000000011</v>
      </c>
      <c r="M3243" s="11">
        <v>0.4</v>
      </c>
      <c r="O3243" s="16"/>
      <c r="P3243" s="14"/>
      <c r="Q3243" s="12"/>
      <c r="R3243" s="13"/>
    </row>
    <row r="3244" spans="1:18" ht="15.75" customHeight="1">
      <c r="A3244" s="1"/>
      <c r="B3244" s="6" t="s">
        <v>14</v>
      </c>
      <c r="C3244" s="6">
        <v>1185732</v>
      </c>
      <c r="D3244" s="7">
        <v>44546</v>
      </c>
      <c r="E3244" s="6" t="s">
        <v>33</v>
      </c>
      <c r="F3244" s="6" t="s">
        <v>112</v>
      </c>
      <c r="G3244" s="6" t="s">
        <v>113</v>
      </c>
      <c r="H3244" s="6" t="s">
        <v>21</v>
      </c>
      <c r="I3244" s="8">
        <v>0.65</v>
      </c>
      <c r="J3244" s="9">
        <v>3500</v>
      </c>
      <c r="K3244" s="10">
        <f t="shared" si="24"/>
        <v>2275</v>
      </c>
      <c r="L3244" s="10">
        <f t="shared" si="25"/>
        <v>910</v>
      </c>
      <c r="M3244" s="11">
        <v>0.4</v>
      </c>
      <c r="O3244" s="16"/>
      <c r="P3244" s="14"/>
      <c r="Q3244" s="12"/>
      <c r="R3244" s="13"/>
    </row>
    <row r="3245" spans="1:18" ht="15.75" customHeight="1">
      <c r="A3245" s="1"/>
      <c r="B3245" s="6" t="s">
        <v>14</v>
      </c>
      <c r="C3245" s="6">
        <v>1185732</v>
      </c>
      <c r="D3245" s="7">
        <v>44546</v>
      </c>
      <c r="E3245" s="6" t="s">
        <v>33</v>
      </c>
      <c r="F3245" s="6" t="s">
        <v>112</v>
      </c>
      <c r="G3245" s="6" t="s">
        <v>113</v>
      </c>
      <c r="H3245" s="6" t="s">
        <v>22</v>
      </c>
      <c r="I3245" s="8">
        <v>0.7</v>
      </c>
      <c r="J3245" s="9">
        <v>4500</v>
      </c>
      <c r="K3245" s="10">
        <f t="shared" si="24"/>
        <v>3150</v>
      </c>
      <c r="L3245" s="10">
        <f t="shared" si="25"/>
        <v>1260</v>
      </c>
      <c r="M3245" s="11">
        <v>0.4</v>
      </c>
      <c r="O3245" s="16"/>
      <c r="P3245" s="14"/>
      <c r="Q3245" s="12"/>
      <c r="R3245" s="13"/>
    </row>
    <row r="3246" spans="1:18" ht="15.75" customHeight="1">
      <c r="A3246" s="1" t="s">
        <v>39</v>
      </c>
      <c r="B3246" s="6" t="s">
        <v>14</v>
      </c>
      <c r="C3246" s="6">
        <v>1185732</v>
      </c>
      <c r="D3246" s="7">
        <v>44220</v>
      </c>
      <c r="E3246" s="6" t="s">
        <v>15</v>
      </c>
      <c r="F3246" s="6" t="s">
        <v>114</v>
      </c>
      <c r="G3246" s="6" t="s">
        <v>89</v>
      </c>
      <c r="H3246" s="6" t="s">
        <v>17</v>
      </c>
      <c r="I3246" s="8">
        <v>0.35000000000000003</v>
      </c>
      <c r="J3246" s="9">
        <v>4250</v>
      </c>
      <c r="K3246" s="10">
        <f t="shared" si="24"/>
        <v>1487.5000000000002</v>
      </c>
      <c r="L3246" s="10">
        <f t="shared" si="25"/>
        <v>595.00000000000011</v>
      </c>
      <c r="M3246" s="11">
        <v>0.4</v>
      </c>
      <c r="O3246" s="16"/>
      <c r="P3246" s="14"/>
      <c r="Q3246" s="12"/>
      <c r="R3246" s="13"/>
    </row>
    <row r="3247" spans="1:18" ht="15.75" customHeight="1">
      <c r="A3247" s="1"/>
      <c r="B3247" s="6" t="s">
        <v>14</v>
      </c>
      <c r="C3247" s="6">
        <v>1185732</v>
      </c>
      <c r="D3247" s="7">
        <v>44220</v>
      </c>
      <c r="E3247" s="6" t="s">
        <v>15</v>
      </c>
      <c r="F3247" s="6" t="s">
        <v>114</v>
      </c>
      <c r="G3247" s="6" t="s">
        <v>89</v>
      </c>
      <c r="H3247" s="6" t="s">
        <v>18</v>
      </c>
      <c r="I3247" s="8">
        <v>0.35000000000000003</v>
      </c>
      <c r="J3247" s="9">
        <v>2250</v>
      </c>
      <c r="K3247" s="10">
        <f t="shared" si="24"/>
        <v>787.50000000000011</v>
      </c>
      <c r="L3247" s="10">
        <f t="shared" si="25"/>
        <v>275.625</v>
      </c>
      <c r="M3247" s="11">
        <v>0.35</v>
      </c>
      <c r="O3247" s="16"/>
      <c r="P3247" s="14"/>
      <c r="Q3247" s="12"/>
      <c r="R3247" s="13"/>
    </row>
    <row r="3248" spans="1:18" ht="15.75" customHeight="1">
      <c r="A3248" s="1"/>
      <c r="B3248" s="6" t="s">
        <v>14</v>
      </c>
      <c r="C3248" s="6">
        <v>1185732</v>
      </c>
      <c r="D3248" s="7">
        <v>44220</v>
      </c>
      <c r="E3248" s="6" t="s">
        <v>15</v>
      </c>
      <c r="F3248" s="6" t="s">
        <v>114</v>
      </c>
      <c r="G3248" s="6" t="s">
        <v>89</v>
      </c>
      <c r="H3248" s="6" t="s">
        <v>19</v>
      </c>
      <c r="I3248" s="8">
        <v>0.25000000000000006</v>
      </c>
      <c r="J3248" s="9">
        <v>2250</v>
      </c>
      <c r="K3248" s="10">
        <f t="shared" si="24"/>
        <v>562.50000000000011</v>
      </c>
      <c r="L3248" s="10">
        <f t="shared" si="25"/>
        <v>196.87500000000003</v>
      </c>
      <c r="M3248" s="11">
        <v>0.35</v>
      </c>
      <c r="O3248" s="16"/>
      <c r="P3248" s="14"/>
      <c r="Q3248" s="12"/>
      <c r="R3248" s="13"/>
    </row>
    <row r="3249" spans="1:18" ht="15.75" customHeight="1">
      <c r="A3249" s="1"/>
      <c r="B3249" s="6" t="s">
        <v>14</v>
      </c>
      <c r="C3249" s="6">
        <v>1185732</v>
      </c>
      <c r="D3249" s="7">
        <v>44220</v>
      </c>
      <c r="E3249" s="6" t="s">
        <v>15</v>
      </c>
      <c r="F3249" s="6" t="s">
        <v>114</v>
      </c>
      <c r="G3249" s="6" t="s">
        <v>89</v>
      </c>
      <c r="H3249" s="6" t="s">
        <v>20</v>
      </c>
      <c r="I3249" s="8">
        <v>0.3</v>
      </c>
      <c r="J3249" s="9">
        <v>750</v>
      </c>
      <c r="K3249" s="10">
        <f t="shared" si="24"/>
        <v>225</v>
      </c>
      <c r="L3249" s="10">
        <f t="shared" si="25"/>
        <v>78.75</v>
      </c>
      <c r="M3249" s="11">
        <v>0.35</v>
      </c>
      <c r="O3249" s="16"/>
      <c r="P3249" s="14"/>
      <c r="Q3249" s="12"/>
      <c r="R3249" s="13"/>
    </row>
    <row r="3250" spans="1:18" ht="15.75" customHeight="1">
      <c r="A3250" s="1"/>
      <c r="B3250" s="6" t="s">
        <v>14</v>
      </c>
      <c r="C3250" s="6">
        <v>1185732</v>
      </c>
      <c r="D3250" s="7">
        <v>44220</v>
      </c>
      <c r="E3250" s="6" t="s">
        <v>15</v>
      </c>
      <c r="F3250" s="6" t="s">
        <v>114</v>
      </c>
      <c r="G3250" s="6" t="s">
        <v>89</v>
      </c>
      <c r="H3250" s="6" t="s">
        <v>21</v>
      </c>
      <c r="I3250" s="8">
        <v>0.45</v>
      </c>
      <c r="J3250" s="9">
        <v>1250</v>
      </c>
      <c r="K3250" s="10">
        <f t="shared" si="24"/>
        <v>562.5</v>
      </c>
      <c r="L3250" s="10">
        <f t="shared" si="25"/>
        <v>168.75</v>
      </c>
      <c r="M3250" s="11">
        <v>0.3</v>
      </c>
      <c r="O3250" s="16"/>
      <c r="P3250" s="14"/>
      <c r="Q3250" s="12"/>
      <c r="R3250" s="13"/>
    </row>
    <row r="3251" spans="1:18" ht="15.75" customHeight="1">
      <c r="A3251" s="1"/>
      <c r="B3251" s="6" t="s">
        <v>14</v>
      </c>
      <c r="C3251" s="6">
        <v>1185732</v>
      </c>
      <c r="D3251" s="7">
        <v>44220</v>
      </c>
      <c r="E3251" s="6" t="s">
        <v>15</v>
      </c>
      <c r="F3251" s="6" t="s">
        <v>114</v>
      </c>
      <c r="G3251" s="6" t="s">
        <v>89</v>
      </c>
      <c r="H3251" s="6" t="s">
        <v>22</v>
      </c>
      <c r="I3251" s="8">
        <v>0.35000000000000003</v>
      </c>
      <c r="J3251" s="9">
        <v>2250</v>
      </c>
      <c r="K3251" s="10">
        <f t="shared" si="24"/>
        <v>787.50000000000011</v>
      </c>
      <c r="L3251" s="10">
        <f t="shared" si="25"/>
        <v>236.25000000000003</v>
      </c>
      <c r="M3251" s="11">
        <v>0.3</v>
      </c>
      <c r="O3251" s="16"/>
      <c r="P3251" s="14"/>
      <c r="Q3251" s="12"/>
      <c r="R3251" s="13"/>
    </row>
    <row r="3252" spans="1:18" ht="15.75" customHeight="1">
      <c r="A3252" s="1"/>
      <c r="B3252" s="6" t="s">
        <v>14</v>
      </c>
      <c r="C3252" s="6">
        <v>1185732</v>
      </c>
      <c r="D3252" s="7">
        <v>44249</v>
      </c>
      <c r="E3252" s="6" t="s">
        <v>15</v>
      </c>
      <c r="F3252" s="6" t="s">
        <v>114</v>
      </c>
      <c r="G3252" s="6" t="s">
        <v>89</v>
      </c>
      <c r="H3252" s="6" t="s">
        <v>17</v>
      </c>
      <c r="I3252" s="8">
        <v>0.35000000000000003</v>
      </c>
      <c r="J3252" s="9">
        <v>4750</v>
      </c>
      <c r="K3252" s="10">
        <f t="shared" si="24"/>
        <v>1662.5000000000002</v>
      </c>
      <c r="L3252" s="10">
        <f t="shared" si="25"/>
        <v>665.00000000000011</v>
      </c>
      <c r="M3252" s="11">
        <v>0.4</v>
      </c>
      <c r="O3252" s="16"/>
      <c r="P3252" s="14"/>
      <c r="Q3252" s="12"/>
      <c r="R3252" s="13"/>
    </row>
    <row r="3253" spans="1:18" ht="15.75" customHeight="1">
      <c r="A3253" s="1"/>
      <c r="B3253" s="6" t="s">
        <v>14</v>
      </c>
      <c r="C3253" s="6">
        <v>1185732</v>
      </c>
      <c r="D3253" s="7">
        <v>44249</v>
      </c>
      <c r="E3253" s="6" t="s">
        <v>15</v>
      </c>
      <c r="F3253" s="6" t="s">
        <v>114</v>
      </c>
      <c r="G3253" s="6" t="s">
        <v>89</v>
      </c>
      <c r="H3253" s="6" t="s">
        <v>18</v>
      </c>
      <c r="I3253" s="8">
        <v>0.35000000000000003</v>
      </c>
      <c r="J3253" s="9">
        <v>1250</v>
      </c>
      <c r="K3253" s="10">
        <f t="shared" si="24"/>
        <v>437.50000000000006</v>
      </c>
      <c r="L3253" s="10">
        <f t="shared" si="25"/>
        <v>153.125</v>
      </c>
      <c r="M3253" s="11">
        <v>0.35</v>
      </c>
      <c r="O3253" s="16"/>
      <c r="P3253" s="14"/>
      <c r="Q3253" s="12"/>
      <c r="R3253" s="13"/>
    </row>
    <row r="3254" spans="1:18" ht="15.75" customHeight="1">
      <c r="A3254" s="1"/>
      <c r="B3254" s="6" t="s">
        <v>14</v>
      </c>
      <c r="C3254" s="6">
        <v>1185732</v>
      </c>
      <c r="D3254" s="7">
        <v>44249</v>
      </c>
      <c r="E3254" s="6" t="s">
        <v>15</v>
      </c>
      <c r="F3254" s="6" t="s">
        <v>114</v>
      </c>
      <c r="G3254" s="6" t="s">
        <v>89</v>
      </c>
      <c r="H3254" s="6" t="s">
        <v>19</v>
      </c>
      <c r="I3254" s="8">
        <v>0.25000000000000006</v>
      </c>
      <c r="J3254" s="9">
        <v>1750</v>
      </c>
      <c r="K3254" s="10">
        <f t="shared" si="24"/>
        <v>437.50000000000011</v>
      </c>
      <c r="L3254" s="10">
        <f t="shared" si="25"/>
        <v>153.12500000000003</v>
      </c>
      <c r="M3254" s="11">
        <v>0.35</v>
      </c>
      <c r="O3254" s="16"/>
      <c r="P3254" s="14"/>
      <c r="Q3254" s="12"/>
      <c r="R3254" s="13"/>
    </row>
    <row r="3255" spans="1:18" ht="15.75" customHeight="1">
      <c r="A3255" s="1"/>
      <c r="B3255" s="6" t="s">
        <v>14</v>
      </c>
      <c r="C3255" s="6">
        <v>1185732</v>
      </c>
      <c r="D3255" s="7">
        <v>44249</v>
      </c>
      <c r="E3255" s="6" t="s">
        <v>15</v>
      </c>
      <c r="F3255" s="6" t="s">
        <v>114</v>
      </c>
      <c r="G3255" s="6" t="s">
        <v>89</v>
      </c>
      <c r="H3255" s="6" t="s">
        <v>20</v>
      </c>
      <c r="I3255" s="8">
        <v>0.3</v>
      </c>
      <c r="J3255" s="9">
        <v>500</v>
      </c>
      <c r="K3255" s="10">
        <f t="shared" si="24"/>
        <v>150</v>
      </c>
      <c r="L3255" s="10">
        <f t="shared" si="25"/>
        <v>52.5</v>
      </c>
      <c r="M3255" s="11">
        <v>0.35</v>
      </c>
      <c r="O3255" s="16"/>
      <c r="P3255" s="14"/>
      <c r="Q3255" s="12"/>
      <c r="R3255" s="13"/>
    </row>
    <row r="3256" spans="1:18" ht="15.75" customHeight="1">
      <c r="A3256" s="1"/>
      <c r="B3256" s="6" t="s">
        <v>14</v>
      </c>
      <c r="C3256" s="6">
        <v>1185732</v>
      </c>
      <c r="D3256" s="7">
        <v>44249</v>
      </c>
      <c r="E3256" s="6" t="s">
        <v>15</v>
      </c>
      <c r="F3256" s="6" t="s">
        <v>114</v>
      </c>
      <c r="G3256" s="6" t="s">
        <v>89</v>
      </c>
      <c r="H3256" s="6" t="s">
        <v>21</v>
      </c>
      <c r="I3256" s="8">
        <v>0.45</v>
      </c>
      <c r="J3256" s="9">
        <v>1250</v>
      </c>
      <c r="K3256" s="10">
        <f t="shared" si="24"/>
        <v>562.5</v>
      </c>
      <c r="L3256" s="10">
        <f t="shared" si="25"/>
        <v>168.75</v>
      </c>
      <c r="M3256" s="11">
        <v>0.3</v>
      </c>
      <c r="O3256" s="16"/>
      <c r="P3256" s="14"/>
      <c r="Q3256" s="12"/>
      <c r="R3256" s="13"/>
    </row>
    <row r="3257" spans="1:18" ht="15.75" customHeight="1">
      <c r="A3257" s="1"/>
      <c r="B3257" s="6" t="s">
        <v>14</v>
      </c>
      <c r="C3257" s="6">
        <v>1185732</v>
      </c>
      <c r="D3257" s="7">
        <v>44249</v>
      </c>
      <c r="E3257" s="6" t="s">
        <v>15</v>
      </c>
      <c r="F3257" s="6" t="s">
        <v>114</v>
      </c>
      <c r="G3257" s="6" t="s">
        <v>89</v>
      </c>
      <c r="H3257" s="6" t="s">
        <v>22</v>
      </c>
      <c r="I3257" s="8">
        <v>0.35000000000000003</v>
      </c>
      <c r="J3257" s="9">
        <v>2250</v>
      </c>
      <c r="K3257" s="10">
        <f t="shared" si="24"/>
        <v>787.50000000000011</v>
      </c>
      <c r="L3257" s="10">
        <f t="shared" si="25"/>
        <v>236.25000000000003</v>
      </c>
      <c r="M3257" s="11">
        <v>0.3</v>
      </c>
      <c r="O3257" s="16"/>
      <c r="P3257" s="14"/>
      <c r="Q3257" s="12"/>
      <c r="R3257" s="13"/>
    </row>
    <row r="3258" spans="1:18" ht="15.75" customHeight="1">
      <c r="A3258" s="1"/>
      <c r="B3258" s="6" t="s">
        <v>14</v>
      </c>
      <c r="C3258" s="6">
        <v>1185732</v>
      </c>
      <c r="D3258" s="7">
        <v>44275</v>
      </c>
      <c r="E3258" s="6" t="s">
        <v>15</v>
      </c>
      <c r="F3258" s="6" t="s">
        <v>114</v>
      </c>
      <c r="G3258" s="6" t="s">
        <v>89</v>
      </c>
      <c r="H3258" s="6" t="s">
        <v>17</v>
      </c>
      <c r="I3258" s="8">
        <v>0.35000000000000003</v>
      </c>
      <c r="J3258" s="9">
        <v>4450</v>
      </c>
      <c r="K3258" s="10">
        <f t="shared" si="24"/>
        <v>1557.5000000000002</v>
      </c>
      <c r="L3258" s="10">
        <f t="shared" si="25"/>
        <v>623.00000000000011</v>
      </c>
      <c r="M3258" s="11">
        <v>0.4</v>
      </c>
      <c r="O3258" s="16"/>
      <c r="P3258" s="14"/>
      <c r="Q3258" s="12"/>
      <c r="R3258" s="13"/>
    </row>
    <row r="3259" spans="1:18" ht="15.75" customHeight="1">
      <c r="A3259" s="1"/>
      <c r="B3259" s="6" t="s">
        <v>14</v>
      </c>
      <c r="C3259" s="6">
        <v>1185732</v>
      </c>
      <c r="D3259" s="7">
        <v>44275</v>
      </c>
      <c r="E3259" s="6" t="s">
        <v>15</v>
      </c>
      <c r="F3259" s="6" t="s">
        <v>114</v>
      </c>
      <c r="G3259" s="6" t="s">
        <v>89</v>
      </c>
      <c r="H3259" s="6" t="s">
        <v>18</v>
      </c>
      <c r="I3259" s="8">
        <v>0.35000000000000003</v>
      </c>
      <c r="J3259" s="9">
        <v>1500</v>
      </c>
      <c r="K3259" s="10">
        <f t="shared" si="24"/>
        <v>525</v>
      </c>
      <c r="L3259" s="10">
        <f t="shared" si="25"/>
        <v>183.75</v>
      </c>
      <c r="M3259" s="11">
        <v>0.35</v>
      </c>
      <c r="O3259" s="16"/>
      <c r="P3259" s="14"/>
      <c r="Q3259" s="12"/>
      <c r="R3259" s="13"/>
    </row>
    <row r="3260" spans="1:18" ht="15.75" customHeight="1">
      <c r="A3260" s="1"/>
      <c r="B3260" s="6" t="s">
        <v>14</v>
      </c>
      <c r="C3260" s="6">
        <v>1185732</v>
      </c>
      <c r="D3260" s="7">
        <v>44275</v>
      </c>
      <c r="E3260" s="6" t="s">
        <v>15</v>
      </c>
      <c r="F3260" s="6" t="s">
        <v>114</v>
      </c>
      <c r="G3260" s="6" t="s">
        <v>89</v>
      </c>
      <c r="H3260" s="6" t="s">
        <v>19</v>
      </c>
      <c r="I3260" s="8">
        <v>0.25000000000000006</v>
      </c>
      <c r="J3260" s="9">
        <v>1750</v>
      </c>
      <c r="K3260" s="10">
        <f t="shared" si="24"/>
        <v>437.50000000000011</v>
      </c>
      <c r="L3260" s="10">
        <f t="shared" si="25"/>
        <v>153.12500000000003</v>
      </c>
      <c r="M3260" s="11">
        <v>0.35</v>
      </c>
      <c r="O3260" s="16"/>
      <c r="P3260" s="14"/>
      <c r="Q3260" s="12"/>
      <c r="R3260" s="13"/>
    </row>
    <row r="3261" spans="1:18" ht="15.75" customHeight="1">
      <c r="A3261" s="1"/>
      <c r="B3261" s="6" t="s">
        <v>14</v>
      </c>
      <c r="C3261" s="6">
        <v>1185732</v>
      </c>
      <c r="D3261" s="7">
        <v>44275</v>
      </c>
      <c r="E3261" s="6" t="s">
        <v>15</v>
      </c>
      <c r="F3261" s="6" t="s">
        <v>114</v>
      </c>
      <c r="G3261" s="6" t="s">
        <v>89</v>
      </c>
      <c r="H3261" s="6" t="s">
        <v>20</v>
      </c>
      <c r="I3261" s="8">
        <v>0.3</v>
      </c>
      <c r="J3261" s="9">
        <v>250</v>
      </c>
      <c r="K3261" s="10">
        <f t="shared" si="24"/>
        <v>75</v>
      </c>
      <c r="L3261" s="10">
        <f t="shared" si="25"/>
        <v>26.25</v>
      </c>
      <c r="M3261" s="11">
        <v>0.35</v>
      </c>
      <c r="O3261" s="16"/>
      <c r="P3261" s="14"/>
      <c r="Q3261" s="12"/>
      <c r="R3261" s="13"/>
    </row>
    <row r="3262" spans="1:18" ht="15.75" customHeight="1">
      <c r="A3262" s="1"/>
      <c r="B3262" s="6" t="s">
        <v>14</v>
      </c>
      <c r="C3262" s="6">
        <v>1185732</v>
      </c>
      <c r="D3262" s="7">
        <v>44275</v>
      </c>
      <c r="E3262" s="6" t="s">
        <v>15</v>
      </c>
      <c r="F3262" s="6" t="s">
        <v>114</v>
      </c>
      <c r="G3262" s="6" t="s">
        <v>89</v>
      </c>
      <c r="H3262" s="6" t="s">
        <v>21</v>
      </c>
      <c r="I3262" s="8">
        <v>0.45</v>
      </c>
      <c r="J3262" s="9">
        <v>750</v>
      </c>
      <c r="K3262" s="10">
        <f t="shared" si="24"/>
        <v>337.5</v>
      </c>
      <c r="L3262" s="10">
        <f t="shared" si="25"/>
        <v>101.25</v>
      </c>
      <c r="M3262" s="11">
        <v>0.3</v>
      </c>
      <c r="O3262" s="16"/>
      <c r="P3262" s="14"/>
      <c r="Q3262" s="12"/>
      <c r="R3262" s="13"/>
    </row>
    <row r="3263" spans="1:18" ht="15.75" customHeight="1">
      <c r="A3263" s="1"/>
      <c r="B3263" s="6" t="s">
        <v>14</v>
      </c>
      <c r="C3263" s="6">
        <v>1185732</v>
      </c>
      <c r="D3263" s="7">
        <v>44275</v>
      </c>
      <c r="E3263" s="6" t="s">
        <v>15</v>
      </c>
      <c r="F3263" s="6" t="s">
        <v>114</v>
      </c>
      <c r="G3263" s="6" t="s">
        <v>89</v>
      </c>
      <c r="H3263" s="6" t="s">
        <v>22</v>
      </c>
      <c r="I3263" s="8">
        <v>0.35000000000000003</v>
      </c>
      <c r="J3263" s="9">
        <v>1750</v>
      </c>
      <c r="K3263" s="10">
        <f t="shared" si="24"/>
        <v>612.50000000000011</v>
      </c>
      <c r="L3263" s="10">
        <f t="shared" si="25"/>
        <v>183.75000000000003</v>
      </c>
      <c r="M3263" s="11">
        <v>0.3</v>
      </c>
      <c r="O3263" s="16"/>
      <c r="P3263" s="14"/>
      <c r="Q3263" s="12"/>
      <c r="R3263" s="13"/>
    </row>
    <row r="3264" spans="1:18" ht="15.75" customHeight="1">
      <c r="A3264" s="1"/>
      <c r="B3264" s="6" t="s">
        <v>14</v>
      </c>
      <c r="C3264" s="6">
        <v>1185732</v>
      </c>
      <c r="D3264" s="7">
        <v>44307</v>
      </c>
      <c r="E3264" s="6" t="s">
        <v>15</v>
      </c>
      <c r="F3264" s="6" t="s">
        <v>114</v>
      </c>
      <c r="G3264" s="6" t="s">
        <v>89</v>
      </c>
      <c r="H3264" s="6" t="s">
        <v>17</v>
      </c>
      <c r="I3264" s="8">
        <v>0.35000000000000003</v>
      </c>
      <c r="J3264" s="9">
        <v>4250</v>
      </c>
      <c r="K3264" s="10">
        <f t="shared" si="24"/>
        <v>1487.5000000000002</v>
      </c>
      <c r="L3264" s="10">
        <f t="shared" si="25"/>
        <v>595.00000000000011</v>
      </c>
      <c r="M3264" s="11">
        <v>0.4</v>
      </c>
      <c r="O3264" s="16"/>
      <c r="P3264" s="14"/>
      <c r="Q3264" s="12"/>
      <c r="R3264" s="13"/>
    </row>
    <row r="3265" spans="1:18" ht="15.75" customHeight="1">
      <c r="A3265" s="1"/>
      <c r="B3265" s="6" t="s">
        <v>14</v>
      </c>
      <c r="C3265" s="6">
        <v>1185732</v>
      </c>
      <c r="D3265" s="7">
        <v>44307</v>
      </c>
      <c r="E3265" s="6" t="s">
        <v>15</v>
      </c>
      <c r="F3265" s="6" t="s">
        <v>114</v>
      </c>
      <c r="G3265" s="6" t="s">
        <v>89</v>
      </c>
      <c r="H3265" s="6" t="s">
        <v>18</v>
      </c>
      <c r="I3265" s="8">
        <v>0.35000000000000003</v>
      </c>
      <c r="J3265" s="9">
        <v>1250</v>
      </c>
      <c r="K3265" s="10">
        <f t="shared" si="24"/>
        <v>437.50000000000006</v>
      </c>
      <c r="L3265" s="10">
        <f t="shared" si="25"/>
        <v>153.125</v>
      </c>
      <c r="M3265" s="11">
        <v>0.35</v>
      </c>
      <c r="O3265" s="16"/>
      <c r="P3265" s="14"/>
      <c r="Q3265" s="12"/>
      <c r="R3265" s="13"/>
    </row>
    <row r="3266" spans="1:18" ht="15.75" customHeight="1">
      <c r="A3266" s="1"/>
      <c r="B3266" s="6" t="s">
        <v>14</v>
      </c>
      <c r="C3266" s="6">
        <v>1185732</v>
      </c>
      <c r="D3266" s="7">
        <v>44307</v>
      </c>
      <c r="E3266" s="6" t="s">
        <v>15</v>
      </c>
      <c r="F3266" s="6" t="s">
        <v>114</v>
      </c>
      <c r="G3266" s="6" t="s">
        <v>89</v>
      </c>
      <c r="H3266" s="6" t="s">
        <v>19</v>
      </c>
      <c r="I3266" s="8">
        <v>0.25000000000000006</v>
      </c>
      <c r="J3266" s="9">
        <v>1250</v>
      </c>
      <c r="K3266" s="10">
        <f t="shared" si="24"/>
        <v>312.50000000000006</v>
      </c>
      <c r="L3266" s="10">
        <f t="shared" si="25"/>
        <v>109.37500000000001</v>
      </c>
      <c r="M3266" s="11">
        <v>0.35</v>
      </c>
      <c r="O3266" s="16"/>
      <c r="P3266" s="14"/>
      <c r="Q3266" s="12"/>
      <c r="R3266" s="13"/>
    </row>
    <row r="3267" spans="1:18" ht="15.75" customHeight="1">
      <c r="A3267" s="1"/>
      <c r="B3267" s="6" t="s">
        <v>14</v>
      </c>
      <c r="C3267" s="6">
        <v>1185732</v>
      </c>
      <c r="D3267" s="7">
        <v>44307</v>
      </c>
      <c r="E3267" s="6" t="s">
        <v>15</v>
      </c>
      <c r="F3267" s="6" t="s">
        <v>114</v>
      </c>
      <c r="G3267" s="6" t="s">
        <v>89</v>
      </c>
      <c r="H3267" s="6" t="s">
        <v>20</v>
      </c>
      <c r="I3267" s="8">
        <v>0.3</v>
      </c>
      <c r="J3267" s="9">
        <v>500</v>
      </c>
      <c r="K3267" s="10">
        <f t="shared" si="24"/>
        <v>150</v>
      </c>
      <c r="L3267" s="10">
        <f t="shared" si="25"/>
        <v>52.5</v>
      </c>
      <c r="M3267" s="11">
        <v>0.35</v>
      </c>
      <c r="O3267" s="16"/>
      <c r="P3267" s="14"/>
      <c r="Q3267" s="12"/>
      <c r="R3267" s="13"/>
    </row>
    <row r="3268" spans="1:18" ht="15.75" customHeight="1">
      <c r="A3268" s="1"/>
      <c r="B3268" s="6" t="s">
        <v>14</v>
      </c>
      <c r="C3268" s="6">
        <v>1185732</v>
      </c>
      <c r="D3268" s="7">
        <v>44307</v>
      </c>
      <c r="E3268" s="6" t="s">
        <v>15</v>
      </c>
      <c r="F3268" s="6" t="s">
        <v>114</v>
      </c>
      <c r="G3268" s="6" t="s">
        <v>89</v>
      </c>
      <c r="H3268" s="6" t="s">
        <v>21</v>
      </c>
      <c r="I3268" s="8">
        <v>0.45</v>
      </c>
      <c r="J3268" s="9">
        <v>500</v>
      </c>
      <c r="K3268" s="10">
        <f t="shared" si="24"/>
        <v>225</v>
      </c>
      <c r="L3268" s="10">
        <f t="shared" si="25"/>
        <v>67.5</v>
      </c>
      <c r="M3268" s="11">
        <v>0.3</v>
      </c>
      <c r="O3268" s="16"/>
      <c r="P3268" s="14"/>
      <c r="Q3268" s="12"/>
      <c r="R3268" s="13"/>
    </row>
    <row r="3269" spans="1:18" ht="15.75" customHeight="1">
      <c r="A3269" s="1"/>
      <c r="B3269" s="6" t="s">
        <v>14</v>
      </c>
      <c r="C3269" s="6">
        <v>1185732</v>
      </c>
      <c r="D3269" s="7">
        <v>44307</v>
      </c>
      <c r="E3269" s="6" t="s">
        <v>15</v>
      </c>
      <c r="F3269" s="6" t="s">
        <v>114</v>
      </c>
      <c r="G3269" s="6" t="s">
        <v>89</v>
      </c>
      <c r="H3269" s="6" t="s">
        <v>22</v>
      </c>
      <c r="I3269" s="8">
        <v>0.35000000000000003</v>
      </c>
      <c r="J3269" s="9">
        <v>2000</v>
      </c>
      <c r="K3269" s="10">
        <f t="shared" si="24"/>
        <v>700.00000000000011</v>
      </c>
      <c r="L3269" s="10">
        <f t="shared" si="25"/>
        <v>210.00000000000003</v>
      </c>
      <c r="M3269" s="11">
        <v>0.3</v>
      </c>
      <c r="O3269" s="16"/>
      <c r="P3269" s="14"/>
      <c r="Q3269" s="12"/>
      <c r="R3269" s="13"/>
    </row>
    <row r="3270" spans="1:18" ht="15.75" customHeight="1">
      <c r="A3270" s="1"/>
      <c r="B3270" s="6" t="s">
        <v>14</v>
      </c>
      <c r="C3270" s="6">
        <v>1185732</v>
      </c>
      <c r="D3270" s="7">
        <v>44336</v>
      </c>
      <c r="E3270" s="6" t="s">
        <v>15</v>
      </c>
      <c r="F3270" s="6" t="s">
        <v>114</v>
      </c>
      <c r="G3270" s="6" t="s">
        <v>89</v>
      </c>
      <c r="H3270" s="6" t="s">
        <v>17</v>
      </c>
      <c r="I3270" s="8">
        <v>0.49999999999999994</v>
      </c>
      <c r="J3270" s="9">
        <v>4700</v>
      </c>
      <c r="K3270" s="10">
        <f t="shared" si="24"/>
        <v>2349.9999999999995</v>
      </c>
      <c r="L3270" s="10">
        <f t="shared" si="25"/>
        <v>939.99999999999989</v>
      </c>
      <c r="M3270" s="11">
        <v>0.4</v>
      </c>
      <c r="O3270" s="16"/>
      <c r="P3270" s="14"/>
      <c r="Q3270" s="12"/>
      <c r="R3270" s="13"/>
    </row>
    <row r="3271" spans="1:18" ht="15.75" customHeight="1">
      <c r="A3271" s="1"/>
      <c r="B3271" s="6" t="s">
        <v>14</v>
      </c>
      <c r="C3271" s="6">
        <v>1185732</v>
      </c>
      <c r="D3271" s="7">
        <v>44336</v>
      </c>
      <c r="E3271" s="6" t="s">
        <v>15</v>
      </c>
      <c r="F3271" s="6" t="s">
        <v>114</v>
      </c>
      <c r="G3271" s="6" t="s">
        <v>89</v>
      </c>
      <c r="H3271" s="6" t="s">
        <v>18</v>
      </c>
      <c r="I3271" s="8">
        <v>0.45</v>
      </c>
      <c r="J3271" s="9">
        <v>1750</v>
      </c>
      <c r="K3271" s="10">
        <f t="shared" si="24"/>
        <v>787.5</v>
      </c>
      <c r="L3271" s="10">
        <f t="shared" si="25"/>
        <v>275.625</v>
      </c>
      <c r="M3271" s="11">
        <v>0.35</v>
      </c>
      <c r="O3271" s="16"/>
      <c r="P3271" s="14"/>
      <c r="Q3271" s="12"/>
      <c r="R3271" s="13"/>
    </row>
    <row r="3272" spans="1:18" ht="15.75" customHeight="1">
      <c r="A3272" s="1"/>
      <c r="B3272" s="6" t="s">
        <v>14</v>
      </c>
      <c r="C3272" s="6">
        <v>1185732</v>
      </c>
      <c r="D3272" s="7">
        <v>44336</v>
      </c>
      <c r="E3272" s="6" t="s">
        <v>15</v>
      </c>
      <c r="F3272" s="6" t="s">
        <v>114</v>
      </c>
      <c r="G3272" s="6" t="s">
        <v>89</v>
      </c>
      <c r="H3272" s="6" t="s">
        <v>19</v>
      </c>
      <c r="I3272" s="8">
        <v>0.4</v>
      </c>
      <c r="J3272" s="9">
        <v>1500</v>
      </c>
      <c r="K3272" s="10">
        <f t="shared" si="24"/>
        <v>600</v>
      </c>
      <c r="L3272" s="10">
        <f t="shared" si="25"/>
        <v>210</v>
      </c>
      <c r="M3272" s="11">
        <v>0.35</v>
      </c>
      <c r="O3272" s="16"/>
      <c r="P3272" s="14"/>
      <c r="Q3272" s="12"/>
      <c r="R3272" s="13"/>
    </row>
    <row r="3273" spans="1:18" ht="15.75" customHeight="1">
      <c r="A3273" s="1"/>
      <c r="B3273" s="6" t="s">
        <v>14</v>
      </c>
      <c r="C3273" s="6">
        <v>1185732</v>
      </c>
      <c r="D3273" s="7">
        <v>44336</v>
      </c>
      <c r="E3273" s="6" t="s">
        <v>15</v>
      </c>
      <c r="F3273" s="6" t="s">
        <v>114</v>
      </c>
      <c r="G3273" s="6" t="s">
        <v>89</v>
      </c>
      <c r="H3273" s="6" t="s">
        <v>20</v>
      </c>
      <c r="I3273" s="8">
        <v>0.4</v>
      </c>
      <c r="J3273" s="9">
        <v>1000</v>
      </c>
      <c r="K3273" s="10">
        <f t="shared" si="24"/>
        <v>400</v>
      </c>
      <c r="L3273" s="10">
        <f t="shared" si="25"/>
        <v>140</v>
      </c>
      <c r="M3273" s="11">
        <v>0.35</v>
      </c>
      <c r="O3273" s="16"/>
      <c r="P3273" s="14"/>
      <c r="Q3273" s="12"/>
      <c r="R3273" s="13"/>
    </row>
    <row r="3274" spans="1:18" ht="15.75" customHeight="1">
      <c r="A3274" s="1"/>
      <c r="B3274" s="6" t="s">
        <v>14</v>
      </c>
      <c r="C3274" s="6">
        <v>1185732</v>
      </c>
      <c r="D3274" s="7">
        <v>44336</v>
      </c>
      <c r="E3274" s="6" t="s">
        <v>15</v>
      </c>
      <c r="F3274" s="6" t="s">
        <v>114</v>
      </c>
      <c r="G3274" s="6" t="s">
        <v>89</v>
      </c>
      <c r="H3274" s="6" t="s">
        <v>21</v>
      </c>
      <c r="I3274" s="8">
        <v>0.49999999999999994</v>
      </c>
      <c r="J3274" s="9">
        <v>1250</v>
      </c>
      <c r="K3274" s="10">
        <f t="shared" si="24"/>
        <v>624.99999999999989</v>
      </c>
      <c r="L3274" s="10">
        <f t="shared" si="25"/>
        <v>187.49999999999997</v>
      </c>
      <c r="M3274" s="11">
        <v>0.3</v>
      </c>
      <c r="O3274" s="16"/>
      <c r="P3274" s="14"/>
      <c r="Q3274" s="12"/>
      <c r="R3274" s="13"/>
    </row>
    <row r="3275" spans="1:18" ht="15.75" customHeight="1">
      <c r="A3275" s="1"/>
      <c r="B3275" s="6" t="s">
        <v>14</v>
      </c>
      <c r="C3275" s="6">
        <v>1185732</v>
      </c>
      <c r="D3275" s="7">
        <v>44336</v>
      </c>
      <c r="E3275" s="6" t="s">
        <v>15</v>
      </c>
      <c r="F3275" s="6" t="s">
        <v>114</v>
      </c>
      <c r="G3275" s="6" t="s">
        <v>89</v>
      </c>
      <c r="H3275" s="6" t="s">
        <v>22</v>
      </c>
      <c r="I3275" s="8">
        <v>0.54999999999999993</v>
      </c>
      <c r="J3275" s="9">
        <v>2500</v>
      </c>
      <c r="K3275" s="10">
        <f t="shared" si="24"/>
        <v>1374.9999999999998</v>
      </c>
      <c r="L3275" s="10">
        <f t="shared" si="25"/>
        <v>412.49999999999994</v>
      </c>
      <c r="M3275" s="11">
        <v>0.3</v>
      </c>
      <c r="O3275" s="16"/>
      <c r="P3275" s="14"/>
      <c r="Q3275" s="12"/>
      <c r="R3275" s="13"/>
    </row>
    <row r="3276" spans="1:18" ht="15.75" customHeight="1">
      <c r="A3276" s="1"/>
      <c r="B3276" s="6" t="s">
        <v>14</v>
      </c>
      <c r="C3276" s="6">
        <v>1185732</v>
      </c>
      <c r="D3276" s="7">
        <v>44369</v>
      </c>
      <c r="E3276" s="6" t="s">
        <v>15</v>
      </c>
      <c r="F3276" s="6" t="s">
        <v>114</v>
      </c>
      <c r="G3276" s="6" t="s">
        <v>89</v>
      </c>
      <c r="H3276" s="6" t="s">
        <v>17</v>
      </c>
      <c r="I3276" s="8">
        <v>0.49999999999999994</v>
      </c>
      <c r="J3276" s="9">
        <v>5000</v>
      </c>
      <c r="K3276" s="10">
        <f t="shared" si="24"/>
        <v>2499.9999999999995</v>
      </c>
      <c r="L3276" s="10">
        <f t="shared" si="25"/>
        <v>999.99999999999989</v>
      </c>
      <c r="M3276" s="11">
        <v>0.4</v>
      </c>
      <c r="O3276" s="16"/>
      <c r="P3276" s="14"/>
      <c r="Q3276" s="12"/>
      <c r="R3276" s="13"/>
    </row>
    <row r="3277" spans="1:18" ht="15.75" customHeight="1">
      <c r="A3277" s="1"/>
      <c r="B3277" s="6" t="s">
        <v>14</v>
      </c>
      <c r="C3277" s="6">
        <v>1185732</v>
      </c>
      <c r="D3277" s="7">
        <v>44369</v>
      </c>
      <c r="E3277" s="6" t="s">
        <v>15</v>
      </c>
      <c r="F3277" s="6" t="s">
        <v>114</v>
      </c>
      <c r="G3277" s="6" t="s">
        <v>89</v>
      </c>
      <c r="H3277" s="6" t="s">
        <v>18</v>
      </c>
      <c r="I3277" s="8">
        <v>0.45</v>
      </c>
      <c r="J3277" s="9">
        <v>2500</v>
      </c>
      <c r="K3277" s="10">
        <f t="shared" si="24"/>
        <v>1125</v>
      </c>
      <c r="L3277" s="10">
        <f t="shared" si="25"/>
        <v>393.75</v>
      </c>
      <c r="M3277" s="11">
        <v>0.35</v>
      </c>
      <c r="O3277" s="16"/>
      <c r="P3277" s="14"/>
      <c r="Q3277" s="12"/>
      <c r="R3277" s="13"/>
    </row>
    <row r="3278" spans="1:18" ht="15.75" customHeight="1">
      <c r="A3278" s="1"/>
      <c r="B3278" s="6" t="s">
        <v>14</v>
      </c>
      <c r="C3278" s="6">
        <v>1185732</v>
      </c>
      <c r="D3278" s="7">
        <v>44369</v>
      </c>
      <c r="E3278" s="6" t="s">
        <v>15</v>
      </c>
      <c r="F3278" s="6" t="s">
        <v>114</v>
      </c>
      <c r="G3278" s="6" t="s">
        <v>89</v>
      </c>
      <c r="H3278" s="6" t="s">
        <v>19</v>
      </c>
      <c r="I3278" s="8">
        <v>0.4</v>
      </c>
      <c r="J3278" s="9">
        <v>1750</v>
      </c>
      <c r="K3278" s="10">
        <f t="shared" si="24"/>
        <v>700</v>
      </c>
      <c r="L3278" s="10">
        <f t="shared" si="25"/>
        <v>244.99999999999997</v>
      </c>
      <c r="M3278" s="11">
        <v>0.35</v>
      </c>
      <c r="O3278" s="16"/>
      <c r="P3278" s="14"/>
      <c r="Q3278" s="12"/>
      <c r="R3278" s="13"/>
    </row>
    <row r="3279" spans="1:18" ht="15.75" customHeight="1">
      <c r="A3279" s="1"/>
      <c r="B3279" s="6" t="s">
        <v>14</v>
      </c>
      <c r="C3279" s="6">
        <v>1185732</v>
      </c>
      <c r="D3279" s="7">
        <v>44369</v>
      </c>
      <c r="E3279" s="6" t="s">
        <v>15</v>
      </c>
      <c r="F3279" s="6" t="s">
        <v>114</v>
      </c>
      <c r="G3279" s="6" t="s">
        <v>89</v>
      </c>
      <c r="H3279" s="6" t="s">
        <v>20</v>
      </c>
      <c r="I3279" s="8">
        <v>0.4</v>
      </c>
      <c r="J3279" s="9">
        <v>1500</v>
      </c>
      <c r="K3279" s="10">
        <f t="shared" si="24"/>
        <v>600</v>
      </c>
      <c r="L3279" s="10">
        <f t="shared" si="25"/>
        <v>210</v>
      </c>
      <c r="M3279" s="11">
        <v>0.35</v>
      </c>
      <c r="O3279" s="16"/>
      <c r="P3279" s="14"/>
      <c r="Q3279" s="12"/>
      <c r="R3279" s="13"/>
    </row>
    <row r="3280" spans="1:18" ht="15.75" customHeight="1">
      <c r="A3280" s="1"/>
      <c r="B3280" s="6" t="s">
        <v>14</v>
      </c>
      <c r="C3280" s="6">
        <v>1185732</v>
      </c>
      <c r="D3280" s="7">
        <v>44369</v>
      </c>
      <c r="E3280" s="6" t="s">
        <v>15</v>
      </c>
      <c r="F3280" s="6" t="s">
        <v>114</v>
      </c>
      <c r="G3280" s="6" t="s">
        <v>89</v>
      </c>
      <c r="H3280" s="6" t="s">
        <v>21</v>
      </c>
      <c r="I3280" s="8">
        <v>0.49999999999999994</v>
      </c>
      <c r="J3280" s="9">
        <v>1500</v>
      </c>
      <c r="K3280" s="10">
        <f t="shared" si="24"/>
        <v>749.99999999999989</v>
      </c>
      <c r="L3280" s="10">
        <f t="shared" si="25"/>
        <v>224.99999999999997</v>
      </c>
      <c r="M3280" s="11">
        <v>0.3</v>
      </c>
      <c r="O3280" s="16"/>
      <c r="P3280" s="14"/>
      <c r="Q3280" s="12"/>
      <c r="R3280" s="13"/>
    </row>
    <row r="3281" spans="1:18" ht="15.75" customHeight="1">
      <c r="A3281" s="1"/>
      <c r="B3281" s="6" t="s">
        <v>14</v>
      </c>
      <c r="C3281" s="6">
        <v>1185732</v>
      </c>
      <c r="D3281" s="7">
        <v>44369</v>
      </c>
      <c r="E3281" s="6" t="s">
        <v>15</v>
      </c>
      <c r="F3281" s="6" t="s">
        <v>114</v>
      </c>
      <c r="G3281" s="6" t="s">
        <v>89</v>
      </c>
      <c r="H3281" s="6" t="s">
        <v>22</v>
      </c>
      <c r="I3281" s="8">
        <v>0.54999999999999993</v>
      </c>
      <c r="J3281" s="9">
        <v>3000</v>
      </c>
      <c r="K3281" s="10">
        <f t="shared" si="24"/>
        <v>1649.9999999999998</v>
      </c>
      <c r="L3281" s="10">
        <f t="shared" si="25"/>
        <v>494.99999999999989</v>
      </c>
      <c r="M3281" s="11">
        <v>0.3</v>
      </c>
      <c r="O3281" s="16"/>
      <c r="P3281" s="14"/>
      <c r="Q3281" s="12"/>
      <c r="R3281" s="13"/>
    </row>
    <row r="3282" spans="1:18" ht="15.75" customHeight="1">
      <c r="A3282" s="1"/>
      <c r="B3282" s="6" t="s">
        <v>14</v>
      </c>
      <c r="C3282" s="6">
        <v>1185732</v>
      </c>
      <c r="D3282" s="7">
        <v>44397</v>
      </c>
      <c r="E3282" s="6" t="s">
        <v>15</v>
      </c>
      <c r="F3282" s="6" t="s">
        <v>114</v>
      </c>
      <c r="G3282" s="6" t="s">
        <v>89</v>
      </c>
      <c r="H3282" s="6" t="s">
        <v>17</v>
      </c>
      <c r="I3282" s="8">
        <v>0.49999999999999994</v>
      </c>
      <c r="J3282" s="9">
        <v>5250</v>
      </c>
      <c r="K3282" s="10">
        <f t="shared" si="24"/>
        <v>2624.9999999999995</v>
      </c>
      <c r="L3282" s="10">
        <f t="shared" si="25"/>
        <v>1049.9999999999998</v>
      </c>
      <c r="M3282" s="11">
        <v>0.4</v>
      </c>
      <c r="O3282" s="16"/>
      <c r="P3282" s="14"/>
      <c r="Q3282" s="12"/>
      <c r="R3282" s="13"/>
    </row>
    <row r="3283" spans="1:18" ht="15.75" customHeight="1">
      <c r="A3283" s="1"/>
      <c r="B3283" s="6" t="s">
        <v>14</v>
      </c>
      <c r="C3283" s="6">
        <v>1185732</v>
      </c>
      <c r="D3283" s="7">
        <v>44397</v>
      </c>
      <c r="E3283" s="6" t="s">
        <v>15</v>
      </c>
      <c r="F3283" s="6" t="s">
        <v>114</v>
      </c>
      <c r="G3283" s="6" t="s">
        <v>89</v>
      </c>
      <c r="H3283" s="6" t="s">
        <v>18</v>
      </c>
      <c r="I3283" s="8">
        <v>0.45</v>
      </c>
      <c r="J3283" s="9">
        <v>2750</v>
      </c>
      <c r="K3283" s="10">
        <f t="shared" si="24"/>
        <v>1237.5</v>
      </c>
      <c r="L3283" s="10">
        <f t="shared" si="25"/>
        <v>433.125</v>
      </c>
      <c r="M3283" s="11">
        <v>0.35</v>
      </c>
      <c r="O3283" s="16"/>
      <c r="P3283" s="14"/>
      <c r="Q3283" s="12"/>
      <c r="R3283" s="13"/>
    </row>
    <row r="3284" spans="1:18" ht="15.75" customHeight="1">
      <c r="A3284" s="1"/>
      <c r="B3284" s="6" t="s">
        <v>14</v>
      </c>
      <c r="C3284" s="6">
        <v>1185732</v>
      </c>
      <c r="D3284" s="7">
        <v>44397</v>
      </c>
      <c r="E3284" s="6" t="s">
        <v>15</v>
      </c>
      <c r="F3284" s="6" t="s">
        <v>114</v>
      </c>
      <c r="G3284" s="6" t="s">
        <v>89</v>
      </c>
      <c r="H3284" s="6" t="s">
        <v>19</v>
      </c>
      <c r="I3284" s="8">
        <v>0.4</v>
      </c>
      <c r="J3284" s="9">
        <v>2000</v>
      </c>
      <c r="K3284" s="10">
        <f t="shared" si="24"/>
        <v>800</v>
      </c>
      <c r="L3284" s="10">
        <f t="shared" si="25"/>
        <v>280</v>
      </c>
      <c r="M3284" s="11">
        <v>0.35</v>
      </c>
      <c r="O3284" s="16"/>
      <c r="P3284" s="14"/>
      <c r="Q3284" s="12"/>
      <c r="R3284" s="13"/>
    </row>
    <row r="3285" spans="1:18" ht="15.75" customHeight="1">
      <c r="A3285" s="1"/>
      <c r="B3285" s="6" t="s">
        <v>14</v>
      </c>
      <c r="C3285" s="6">
        <v>1185732</v>
      </c>
      <c r="D3285" s="7">
        <v>44397</v>
      </c>
      <c r="E3285" s="6" t="s">
        <v>15</v>
      </c>
      <c r="F3285" s="6" t="s">
        <v>114</v>
      </c>
      <c r="G3285" s="6" t="s">
        <v>89</v>
      </c>
      <c r="H3285" s="6" t="s">
        <v>20</v>
      </c>
      <c r="I3285" s="8">
        <v>0.4</v>
      </c>
      <c r="J3285" s="9">
        <v>1500</v>
      </c>
      <c r="K3285" s="10">
        <f t="shared" si="24"/>
        <v>600</v>
      </c>
      <c r="L3285" s="10">
        <f t="shared" si="25"/>
        <v>210</v>
      </c>
      <c r="M3285" s="11">
        <v>0.35</v>
      </c>
      <c r="O3285" s="16"/>
      <c r="P3285" s="14"/>
      <c r="Q3285" s="12"/>
      <c r="R3285" s="13"/>
    </row>
    <row r="3286" spans="1:18" ht="15.75" customHeight="1">
      <c r="A3286" s="1"/>
      <c r="B3286" s="6" t="s">
        <v>14</v>
      </c>
      <c r="C3286" s="6">
        <v>1185732</v>
      </c>
      <c r="D3286" s="7">
        <v>44397</v>
      </c>
      <c r="E3286" s="6" t="s">
        <v>15</v>
      </c>
      <c r="F3286" s="6" t="s">
        <v>114</v>
      </c>
      <c r="G3286" s="6" t="s">
        <v>89</v>
      </c>
      <c r="H3286" s="6" t="s">
        <v>21</v>
      </c>
      <c r="I3286" s="8">
        <v>0.49999999999999994</v>
      </c>
      <c r="J3286" s="9">
        <v>1750</v>
      </c>
      <c r="K3286" s="10">
        <f t="shared" si="24"/>
        <v>874.99999999999989</v>
      </c>
      <c r="L3286" s="10">
        <f t="shared" si="25"/>
        <v>262.49999999999994</v>
      </c>
      <c r="M3286" s="11">
        <v>0.3</v>
      </c>
      <c r="O3286" s="16"/>
      <c r="P3286" s="14"/>
      <c r="Q3286" s="12"/>
      <c r="R3286" s="13"/>
    </row>
    <row r="3287" spans="1:18" ht="15.75" customHeight="1">
      <c r="A3287" s="1"/>
      <c r="B3287" s="6" t="s">
        <v>14</v>
      </c>
      <c r="C3287" s="6">
        <v>1185732</v>
      </c>
      <c r="D3287" s="7">
        <v>44397</v>
      </c>
      <c r="E3287" s="6" t="s">
        <v>15</v>
      </c>
      <c r="F3287" s="6" t="s">
        <v>114</v>
      </c>
      <c r="G3287" s="6" t="s">
        <v>89</v>
      </c>
      <c r="H3287" s="6" t="s">
        <v>22</v>
      </c>
      <c r="I3287" s="8">
        <v>0.54999999999999993</v>
      </c>
      <c r="J3287" s="9">
        <v>3500</v>
      </c>
      <c r="K3287" s="10">
        <f t="shared" si="24"/>
        <v>1924.9999999999998</v>
      </c>
      <c r="L3287" s="10">
        <f t="shared" si="25"/>
        <v>577.49999999999989</v>
      </c>
      <c r="M3287" s="11">
        <v>0.3</v>
      </c>
      <c r="O3287" s="16"/>
      <c r="P3287" s="14"/>
      <c r="Q3287" s="12"/>
      <c r="R3287" s="13"/>
    </row>
    <row r="3288" spans="1:18" ht="15.75" customHeight="1">
      <c r="A3288" s="1"/>
      <c r="B3288" s="6" t="s">
        <v>14</v>
      </c>
      <c r="C3288" s="6">
        <v>1185732</v>
      </c>
      <c r="D3288" s="7">
        <v>44429</v>
      </c>
      <c r="E3288" s="6" t="s">
        <v>15</v>
      </c>
      <c r="F3288" s="6" t="s">
        <v>114</v>
      </c>
      <c r="G3288" s="6" t="s">
        <v>89</v>
      </c>
      <c r="H3288" s="6" t="s">
        <v>17</v>
      </c>
      <c r="I3288" s="8">
        <v>0.49999999999999994</v>
      </c>
      <c r="J3288" s="9">
        <v>5000</v>
      </c>
      <c r="K3288" s="10">
        <f t="shared" si="24"/>
        <v>2499.9999999999995</v>
      </c>
      <c r="L3288" s="10">
        <f t="shared" si="25"/>
        <v>999.99999999999989</v>
      </c>
      <c r="M3288" s="11">
        <v>0.4</v>
      </c>
      <c r="O3288" s="16"/>
      <c r="P3288" s="14"/>
      <c r="Q3288" s="12"/>
      <c r="R3288" s="13"/>
    </row>
    <row r="3289" spans="1:18" ht="15.75" customHeight="1">
      <c r="A3289" s="1"/>
      <c r="B3289" s="6" t="s">
        <v>14</v>
      </c>
      <c r="C3289" s="6">
        <v>1185732</v>
      </c>
      <c r="D3289" s="7">
        <v>44429</v>
      </c>
      <c r="E3289" s="6" t="s">
        <v>15</v>
      </c>
      <c r="F3289" s="6" t="s">
        <v>114</v>
      </c>
      <c r="G3289" s="6" t="s">
        <v>89</v>
      </c>
      <c r="H3289" s="6" t="s">
        <v>18</v>
      </c>
      <c r="I3289" s="8">
        <v>0.45</v>
      </c>
      <c r="J3289" s="9">
        <v>2750</v>
      </c>
      <c r="K3289" s="10">
        <f t="shared" si="24"/>
        <v>1237.5</v>
      </c>
      <c r="L3289" s="10">
        <f t="shared" si="25"/>
        <v>433.125</v>
      </c>
      <c r="M3289" s="11">
        <v>0.35</v>
      </c>
      <c r="O3289" s="16"/>
      <c r="P3289" s="14"/>
      <c r="Q3289" s="12"/>
      <c r="R3289" s="13"/>
    </row>
    <row r="3290" spans="1:18" ht="15.75" customHeight="1">
      <c r="A3290" s="1"/>
      <c r="B3290" s="6" t="s">
        <v>14</v>
      </c>
      <c r="C3290" s="6">
        <v>1185732</v>
      </c>
      <c r="D3290" s="7">
        <v>44429</v>
      </c>
      <c r="E3290" s="6" t="s">
        <v>15</v>
      </c>
      <c r="F3290" s="6" t="s">
        <v>114</v>
      </c>
      <c r="G3290" s="6" t="s">
        <v>89</v>
      </c>
      <c r="H3290" s="6" t="s">
        <v>19</v>
      </c>
      <c r="I3290" s="8">
        <v>0.4</v>
      </c>
      <c r="J3290" s="9">
        <v>2000</v>
      </c>
      <c r="K3290" s="10">
        <f t="shared" si="24"/>
        <v>800</v>
      </c>
      <c r="L3290" s="10">
        <f t="shared" si="25"/>
        <v>280</v>
      </c>
      <c r="M3290" s="11">
        <v>0.35</v>
      </c>
      <c r="O3290" s="16"/>
      <c r="P3290" s="14"/>
      <c r="Q3290" s="12"/>
      <c r="R3290" s="13"/>
    </row>
    <row r="3291" spans="1:18" ht="15.75" customHeight="1">
      <c r="A3291" s="1"/>
      <c r="B3291" s="6" t="s">
        <v>14</v>
      </c>
      <c r="C3291" s="6">
        <v>1185732</v>
      </c>
      <c r="D3291" s="7">
        <v>44429</v>
      </c>
      <c r="E3291" s="6" t="s">
        <v>15</v>
      </c>
      <c r="F3291" s="6" t="s">
        <v>114</v>
      </c>
      <c r="G3291" s="6" t="s">
        <v>89</v>
      </c>
      <c r="H3291" s="6" t="s">
        <v>20</v>
      </c>
      <c r="I3291" s="8">
        <v>0.4</v>
      </c>
      <c r="J3291" s="9">
        <v>1500</v>
      </c>
      <c r="K3291" s="10">
        <f t="shared" si="24"/>
        <v>600</v>
      </c>
      <c r="L3291" s="10">
        <f t="shared" si="25"/>
        <v>210</v>
      </c>
      <c r="M3291" s="11">
        <v>0.35</v>
      </c>
      <c r="O3291" s="16"/>
      <c r="P3291" s="14"/>
      <c r="Q3291" s="12"/>
      <c r="R3291" s="13"/>
    </row>
    <row r="3292" spans="1:18" ht="15.75" customHeight="1">
      <c r="A3292" s="1"/>
      <c r="B3292" s="6" t="s">
        <v>14</v>
      </c>
      <c r="C3292" s="6">
        <v>1185732</v>
      </c>
      <c r="D3292" s="7">
        <v>44429</v>
      </c>
      <c r="E3292" s="6" t="s">
        <v>15</v>
      </c>
      <c r="F3292" s="6" t="s">
        <v>114</v>
      </c>
      <c r="G3292" s="6" t="s">
        <v>89</v>
      </c>
      <c r="H3292" s="6" t="s">
        <v>21</v>
      </c>
      <c r="I3292" s="8">
        <v>0.49999999999999994</v>
      </c>
      <c r="J3292" s="9">
        <v>1250</v>
      </c>
      <c r="K3292" s="10">
        <f t="shared" si="24"/>
        <v>624.99999999999989</v>
      </c>
      <c r="L3292" s="10">
        <f t="shared" si="25"/>
        <v>187.49999999999997</v>
      </c>
      <c r="M3292" s="11">
        <v>0.3</v>
      </c>
      <c r="O3292" s="16"/>
      <c r="P3292" s="14"/>
      <c r="Q3292" s="12"/>
      <c r="R3292" s="13"/>
    </row>
    <row r="3293" spans="1:18" ht="15.75" customHeight="1">
      <c r="A3293" s="1"/>
      <c r="B3293" s="6" t="s">
        <v>14</v>
      </c>
      <c r="C3293" s="6">
        <v>1185732</v>
      </c>
      <c r="D3293" s="7">
        <v>44429</v>
      </c>
      <c r="E3293" s="6" t="s">
        <v>15</v>
      </c>
      <c r="F3293" s="6" t="s">
        <v>114</v>
      </c>
      <c r="G3293" s="6" t="s">
        <v>89</v>
      </c>
      <c r="H3293" s="6" t="s">
        <v>22</v>
      </c>
      <c r="I3293" s="8">
        <v>0.54999999999999993</v>
      </c>
      <c r="J3293" s="9">
        <v>3000</v>
      </c>
      <c r="K3293" s="10">
        <f t="shared" si="24"/>
        <v>1649.9999999999998</v>
      </c>
      <c r="L3293" s="10">
        <f t="shared" si="25"/>
        <v>494.99999999999989</v>
      </c>
      <c r="M3293" s="11">
        <v>0.3</v>
      </c>
      <c r="O3293" s="16"/>
      <c r="P3293" s="14"/>
      <c r="Q3293" s="12"/>
      <c r="R3293" s="13"/>
    </row>
    <row r="3294" spans="1:18" ht="15.75" customHeight="1">
      <c r="A3294" s="1"/>
      <c r="B3294" s="6" t="s">
        <v>14</v>
      </c>
      <c r="C3294" s="6">
        <v>1185732</v>
      </c>
      <c r="D3294" s="7">
        <v>44459</v>
      </c>
      <c r="E3294" s="6" t="s">
        <v>15</v>
      </c>
      <c r="F3294" s="6" t="s">
        <v>114</v>
      </c>
      <c r="G3294" s="6" t="s">
        <v>89</v>
      </c>
      <c r="H3294" s="6" t="s">
        <v>17</v>
      </c>
      <c r="I3294" s="8">
        <v>0.49999999999999994</v>
      </c>
      <c r="J3294" s="9">
        <v>4250</v>
      </c>
      <c r="K3294" s="10">
        <f t="shared" si="24"/>
        <v>2124.9999999999995</v>
      </c>
      <c r="L3294" s="10">
        <f t="shared" si="25"/>
        <v>849.99999999999989</v>
      </c>
      <c r="M3294" s="11">
        <v>0.4</v>
      </c>
      <c r="O3294" s="16"/>
      <c r="P3294" s="14"/>
      <c r="Q3294" s="12"/>
      <c r="R3294" s="13"/>
    </row>
    <row r="3295" spans="1:18" ht="15.75" customHeight="1">
      <c r="A3295" s="1"/>
      <c r="B3295" s="6" t="s">
        <v>14</v>
      </c>
      <c r="C3295" s="6">
        <v>1185732</v>
      </c>
      <c r="D3295" s="7">
        <v>44459</v>
      </c>
      <c r="E3295" s="6" t="s">
        <v>15</v>
      </c>
      <c r="F3295" s="6" t="s">
        <v>114</v>
      </c>
      <c r="G3295" s="6" t="s">
        <v>89</v>
      </c>
      <c r="H3295" s="6" t="s">
        <v>18</v>
      </c>
      <c r="I3295" s="8">
        <v>0.45</v>
      </c>
      <c r="J3295" s="9">
        <v>2250</v>
      </c>
      <c r="K3295" s="10">
        <f t="shared" si="24"/>
        <v>1012.5</v>
      </c>
      <c r="L3295" s="10">
        <f t="shared" si="25"/>
        <v>354.375</v>
      </c>
      <c r="M3295" s="11">
        <v>0.35</v>
      </c>
      <c r="O3295" s="16"/>
      <c r="P3295" s="14"/>
      <c r="Q3295" s="12"/>
      <c r="R3295" s="13"/>
    </row>
    <row r="3296" spans="1:18" ht="15.75" customHeight="1">
      <c r="A3296" s="1"/>
      <c r="B3296" s="6" t="s">
        <v>14</v>
      </c>
      <c r="C3296" s="6">
        <v>1185732</v>
      </c>
      <c r="D3296" s="7">
        <v>44459</v>
      </c>
      <c r="E3296" s="6" t="s">
        <v>15</v>
      </c>
      <c r="F3296" s="6" t="s">
        <v>114</v>
      </c>
      <c r="G3296" s="6" t="s">
        <v>89</v>
      </c>
      <c r="H3296" s="6" t="s">
        <v>19</v>
      </c>
      <c r="I3296" s="8">
        <v>0.4</v>
      </c>
      <c r="J3296" s="9">
        <v>1250</v>
      </c>
      <c r="K3296" s="10">
        <f t="shared" si="24"/>
        <v>500</v>
      </c>
      <c r="L3296" s="10">
        <f t="shared" si="25"/>
        <v>175</v>
      </c>
      <c r="M3296" s="11">
        <v>0.35</v>
      </c>
      <c r="O3296" s="16"/>
      <c r="P3296" s="14"/>
      <c r="Q3296" s="12"/>
      <c r="R3296" s="13"/>
    </row>
    <row r="3297" spans="1:18" ht="15.75" customHeight="1">
      <c r="A3297" s="1"/>
      <c r="B3297" s="6" t="s">
        <v>14</v>
      </c>
      <c r="C3297" s="6">
        <v>1185732</v>
      </c>
      <c r="D3297" s="7">
        <v>44459</v>
      </c>
      <c r="E3297" s="6" t="s">
        <v>15</v>
      </c>
      <c r="F3297" s="6" t="s">
        <v>114</v>
      </c>
      <c r="G3297" s="6" t="s">
        <v>89</v>
      </c>
      <c r="H3297" s="6" t="s">
        <v>20</v>
      </c>
      <c r="I3297" s="8">
        <v>0.4</v>
      </c>
      <c r="J3297" s="9">
        <v>1000</v>
      </c>
      <c r="K3297" s="10">
        <f t="shared" si="24"/>
        <v>400</v>
      </c>
      <c r="L3297" s="10">
        <f t="shared" si="25"/>
        <v>140</v>
      </c>
      <c r="M3297" s="11">
        <v>0.35</v>
      </c>
      <c r="O3297" s="16"/>
      <c r="P3297" s="14"/>
      <c r="Q3297" s="12"/>
      <c r="R3297" s="13"/>
    </row>
    <row r="3298" spans="1:18" ht="15.75" customHeight="1">
      <c r="A3298" s="1"/>
      <c r="B3298" s="6" t="s">
        <v>14</v>
      </c>
      <c r="C3298" s="6">
        <v>1185732</v>
      </c>
      <c r="D3298" s="7">
        <v>44459</v>
      </c>
      <c r="E3298" s="6" t="s">
        <v>15</v>
      </c>
      <c r="F3298" s="6" t="s">
        <v>114</v>
      </c>
      <c r="G3298" s="6" t="s">
        <v>89</v>
      </c>
      <c r="H3298" s="6" t="s">
        <v>21</v>
      </c>
      <c r="I3298" s="8">
        <v>0.49999999999999994</v>
      </c>
      <c r="J3298" s="9">
        <v>1000</v>
      </c>
      <c r="K3298" s="10">
        <f t="shared" si="24"/>
        <v>499.99999999999994</v>
      </c>
      <c r="L3298" s="10">
        <f t="shared" si="25"/>
        <v>149.99999999999997</v>
      </c>
      <c r="M3298" s="11">
        <v>0.3</v>
      </c>
      <c r="O3298" s="16"/>
      <c r="P3298" s="14"/>
      <c r="Q3298" s="12"/>
      <c r="R3298" s="13"/>
    </row>
    <row r="3299" spans="1:18" ht="15.75" customHeight="1">
      <c r="A3299" s="1"/>
      <c r="B3299" s="6" t="s">
        <v>14</v>
      </c>
      <c r="C3299" s="6">
        <v>1185732</v>
      </c>
      <c r="D3299" s="7">
        <v>44459</v>
      </c>
      <c r="E3299" s="6" t="s">
        <v>15</v>
      </c>
      <c r="F3299" s="6" t="s">
        <v>114</v>
      </c>
      <c r="G3299" s="6" t="s">
        <v>89</v>
      </c>
      <c r="H3299" s="6" t="s">
        <v>22</v>
      </c>
      <c r="I3299" s="8">
        <v>0.54999999999999993</v>
      </c>
      <c r="J3299" s="9">
        <v>2000</v>
      </c>
      <c r="K3299" s="10">
        <f t="shared" si="24"/>
        <v>1099.9999999999998</v>
      </c>
      <c r="L3299" s="10">
        <f t="shared" si="25"/>
        <v>329.99999999999994</v>
      </c>
      <c r="M3299" s="11">
        <v>0.3</v>
      </c>
      <c r="O3299" s="16"/>
      <c r="P3299" s="14"/>
      <c r="Q3299" s="12"/>
      <c r="R3299" s="13"/>
    </row>
    <row r="3300" spans="1:18" ht="15.75" customHeight="1">
      <c r="A3300" s="1"/>
      <c r="B3300" s="6" t="s">
        <v>14</v>
      </c>
      <c r="C3300" s="6">
        <v>1185732</v>
      </c>
      <c r="D3300" s="7">
        <v>44491</v>
      </c>
      <c r="E3300" s="6" t="s">
        <v>15</v>
      </c>
      <c r="F3300" s="6" t="s">
        <v>114</v>
      </c>
      <c r="G3300" s="6" t="s">
        <v>89</v>
      </c>
      <c r="H3300" s="6" t="s">
        <v>17</v>
      </c>
      <c r="I3300" s="8">
        <v>0.54999999999999993</v>
      </c>
      <c r="J3300" s="9">
        <v>3750</v>
      </c>
      <c r="K3300" s="10">
        <f t="shared" si="24"/>
        <v>2062.4999999999995</v>
      </c>
      <c r="L3300" s="10">
        <f t="shared" si="25"/>
        <v>824.99999999999989</v>
      </c>
      <c r="M3300" s="11">
        <v>0.4</v>
      </c>
      <c r="O3300" s="16"/>
      <c r="P3300" s="14"/>
      <c r="Q3300" s="12"/>
      <c r="R3300" s="13"/>
    </row>
    <row r="3301" spans="1:18" ht="15.75" customHeight="1">
      <c r="A3301" s="1"/>
      <c r="B3301" s="6" t="s">
        <v>14</v>
      </c>
      <c r="C3301" s="6">
        <v>1185732</v>
      </c>
      <c r="D3301" s="7">
        <v>44491</v>
      </c>
      <c r="E3301" s="6" t="s">
        <v>15</v>
      </c>
      <c r="F3301" s="6" t="s">
        <v>114</v>
      </c>
      <c r="G3301" s="6" t="s">
        <v>89</v>
      </c>
      <c r="H3301" s="6" t="s">
        <v>18</v>
      </c>
      <c r="I3301" s="8">
        <v>0.5</v>
      </c>
      <c r="J3301" s="9">
        <v>2000</v>
      </c>
      <c r="K3301" s="10">
        <f t="shared" si="24"/>
        <v>1000</v>
      </c>
      <c r="L3301" s="10">
        <f t="shared" si="25"/>
        <v>350</v>
      </c>
      <c r="M3301" s="11">
        <v>0.35</v>
      </c>
      <c r="O3301" s="16"/>
      <c r="P3301" s="14"/>
      <c r="Q3301" s="12"/>
      <c r="R3301" s="13"/>
    </row>
    <row r="3302" spans="1:18" ht="15.75" customHeight="1">
      <c r="A3302" s="1"/>
      <c r="B3302" s="6" t="s">
        <v>14</v>
      </c>
      <c r="C3302" s="6">
        <v>1185732</v>
      </c>
      <c r="D3302" s="7">
        <v>44491</v>
      </c>
      <c r="E3302" s="6" t="s">
        <v>15</v>
      </c>
      <c r="F3302" s="6" t="s">
        <v>114</v>
      </c>
      <c r="G3302" s="6" t="s">
        <v>89</v>
      </c>
      <c r="H3302" s="6" t="s">
        <v>19</v>
      </c>
      <c r="I3302" s="8">
        <v>0.5</v>
      </c>
      <c r="J3302" s="9">
        <v>1000</v>
      </c>
      <c r="K3302" s="10">
        <f t="shared" si="24"/>
        <v>500</v>
      </c>
      <c r="L3302" s="10">
        <f t="shared" si="25"/>
        <v>175</v>
      </c>
      <c r="M3302" s="11">
        <v>0.35</v>
      </c>
      <c r="O3302" s="16"/>
      <c r="P3302" s="14"/>
      <c r="Q3302" s="12"/>
      <c r="R3302" s="13"/>
    </row>
    <row r="3303" spans="1:18" ht="15.75" customHeight="1">
      <c r="A3303" s="1"/>
      <c r="B3303" s="6" t="s">
        <v>14</v>
      </c>
      <c r="C3303" s="6">
        <v>1185732</v>
      </c>
      <c r="D3303" s="7">
        <v>44491</v>
      </c>
      <c r="E3303" s="6" t="s">
        <v>15</v>
      </c>
      <c r="F3303" s="6" t="s">
        <v>114</v>
      </c>
      <c r="G3303" s="6" t="s">
        <v>89</v>
      </c>
      <c r="H3303" s="6" t="s">
        <v>20</v>
      </c>
      <c r="I3303" s="8">
        <v>0.5</v>
      </c>
      <c r="J3303" s="9">
        <v>750</v>
      </c>
      <c r="K3303" s="10">
        <f t="shared" si="24"/>
        <v>375</v>
      </c>
      <c r="L3303" s="10">
        <f t="shared" si="25"/>
        <v>131.25</v>
      </c>
      <c r="M3303" s="11">
        <v>0.35</v>
      </c>
      <c r="O3303" s="16"/>
      <c r="P3303" s="14"/>
      <c r="Q3303" s="12"/>
      <c r="R3303" s="13"/>
    </row>
    <row r="3304" spans="1:18" ht="15.75" customHeight="1">
      <c r="A3304" s="1"/>
      <c r="B3304" s="6" t="s">
        <v>14</v>
      </c>
      <c r="C3304" s="6">
        <v>1185732</v>
      </c>
      <c r="D3304" s="7">
        <v>44491</v>
      </c>
      <c r="E3304" s="6" t="s">
        <v>15</v>
      </c>
      <c r="F3304" s="6" t="s">
        <v>114</v>
      </c>
      <c r="G3304" s="6" t="s">
        <v>89</v>
      </c>
      <c r="H3304" s="6" t="s">
        <v>21</v>
      </c>
      <c r="I3304" s="8">
        <v>0.6</v>
      </c>
      <c r="J3304" s="9">
        <v>750</v>
      </c>
      <c r="K3304" s="10">
        <f t="shared" si="24"/>
        <v>450</v>
      </c>
      <c r="L3304" s="10">
        <f t="shared" si="25"/>
        <v>135</v>
      </c>
      <c r="M3304" s="11">
        <v>0.3</v>
      </c>
      <c r="O3304" s="16"/>
      <c r="P3304" s="14"/>
      <c r="Q3304" s="12"/>
      <c r="R3304" s="13"/>
    </row>
    <row r="3305" spans="1:18" ht="15.75" customHeight="1">
      <c r="A3305" s="1"/>
      <c r="B3305" s="6" t="s">
        <v>14</v>
      </c>
      <c r="C3305" s="6">
        <v>1185732</v>
      </c>
      <c r="D3305" s="7">
        <v>44491</v>
      </c>
      <c r="E3305" s="6" t="s">
        <v>15</v>
      </c>
      <c r="F3305" s="6" t="s">
        <v>114</v>
      </c>
      <c r="G3305" s="6" t="s">
        <v>89</v>
      </c>
      <c r="H3305" s="6" t="s">
        <v>22</v>
      </c>
      <c r="I3305" s="8">
        <v>0.64999999999999991</v>
      </c>
      <c r="J3305" s="9">
        <v>2000</v>
      </c>
      <c r="K3305" s="10">
        <f t="shared" si="24"/>
        <v>1299.9999999999998</v>
      </c>
      <c r="L3305" s="10">
        <f t="shared" si="25"/>
        <v>389.99999999999994</v>
      </c>
      <c r="M3305" s="11">
        <v>0.3</v>
      </c>
      <c r="O3305" s="16"/>
      <c r="P3305" s="14"/>
      <c r="Q3305" s="12"/>
      <c r="R3305" s="13"/>
    </row>
    <row r="3306" spans="1:18" ht="15.75" customHeight="1">
      <c r="A3306" s="1"/>
      <c r="B3306" s="6" t="s">
        <v>14</v>
      </c>
      <c r="C3306" s="6">
        <v>1185732</v>
      </c>
      <c r="D3306" s="7">
        <v>44521</v>
      </c>
      <c r="E3306" s="6" t="s">
        <v>15</v>
      </c>
      <c r="F3306" s="6" t="s">
        <v>114</v>
      </c>
      <c r="G3306" s="6" t="s">
        <v>89</v>
      </c>
      <c r="H3306" s="6" t="s">
        <v>17</v>
      </c>
      <c r="I3306" s="8">
        <v>0.6</v>
      </c>
      <c r="J3306" s="9">
        <v>3500</v>
      </c>
      <c r="K3306" s="10">
        <f t="shared" si="24"/>
        <v>2100</v>
      </c>
      <c r="L3306" s="10">
        <f t="shared" si="25"/>
        <v>840</v>
      </c>
      <c r="M3306" s="11">
        <v>0.4</v>
      </c>
      <c r="O3306" s="16"/>
      <c r="P3306" s="14"/>
      <c r="Q3306" s="12"/>
      <c r="R3306" s="13"/>
    </row>
    <row r="3307" spans="1:18" ht="15.75" customHeight="1">
      <c r="A3307" s="1"/>
      <c r="B3307" s="6" t="s">
        <v>14</v>
      </c>
      <c r="C3307" s="6">
        <v>1185732</v>
      </c>
      <c r="D3307" s="7">
        <v>44521</v>
      </c>
      <c r="E3307" s="6" t="s">
        <v>15</v>
      </c>
      <c r="F3307" s="6" t="s">
        <v>114</v>
      </c>
      <c r="G3307" s="6" t="s">
        <v>89</v>
      </c>
      <c r="H3307" s="6" t="s">
        <v>18</v>
      </c>
      <c r="I3307" s="8">
        <v>0.5</v>
      </c>
      <c r="J3307" s="9">
        <v>1750</v>
      </c>
      <c r="K3307" s="10">
        <f t="shared" si="24"/>
        <v>875</v>
      </c>
      <c r="L3307" s="10">
        <f t="shared" si="25"/>
        <v>306.25</v>
      </c>
      <c r="M3307" s="11">
        <v>0.35</v>
      </c>
      <c r="O3307" s="16"/>
      <c r="P3307" s="14"/>
      <c r="Q3307" s="12"/>
      <c r="R3307" s="13"/>
    </row>
    <row r="3308" spans="1:18" ht="15.75" customHeight="1">
      <c r="A3308" s="1"/>
      <c r="B3308" s="6" t="s">
        <v>14</v>
      </c>
      <c r="C3308" s="6">
        <v>1185732</v>
      </c>
      <c r="D3308" s="7">
        <v>44521</v>
      </c>
      <c r="E3308" s="6" t="s">
        <v>15</v>
      </c>
      <c r="F3308" s="6" t="s">
        <v>114</v>
      </c>
      <c r="G3308" s="6" t="s">
        <v>89</v>
      </c>
      <c r="H3308" s="6" t="s">
        <v>19</v>
      </c>
      <c r="I3308" s="8">
        <v>0.5</v>
      </c>
      <c r="J3308" s="9">
        <v>1700</v>
      </c>
      <c r="K3308" s="10">
        <f t="shared" si="24"/>
        <v>850</v>
      </c>
      <c r="L3308" s="10">
        <f t="shared" si="25"/>
        <v>297.5</v>
      </c>
      <c r="M3308" s="11">
        <v>0.35</v>
      </c>
      <c r="O3308" s="16"/>
      <c r="P3308" s="14"/>
      <c r="Q3308" s="12"/>
      <c r="R3308" s="13"/>
    </row>
    <row r="3309" spans="1:18" ht="15.75" customHeight="1">
      <c r="A3309" s="1"/>
      <c r="B3309" s="6" t="s">
        <v>14</v>
      </c>
      <c r="C3309" s="6">
        <v>1185732</v>
      </c>
      <c r="D3309" s="7">
        <v>44521</v>
      </c>
      <c r="E3309" s="6" t="s">
        <v>15</v>
      </c>
      <c r="F3309" s="6" t="s">
        <v>114</v>
      </c>
      <c r="G3309" s="6" t="s">
        <v>89</v>
      </c>
      <c r="H3309" s="6" t="s">
        <v>20</v>
      </c>
      <c r="I3309" s="8">
        <v>0.5</v>
      </c>
      <c r="J3309" s="9">
        <v>1500</v>
      </c>
      <c r="K3309" s="10">
        <f t="shared" si="24"/>
        <v>750</v>
      </c>
      <c r="L3309" s="10">
        <f t="shared" si="25"/>
        <v>262.5</v>
      </c>
      <c r="M3309" s="11">
        <v>0.35</v>
      </c>
      <c r="O3309" s="16"/>
      <c r="P3309" s="14"/>
      <c r="Q3309" s="12"/>
      <c r="R3309" s="13"/>
    </row>
    <row r="3310" spans="1:18" ht="15.75" customHeight="1">
      <c r="A3310" s="1"/>
      <c r="B3310" s="6" t="s">
        <v>14</v>
      </c>
      <c r="C3310" s="6">
        <v>1185732</v>
      </c>
      <c r="D3310" s="7">
        <v>44521</v>
      </c>
      <c r="E3310" s="6" t="s">
        <v>15</v>
      </c>
      <c r="F3310" s="6" t="s">
        <v>114</v>
      </c>
      <c r="G3310" s="6" t="s">
        <v>89</v>
      </c>
      <c r="H3310" s="6" t="s">
        <v>21</v>
      </c>
      <c r="I3310" s="8">
        <v>0.6</v>
      </c>
      <c r="J3310" s="9">
        <v>1250</v>
      </c>
      <c r="K3310" s="10">
        <f t="shared" si="24"/>
        <v>750</v>
      </c>
      <c r="L3310" s="10">
        <f t="shared" si="25"/>
        <v>225</v>
      </c>
      <c r="M3310" s="11">
        <v>0.3</v>
      </c>
      <c r="O3310" s="16"/>
      <c r="P3310" s="14"/>
      <c r="Q3310" s="12"/>
      <c r="R3310" s="13"/>
    </row>
    <row r="3311" spans="1:18" ht="15.75" customHeight="1">
      <c r="A3311" s="1"/>
      <c r="B3311" s="6" t="s">
        <v>14</v>
      </c>
      <c r="C3311" s="6">
        <v>1185732</v>
      </c>
      <c r="D3311" s="7">
        <v>44521</v>
      </c>
      <c r="E3311" s="6" t="s">
        <v>15</v>
      </c>
      <c r="F3311" s="6" t="s">
        <v>114</v>
      </c>
      <c r="G3311" s="6" t="s">
        <v>89</v>
      </c>
      <c r="H3311" s="6" t="s">
        <v>22</v>
      </c>
      <c r="I3311" s="8">
        <v>0.64999999999999991</v>
      </c>
      <c r="J3311" s="9">
        <v>2250</v>
      </c>
      <c r="K3311" s="10">
        <f t="shared" si="24"/>
        <v>1462.4999999999998</v>
      </c>
      <c r="L3311" s="10">
        <f t="shared" si="25"/>
        <v>438.74999999999994</v>
      </c>
      <c r="M3311" s="11">
        <v>0.3</v>
      </c>
      <c r="O3311" s="16"/>
      <c r="P3311" s="14"/>
      <c r="Q3311" s="12"/>
      <c r="R3311" s="13"/>
    </row>
    <row r="3312" spans="1:18" ht="15.75" customHeight="1">
      <c r="A3312" s="1"/>
      <c r="B3312" s="6" t="s">
        <v>14</v>
      </c>
      <c r="C3312" s="6">
        <v>1185732</v>
      </c>
      <c r="D3312" s="7">
        <v>44550</v>
      </c>
      <c r="E3312" s="6" t="s">
        <v>15</v>
      </c>
      <c r="F3312" s="6" t="s">
        <v>114</v>
      </c>
      <c r="G3312" s="6" t="s">
        <v>89</v>
      </c>
      <c r="H3312" s="6" t="s">
        <v>17</v>
      </c>
      <c r="I3312" s="8">
        <v>0.6</v>
      </c>
      <c r="J3312" s="9">
        <v>4500</v>
      </c>
      <c r="K3312" s="10">
        <f t="shared" si="24"/>
        <v>2700</v>
      </c>
      <c r="L3312" s="10">
        <f t="shared" si="25"/>
        <v>1080</v>
      </c>
      <c r="M3312" s="11">
        <v>0.4</v>
      </c>
      <c r="O3312" s="16"/>
      <c r="P3312" s="14"/>
      <c r="Q3312" s="12"/>
      <c r="R3312" s="13"/>
    </row>
    <row r="3313" spans="1:18" ht="15.75" customHeight="1">
      <c r="A3313" s="1"/>
      <c r="B3313" s="6" t="s">
        <v>14</v>
      </c>
      <c r="C3313" s="6">
        <v>1185732</v>
      </c>
      <c r="D3313" s="7">
        <v>44550</v>
      </c>
      <c r="E3313" s="6" t="s">
        <v>15</v>
      </c>
      <c r="F3313" s="6" t="s">
        <v>114</v>
      </c>
      <c r="G3313" s="6" t="s">
        <v>89</v>
      </c>
      <c r="H3313" s="6" t="s">
        <v>18</v>
      </c>
      <c r="I3313" s="8">
        <v>0.5</v>
      </c>
      <c r="J3313" s="9">
        <v>2500</v>
      </c>
      <c r="K3313" s="10">
        <f t="shared" si="24"/>
        <v>1250</v>
      </c>
      <c r="L3313" s="10">
        <f t="shared" si="25"/>
        <v>437.5</v>
      </c>
      <c r="M3313" s="11">
        <v>0.35</v>
      </c>
      <c r="O3313" s="16"/>
      <c r="P3313" s="14"/>
      <c r="Q3313" s="12"/>
      <c r="R3313" s="13"/>
    </row>
    <row r="3314" spans="1:18" ht="15.75" customHeight="1">
      <c r="A3314" s="1"/>
      <c r="B3314" s="6" t="s">
        <v>14</v>
      </c>
      <c r="C3314" s="6">
        <v>1185732</v>
      </c>
      <c r="D3314" s="7">
        <v>44550</v>
      </c>
      <c r="E3314" s="6" t="s">
        <v>15</v>
      </c>
      <c r="F3314" s="6" t="s">
        <v>114</v>
      </c>
      <c r="G3314" s="6" t="s">
        <v>89</v>
      </c>
      <c r="H3314" s="6" t="s">
        <v>19</v>
      </c>
      <c r="I3314" s="8">
        <v>0.5</v>
      </c>
      <c r="J3314" s="9">
        <v>2250</v>
      </c>
      <c r="K3314" s="10">
        <f t="shared" si="24"/>
        <v>1125</v>
      </c>
      <c r="L3314" s="10">
        <f t="shared" si="25"/>
        <v>393.75</v>
      </c>
      <c r="M3314" s="11">
        <v>0.35</v>
      </c>
      <c r="O3314" s="16"/>
      <c r="P3314" s="14"/>
      <c r="Q3314" s="12"/>
      <c r="R3314" s="13"/>
    </row>
    <row r="3315" spans="1:18" ht="15.75" customHeight="1">
      <c r="A3315" s="1"/>
      <c r="B3315" s="6" t="s">
        <v>14</v>
      </c>
      <c r="C3315" s="6">
        <v>1185732</v>
      </c>
      <c r="D3315" s="7">
        <v>44550</v>
      </c>
      <c r="E3315" s="6" t="s">
        <v>15</v>
      </c>
      <c r="F3315" s="6" t="s">
        <v>114</v>
      </c>
      <c r="G3315" s="6" t="s">
        <v>89</v>
      </c>
      <c r="H3315" s="6" t="s">
        <v>20</v>
      </c>
      <c r="I3315" s="8">
        <v>0.5</v>
      </c>
      <c r="J3315" s="9">
        <v>1750</v>
      </c>
      <c r="K3315" s="10">
        <f t="shared" si="24"/>
        <v>875</v>
      </c>
      <c r="L3315" s="10">
        <f t="shared" si="25"/>
        <v>306.25</v>
      </c>
      <c r="M3315" s="11">
        <v>0.35</v>
      </c>
      <c r="O3315" s="16"/>
      <c r="P3315" s="14"/>
      <c r="Q3315" s="12"/>
      <c r="R3315" s="13"/>
    </row>
    <row r="3316" spans="1:18" ht="15.75" customHeight="1">
      <c r="A3316" s="1"/>
      <c r="B3316" s="6" t="s">
        <v>14</v>
      </c>
      <c r="C3316" s="6">
        <v>1185732</v>
      </c>
      <c r="D3316" s="7">
        <v>44550</v>
      </c>
      <c r="E3316" s="6" t="s">
        <v>15</v>
      </c>
      <c r="F3316" s="6" t="s">
        <v>114</v>
      </c>
      <c r="G3316" s="6" t="s">
        <v>89</v>
      </c>
      <c r="H3316" s="6" t="s">
        <v>21</v>
      </c>
      <c r="I3316" s="8">
        <v>0.6</v>
      </c>
      <c r="J3316" s="9">
        <v>1750</v>
      </c>
      <c r="K3316" s="10">
        <f t="shared" si="24"/>
        <v>1050</v>
      </c>
      <c r="L3316" s="10">
        <f t="shared" si="25"/>
        <v>315</v>
      </c>
      <c r="M3316" s="11">
        <v>0.3</v>
      </c>
      <c r="O3316" s="16"/>
      <c r="P3316" s="14"/>
      <c r="Q3316" s="12"/>
      <c r="R3316" s="13"/>
    </row>
    <row r="3317" spans="1:18" ht="15.75" customHeight="1">
      <c r="A3317" s="1"/>
      <c r="B3317" s="6" t="s">
        <v>14</v>
      </c>
      <c r="C3317" s="6">
        <v>1185732</v>
      </c>
      <c r="D3317" s="7">
        <v>44550</v>
      </c>
      <c r="E3317" s="6" t="s">
        <v>15</v>
      </c>
      <c r="F3317" s="6" t="s">
        <v>114</v>
      </c>
      <c r="G3317" s="6" t="s">
        <v>89</v>
      </c>
      <c r="H3317" s="6" t="s">
        <v>22</v>
      </c>
      <c r="I3317" s="8">
        <v>0.64999999999999991</v>
      </c>
      <c r="J3317" s="9">
        <v>2750</v>
      </c>
      <c r="K3317" s="10">
        <f t="shared" si="24"/>
        <v>1787.4999999999998</v>
      </c>
      <c r="L3317" s="10">
        <f t="shared" si="25"/>
        <v>536.24999999999989</v>
      </c>
      <c r="M3317" s="11">
        <v>0.3</v>
      </c>
      <c r="O3317" s="16"/>
      <c r="P3317" s="14"/>
      <c r="Q3317" s="12"/>
      <c r="R3317" s="13"/>
    </row>
    <row r="3318" spans="1:18" ht="15.75" customHeight="1">
      <c r="A3318" s="1" t="s">
        <v>39</v>
      </c>
      <c r="B3318" s="6" t="s">
        <v>14</v>
      </c>
      <c r="C3318" s="6">
        <v>1185732</v>
      </c>
      <c r="D3318" s="7">
        <v>44213</v>
      </c>
      <c r="E3318" s="6" t="s">
        <v>15</v>
      </c>
      <c r="F3318" s="6" t="s">
        <v>115</v>
      </c>
      <c r="G3318" s="6" t="s">
        <v>116</v>
      </c>
      <c r="H3318" s="6" t="s">
        <v>17</v>
      </c>
      <c r="I3318" s="8">
        <v>0.4</v>
      </c>
      <c r="J3318" s="9">
        <v>5250</v>
      </c>
      <c r="K3318" s="10">
        <f t="shared" si="24"/>
        <v>2100</v>
      </c>
      <c r="L3318" s="10">
        <f t="shared" si="25"/>
        <v>735</v>
      </c>
      <c r="M3318" s="11">
        <v>0.35</v>
      </c>
      <c r="O3318" s="16"/>
      <c r="P3318" s="14"/>
      <c r="Q3318" s="12"/>
      <c r="R3318" s="13"/>
    </row>
    <row r="3319" spans="1:18" ht="15.75" customHeight="1">
      <c r="A3319" s="1"/>
      <c r="B3319" s="6" t="s">
        <v>14</v>
      </c>
      <c r="C3319" s="6">
        <v>1185732</v>
      </c>
      <c r="D3319" s="7">
        <v>44213</v>
      </c>
      <c r="E3319" s="6" t="s">
        <v>15</v>
      </c>
      <c r="F3319" s="6" t="s">
        <v>115</v>
      </c>
      <c r="G3319" s="6" t="s">
        <v>116</v>
      </c>
      <c r="H3319" s="6" t="s">
        <v>18</v>
      </c>
      <c r="I3319" s="8">
        <v>0.4</v>
      </c>
      <c r="J3319" s="9">
        <v>3250</v>
      </c>
      <c r="K3319" s="10">
        <f t="shared" si="24"/>
        <v>1300</v>
      </c>
      <c r="L3319" s="10">
        <f t="shared" si="25"/>
        <v>454.99999999999994</v>
      </c>
      <c r="M3319" s="11">
        <v>0.35</v>
      </c>
      <c r="O3319" s="16"/>
      <c r="P3319" s="14"/>
      <c r="Q3319" s="12"/>
      <c r="R3319" s="13"/>
    </row>
    <row r="3320" spans="1:18" ht="15.75" customHeight="1">
      <c r="A3320" s="1"/>
      <c r="B3320" s="6" t="s">
        <v>14</v>
      </c>
      <c r="C3320" s="6">
        <v>1185732</v>
      </c>
      <c r="D3320" s="7">
        <v>44213</v>
      </c>
      <c r="E3320" s="6" t="s">
        <v>15</v>
      </c>
      <c r="F3320" s="6" t="s">
        <v>115</v>
      </c>
      <c r="G3320" s="6" t="s">
        <v>116</v>
      </c>
      <c r="H3320" s="6" t="s">
        <v>19</v>
      </c>
      <c r="I3320" s="8">
        <v>0.30000000000000004</v>
      </c>
      <c r="J3320" s="9">
        <v>3250</v>
      </c>
      <c r="K3320" s="10">
        <f t="shared" si="24"/>
        <v>975.00000000000011</v>
      </c>
      <c r="L3320" s="10">
        <f t="shared" si="25"/>
        <v>390.00000000000006</v>
      </c>
      <c r="M3320" s="11">
        <v>0.4</v>
      </c>
      <c r="O3320" s="16"/>
      <c r="P3320" s="14"/>
      <c r="Q3320" s="12"/>
      <c r="R3320" s="13"/>
    </row>
    <row r="3321" spans="1:18" ht="15.75" customHeight="1">
      <c r="A3321" s="1"/>
      <c r="B3321" s="6" t="s">
        <v>14</v>
      </c>
      <c r="C3321" s="6">
        <v>1185732</v>
      </c>
      <c r="D3321" s="7">
        <v>44213</v>
      </c>
      <c r="E3321" s="6" t="s">
        <v>15</v>
      </c>
      <c r="F3321" s="6" t="s">
        <v>115</v>
      </c>
      <c r="G3321" s="6" t="s">
        <v>116</v>
      </c>
      <c r="H3321" s="6" t="s">
        <v>20</v>
      </c>
      <c r="I3321" s="8">
        <v>0.35</v>
      </c>
      <c r="J3321" s="9">
        <v>1750</v>
      </c>
      <c r="K3321" s="10">
        <f t="shared" ref="K3321:K3575" si="26">I3321*J3321</f>
        <v>612.5</v>
      </c>
      <c r="L3321" s="10">
        <f t="shared" ref="L3321:L3575" si="27">K3321*M3321</f>
        <v>245</v>
      </c>
      <c r="M3321" s="11">
        <v>0.4</v>
      </c>
      <c r="O3321" s="16"/>
      <c r="P3321" s="14"/>
      <c r="Q3321" s="12"/>
      <c r="R3321" s="13"/>
    </row>
    <row r="3322" spans="1:18" ht="15.75" customHeight="1">
      <c r="A3322" s="1"/>
      <c r="B3322" s="6" t="s">
        <v>14</v>
      </c>
      <c r="C3322" s="6">
        <v>1185732</v>
      </c>
      <c r="D3322" s="7">
        <v>44213</v>
      </c>
      <c r="E3322" s="6" t="s">
        <v>15</v>
      </c>
      <c r="F3322" s="6" t="s">
        <v>115</v>
      </c>
      <c r="G3322" s="6" t="s">
        <v>116</v>
      </c>
      <c r="H3322" s="6" t="s">
        <v>21</v>
      </c>
      <c r="I3322" s="8">
        <v>0.5</v>
      </c>
      <c r="J3322" s="9">
        <v>2250</v>
      </c>
      <c r="K3322" s="10">
        <f t="shared" si="26"/>
        <v>1125</v>
      </c>
      <c r="L3322" s="10">
        <f t="shared" si="27"/>
        <v>337.5</v>
      </c>
      <c r="M3322" s="11">
        <v>0.3</v>
      </c>
      <c r="O3322" s="16"/>
      <c r="P3322" s="14"/>
      <c r="Q3322" s="12"/>
      <c r="R3322" s="13"/>
    </row>
    <row r="3323" spans="1:18" ht="15.75" customHeight="1">
      <c r="A3323" s="1"/>
      <c r="B3323" s="6" t="s">
        <v>14</v>
      </c>
      <c r="C3323" s="6">
        <v>1185732</v>
      </c>
      <c r="D3323" s="7">
        <v>44213</v>
      </c>
      <c r="E3323" s="6" t="s">
        <v>15</v>
      </c>
      <c r="F3323" s="6" t="s">
        <v>115</v>
      </c>
      <c r="G3323" s="6" t="s">
        <v>116</v>
      </c>
      <c r="H3323" s="6" t="s">
        <v>22</v>
      </c>
      <c r="I3323" s="8">
        <v>0.4</v>
      </c>
      <c r="J3323" s="9">
        <v>3250</v>
      </c>
      <c r="K3323" s="10">
        <f t="shared" si="26"/>
        <v>1300</v>
      </c>
      <c r="L3323" s="10">
        <f t="shared" si="27"/>
        <v>520</v>
      </c>
      <c r="M3323" s="11">
        <v>0.4</v>
      </c>
      <c r="O3323" s="16"/>
      <c r="P3323" s="14"/>
      <c r="Q3323" s="12"/>
      <c r="R3323" s="13"/>
    </row>
    <row r="3324" spans="1:18" ht="15.75" customHeight="1">
      <c r="A3324" s="1"/>
      <c r="B3324" s="6" t="s">
        <v>14</v>
      </c>
      <c r="C3324" s="6">
        <v>1185732</v>
      </c>
      <c r="D3324" s="7">
        <v>44242</v>
      </c>
      <c r="E3324" s="6" t="s">
        <v>15</v>
      </c>
      <c r="F3324" s="6" t="s">
        <v>115</v>
      </c>
      <c r="G3324" s="6" t="s">
        <v>116</v>
      </c>
      <c r="H3324" s="6" t="s">
        <v>17</v>
      </c>
      <c r="I3324" s="8">
        <v>0.4</v>
      </c>
      <c r="J3324" s="9">
        <v>5750</v>
      </c>
      <c r="K3324" s="10">
        <f t="shared" si="26"/>
        <v>2300</v>
      </c>
      <c r="L3324" s="10">
        <f t="shared" si="27"/>
        <v>805</v>
      </c>
      <c r="M3324" s="11">
        <v>0.35</v>
      </c>
      <c r="O3324" s="16"/>
      <c r="P3324" s="14"/>
      <c r="Q3324" s="12"/>
      <c r="R3324" s="13"/>
    </row>
    <row r="3325" spans="1:18" ht="15.75" customHeight="1">
      <c r="A3325" s="1"/>
      <c r="B3325" s="6" t="s">
        <v>14</v>
      </c>
      <c r="C3325" s="6">
        <v>1185732</v>
      </c>
      <c r="D3325" s="7">
        <v>44242</v>
      </c>
      <c r="E3325" s="6" t="s">
        <v>15</v>
      </c>
      <c r="F3325" s="6" t="s">
        <v>115</v>
      </c>
      <c r="G3325" s="6" t="s">
        <v>116</v>
      </c>
      <c r="H3325" s="6" t="s">
        <v>18</v>
      </c>
      <c r="I3325" s="8">
        <v>0.4</v>
      </c>
      <c r="J3325" s="9">
        <v>2250</v>
      </c>
      <c r="K3325" s="10">
        <f t="shared" si="26"/>
        <v>900</v>
      </c>
      <c r="L3325" s="10">
        <f t="shared" si="27"/>
        <v>315</v>
      </c>
      <c r="M3325" s="11">
        <v>0.35</v>
      </c>
      <c r="O3325" s="16"/>
      <c r="P3325" s="14"/>
      <c r="Q3325" s="12"/>
      <c r="R3325" s="13"/>
    </row>
    <row r="3326" spans="1:18" ht="15.75" customHeight="1">
      <c r="A3326" s="1"/>
      <c r="B3326" s="6" t="s">
        <v>14</v>
      </c>
      <c r="C3326" s="6">
        <v>1185732</v>
      </c>
      <c r="D3326" s="7">
        <v>44242</v>
      </c>
      <c r="E3326" s="6" t="s">
        <v>15</v>
      </c>
      <c r="F3326" s="6" t="s">
        <v>115</v>
      </c>
      <c r="G3326" s="6" t="s">
        <v>116</v>
      </c>
      <c r="H3326" s="6" t="s">
        <v>19</v>
      </c>
      <c r="I3326" s="8">
        <v>0.30000000000000004</v>
      </c>
      <c r="J3326" s="9">
        <v>2750</v>
      </c>
      <c r="K3326" s="10">
        <f t="shared" si="26"/>
        <v>825.00000000000011</v>
      </c>
      <c r="L3326" s="10">
        <f t="shared" si="27"/>
        <v>330.00000000000006</v>
      </c>
      <c r="M3326" s="11">
        <v>0.4</v>
      </c>
      <c r="O3326" s="16"/>
      <c r="P3326" s="14"/>
      <c r="Q3326" s="12"/>
      <c r="R3326" s="13"/>
    </row>
    <row r="3327" spans="1:18" ht="15.75" customHeight="1">
      <c r="A3327" s="1"/>
      <c r="B3327" s="6" t="s">
        <v>14</v>
      </c>
      <c r="C3327" s="6">
        <v>1185732</v>
      </c>
      <c r="D3327" s="7">
        <v>44242</v>
      </c>
      <c r="E3327" s="6" t="s">
        <v>15</v>
      </c>
      <c r="F3327" s="6" t="s">
        <v>115</v>
      </c>
      <c r="G3327" s="6" t="s">
        <v>116</v>
      </c>
      <c r="H3327" s="6" t="s">
        <v>20</v>
      </c>
      <c r="I3327" s="8">
        <v>0.35</v>
      </c>
      <c r="J3327" s="9">
        <v>1500</v>
      </c>
      <c r="K3327" s="10">
        <f t="shared" si="26"/>
        <v>525</v>
      </c>
      <c r="L3327" s="10">
        <f t="shared" si="27"/>
        <v>210</v>
      </c>
      <c r="M3327" s="11">
        <v>0.4</v>
      </c>
      <c r="O3327" s="16"/>
      <c r="P3327" s="14"/>
      <c r="Q3327" s="12"/>
      <c r="R3327" s="13"/>
    </row>
    <row r="3328" spans="1:18" ht="15.75" customHeight="1">
      <c r="A3328" s="1"/>
      <c r="B3328" s="6" t="s">
        <v>14</v>
      </c>
      <c r="C3328" s="6">
        <v>1185732</v>
      </c>
      <c r="D3328" s="7">
        <v>44242</v>
      </c>
      <c r="E3328" s="6" t="s">
        <v>15</v>
      </c>
      <c r="F3328" s="6" t="s">
        <v>115</v>
      </c>
      <c r="G3328" s="6" t="s">
        <v>116</v>
      </c>
      <c r="H3328" s="6" t="s">
        <v>21</v>
      </c>
      <c r="I3328" s="8">
        <v>0.5</v>
      </c>
      <c r="J3328" s="9">
        <v>2250</v>
      </c>
      <c r="K3328" s="10">
        <f t="shared" si="26"/>
        <v>1125</v>
      </c>
      <c r="L3328" s="10">
        <f t="shared" si="27"/>
        <v>337.5</v>
      </c>
      <c r="M3328" s="11">
        <v>0.3</v>
      </c>
      <c r="O3328" s="16"/>
      <c r="P3328" s="14"/>
      <c r="Q3328" s="12"/>
      <c r="R3328" s="13"/>
    </row>
    <row r="3329" spans="1:18" ht="15.75" customHeight="1">
      <c r="A3329" s="1"/>
      <c r="B3329" s="6" t="s">
        <v>14</v>
      </c>
      <c r="C3329" s="6">
        <v>1185732</v>
      </c>
      <c r="D3329" s="7">
        <v>44242</v>
      </c>
      <c r="E3329" s="6" t="s">
        <v>15</v>
      </c>
      <c r="F3329" s="6" t="s">
        <v>115</v>
      </c>
      <c r="G3329" s="6" t="s">
        <v>116</v>
      </c>
      <c r="H3329" s="6" t="s">
        <v>22</v>
      </c>
      <c r="I3329" s="8">
        <v>0.4</v>
      </c>
      <c r="J3329" s="9">
        <v>3250</v>
      </c>
      <c r="K3329" s="10">
        <f t="shared" si="26"/>
        <v>1300</v>
      </c>
      <c r="L3329" s="10">
        <f t="shared" si="27"/>
        <v>520</v>
      </c>
      <c r="M3329" s="11">
        <v>0.4</v>
      </c>
      <c r="O3329" s="16"/>
      <c r="P3329" s="14"/>
      <c r="Q3329" s="12"/>
      <c r="R3329" s="13"/>
    </row>
    <row r="3330" spans="1:18" ht="15.75" customHeight="1">
      <c r="A3330" s="1"/>
      <c r="B3330" s="6" t="s">
        <v>14</v>
      </c>
      <c r="C3330" s="6">
        <v>1185732</v>
      </c>
      <c r="D3330" s="7">
        <v>44268</v>
      </c>
      <c r="E3330" s="6" t="s">
        <v>15</v>
      </c>
      <c r="F3330" s="6" t="s">
        <v>115</v>
      </c>
      <c r="G3330" s="6" t="s">
        <v>116</v>
      </c>
      <c r="H3330" s="6" t="s">
        <v>17</v>
      </c>
      <c r="I3330" s="8">
        <v>0.4</v>
      </c>
      <c r="J3330" s="9">
        <v>5450</v>
      </c>
      <c r="K3330" s="10">
        <f t="shared" si="26"/>
        <v>2180</v>
      </c>
      <c r="L3330" s="10">
        <f t="shared" si="27"/>
        <v>763</v>
      </c>
      <c r="M3330" s="11">
        <v>0.35</v>
      </c>
      <c r="O3330" s="16"/>
      <c r="P3330" s="14"/>
      <c r="Q3330" s="12"/>
      <c r="R3330" s="13"/>
    </row>
    <row r="3331" spans="1:18" ht="15.75" customHeight="1">
      <c r="A3331" s="1"/>
      <c r="B3331" s="6" t="s">
        <v>14</v>
      </c>
      <c r="C3331" s="6">
        <v>1185732</v>
      </c>
      <c r="D3331" s="7">
        <v>44268</v>
      </c>
      <c r="E3331" s="6" t="s">
        <v>15</v>
      </c>
      <c r="F3331" s="6" t="s">
        <v>115</v>
      </c>
      <c r="G3331" s="6" t="s">
        <v>116</v>
      </c>
      <c r="H3331" s="6" t="s">
        <v>18</v>
      </c>
      <c r="I3331" s="8">
        <v>0.4</v>
      </c>
      <c r="J3331" s="9">
        <v>2500</v>
      </c>
      <c r="K3331" s="10">
        <f t="shared" si="26"/>
        <v>1000</v>
      </c>
      <c r="L3331" s="10">
        <f t="shared" si="27"/>
        <v>350</v>
      </c>
      <c r="M3331" s="11">
        <v>0.35</v>
      </c>
      <c r="O3331" s="16"/>
      <c r="P3331" s="14"/>
      <c r="Q3331" s="12"/>
      <c r="R3331" s="13"/>
    </row>
    <row r="3332" spans="1:18" ht="15.75" customHeight="1">
      <c r="A3332" s="1"/>
      <c r="B3332" s="6" t="s">
        <v>14</v>
      </c>
      <c r="C3332" s="6">
        <v>1185732</v>
      </c>
      <c r="D3332" s="7">
        <v>44268</v>
      </c>
      <c r="E3332" s="6" t="s">
        <v>15</v>
      </c>
      <c r="F3332" s="6" t="s">
        <v>115</v>
      </c>
      <c r="G3332" s="6" t="s">
        <v>116</v>
      </c>
      <c r="H3332" s="6" t="s">
        <v>19</v>
      </c>
      <c r="I3332" s="8">
        <v>0.30000000000000004</v>
      </c>
      <c r="J3332" s="9">
        <v>2750</v>
      </c>
      <c r="K3332" s="10">
        <f t="shared" si="26"/>
        <v>825.00000000000011</v>
      </c>
      <c r="L3332" s="10">
        <f t="shared" si="27"/>
        <v>330.00000000000006</v>
      </c>
      <c r="M3332" s="11">
        <v>0.4</v>
      </c>
      <c r="O3332" s="16"/>
      <c r="P3332" s="14"/>
      <c r="Q3332" s="12"/>
      <c r="R3332" s="13"/>
    </row>
    <row r="3333" spans="1:18" ht="15.75" customHeight="1">
      <c r="A3333" s="1"/>
      <c r="B3333" s="6" t="s">
        <v>14</v>
      </c>
      <c r="C3333" s="6">
        <v>1185732</v>
      </c>
      <c r="D3333" s="7">
        <v>44268</v>
      </c>
      <c r="E3333" s="6" t="s">
        <v>15</v>
      </c>
      <c r="F3333" s="6" t="s">
        <v>115</v>
      </c>
      <c r="G3333" s="6" t="s">
        <v>116</v>
      </c>
      <c r="H3333" s="6" t="s">
        <v>20</v>
      </c>
      <c r="I3333" s="8">
        <v>0.35</v>
      </c>
      <c r="J3333" s="9">
        <v>1250</v>
      </c>
      <c r="K3333" s="10">
        <f t="shared" si="26"/>
        <v>437.5</v>
      </c>
      <c r="L3333" s="10">
        <f t="shared" si="27"/>
        <v>175</v>
      </c>
      <c r="M3333" s="11">
        <v>0.4</v>
      </c>
      <c r="O3333" s="16"/>
      <c r="P3333" s="14"/>
      <c r="Q3333" s="12"/>
      <c r="R3333" s="13"/>
    </row>
    <row r="3334" spans="1:18" ht="15.75" customHeight="1">
      <c r="A3334" s="1"/>
      <c r="B3334" s="6" t="s">
        <v>14</v>
      </c>
      <c r="C3334" s="6">
        <v>1185732</v>
      </c>
      <c r="D3334" s="7">
        <v>44268</v>
      </c>
      <c r="E3334" s="6" t="s">
        <v>15</v>
      </c>
      <c r="F3334" s="6" t="s">
        <v>115</v>
      </c>
      <c r="G3334" s="6" t="s">
        <v>116</v>
      </c>
      <c r="H3334" s="6" t="s">
        <v>21</v>
      </c>
      <c r="I3334" s="8">
        <v>0.5</v>
      </c>
      <c r="J3334" s="9">
        <v>1750</v>
      </c>
      <c r="K3334" s="10">
        <f t="shared" si="26"/>
        <v>875</v>
      </c>
      <c r="L3334" s="10">
        <f t="shared" si="27"/>
        <v>262.5</v>
      </c>
      <c r="M3334" s="11">
        <v>0.3</v>
      </c>
      <c r="O3334" s="16"/>
      <c r="P3334" s="14"/>
      <c r="Q3334" s="12"/>
      <c r="R3334" s="13"/>
    </row>
    <row r="3335" spans="1:18" ht="15.75" customHeight="1">
      <c r="A3335" s="1"/>
      <c r="B3335" s="6" t="s">
        <v>14</v>
      </c>
      <c r="C3335" s="6">
        <v>1185732</v>
      </c>
      <c r="D3335" s="7">
        <v>44268</v>
      </c>
      <c r="E3335" s="6" t="s">
        <v>15</v>
      </c>
      <c r="F3335" s="6" t="s">
        <v>115</v>
      </c>
      <c r="G3335" s="6" t="s">
        <v>116</v>
      </c>
      <c r="H3335" s="6" t="s">
        <v>22</v>
      </c>
      <c r="I3335" s="8">
        <v>0.4</v>
      </c>
      <c r="J3335" s="9">
        <v>2750</v>
      </c>
      <c r="K3335" s="10">
        <f t="shared" si="26"/>
        <v>1100</v>
      </c>
      <c r="L3335" s="10">
        <f t="shared" si="27"/>
        <v>440</v>
      </c>
      <c r="M3335" s="11">
        <v>0.4</v>
      </c>
      <c r="O3335" s="16"/>
      <c r="P3335" s="14"/>
      <c r="Q3335" s="12"/>
      <c r="R3335" s="13"/>
    </row>
    <row r="3336" spans="1:18" ht="15.75" customHeight="1">
      <c r="A3336" s="1"/>
      <c r="B3336" s="6" t="s">
        <v>14</v>
      </c>
      <c r="C3336" s="6">
        <v>1185732</v>
      </c>
      <c r="D3336" s="7">
        <v>44300</v>
      </c>
      <c r="E3336" s="6" t="s">
        <v>15</v>
      </c>
      <c r="F3336" s="6" t="s">
        <v>115</v>
      </c>
      <c r="G3336" s="6" t="s">
        <v>116</v>
      </c>
      <c r="H3336" s="6" t="s">
        <v>17</v>
      </c>
      <c r="I3336" s="8">
        <v>0.4</v>
      </c>
      <c r="J3336" s="9">
        <v>5250</v>
      </c>
      <c r="K3336" s="10">
        <f t="shared" si="26"/>
        <v>2100</v>
      </c>
      <c r="L3336" s="10">
        <f t="shared" si="27"/>
        <v>735</v>
      </c>
      <c r="M3336" s="11">
        <v>0.35</v>
      </c>
      <c r="O3336" s="16"/>
      <c r="P3336" s="14"/>
      <c r="Q3336" s="12"/>
      <c r="R3336" s="13"/>
    </row>
    <row r="3337" spans="1:18" ht="15.75" customHeight="1">
      <c r="A3337" s="1"/>
      <c r="B3337" s="6" t="s">
        <v>14</v>
      </c>
      <c r="C3337" s="6">
        <v>1185732</v>
      </c>
      <c r="D3337" s="7">
        <v>44300</v>
      </c>
      <c r="E3337" s="6" t="s">
        <v>15</v>
      </c>
      <c r="F3337" s="6" t="s">
        <v>115</v>
      </c>
      <c r="G3337" s="6" t="s">
        <v>116</v>
      </c>
      <c r="H3337" s="6" t="s">
        <v>18</v>
      </c>
      <c r="I3337" s="8">
        <v>0.4</v>
      </c>
      <c r="J3337" s="9">
        <v>2250</v>
      </c>
      <c r="K3337" s="10">
        <f t="shared" si="26"/>
        <v>900</v>
      </c>
      <c r="L3337" s="10">
        <f t="shared" si="27"/>
        <v>315</v>
      </c>
      <c r="M3337" s="11">
        <v>0.35</v>
      </c>
      <c r="O3337" s="16"/>
      <c r="P3337" s="14"/>
      <c r="Q3337" s="12"/>
      <c r="R3337" s="13"/>
    </row>
    <row r="3338" spans="1:18" ht="15.75" customHeight="1">
      <c r="A3338" s="1"/>
      <c r="B3338" s="6" t="s">
        <v>14</v>
      </c>
      <c r="C3338" s="6">
        <v>1185732</v>
      </c>
      <c r="D3338" s="7">
        <v>44300</v>
      </c>
      <c r="E3338" s="6" t="s">
        <v>15</v>
      </c>
      <c r="F3338" s="6" t="s">
        <v>115</v>
      </c>
      <c r="G3338" s="6" t="s">
        <v>116</v>
      </c>
      <c r="H3338" s="6" t="s">
        <v>19</v>
      </c>
      <c r="I3338" s="8">
        <v>0.30000000000000004</v>
      </c>
      <c r="J3338" s="9">
        <v>2250</v>
      </c>
      <c r="K3338" s="10">
        <f t="shared" si="26"/>
        <v>675.00000000000011</v>
      </c>
      <c r="L3338" s="10">
        <f t="shared" si="27"/>
        <v>270.00000000000006</v>
      </c>
      <c r="M3338" s="11">
        <v>0.4</v>
      </c>
      <c r="O3338" s="16"/>
      <c r="P3338" s="14"/>
      <c r="Q3338" s="12"/>
      <c r="R3338" s="13"/>
    </row>
    <row r="3339" spans="1:18" ht="15.75" customHeight="1">
      <c r="A3339" s="1"/>
      <c r="B3339" s="6" t="s">
        <v>14</v>
      </c>
      <c r="C3339" s="6">
        <v>1185732</v>
      </c>
      <c r="D3339" s="7">
        <v>44300</v>
      </c>
      <c r="E3339" s="6" t="s">
        <v>15</v>
      </c>
      <c r="F3339" s="6" t="s">
        <v>115</v>
      </c>
      <c r="G3339" s="6" t="s">
        <v>116</v>
      </c>
      <c r="H3339" s="6" t="s">
        <v>20</v>
      </c>
      <c r="I3339" s="8">
        <v>0.35</v>
      </c>
      <c r="J3339" s="9">
        <v>1500</v>
      </c>
      <c r="K3339" s="10">
        <f t="shared" si="26"/>
        <v>525</v>
      </c>
      <c r="L3339" s="10">
        <f t="shared" si="27"/>
        <v>210</v>
      </c>
      <c r="M3339" s="11">
        <v>0.4</v>
      </c>
      <c r="O3339" s="16"/>
      <c r="P3339" s="14"/>
      <c r="Q3339" s="12"/>
      <c r="R3339" s="13"/>
    </row>
    <row r="3340" spans="1:18" ht="15.75" customHeight="1">
      <c r="A3340" s="1"/>
      <c r="B3340" s="6" t="s">
        <v>14</v>
      </c>
      <c r="C3340" s="6">
        <v>1185732</v>
      </c>
      <c r="D3340" s="7">
        <v>44300</v>
      </c>
      <c r="E3340" s="6" t="s">
        <v>15</v>
      </c>
      <c r="F3340" s="6" t="s">
        <v>115</v>
      </c>
      <c r="G3340" s="6" t="s">
        <v>116</v>
      </c>
      <c r="H3340" s="6" t="s">
        <v>21</v>
      </c>
      <c r="I3340" s="8">
        <v>0.5</v>
      </c>
      <c r="J3340" s="9">
        <v>1500</v>
      </c>
      <c r="K3340" s="10">
        <f t="shared" si="26"/>
        <v>750</v>
      </c>
      <c r="L3340" s="10">
        <f t="shared" si="27"/>
        <v>225</v>
      </c>
      <c r="M3340" s="11">
        <v>0.3</v>
      </c>
      <c r="O3340" s="16"/>
      <c r="P3340" s="14"/>
      <c r="Q3340" s="12"/>
      <c r="R3340" s="13"/>
    </row>
    <row r="3341" spans="1:18" ht="15.75" customHeight="1">
      <c r="A3341" s="1"/>
      <c r="B3341" s="6" t="s">
        <v>14</v>
      </c>
      <c r="C3341" s="6">
        <v>1185732</v>
      </c>
      <c r="D3341" s="7">
        <v>44300</v>
      </c>
      <c r="E3341" s="6" t="s">
        <v>15</v>
      </c>
      <c r="F3341" s="6" t="s">
        <v>115</v>
      </c>
      <c r="G3341" s="6" t="s">
        <v>116</v>
      </c>
      <c r="H3341" s="6" t="s">
        <v>22</v>
      </c>
      <c r="I3341" s="8">
        <v>0.4</v>
      </c>
      <c r="J3341" s="9">
        <v>3000</v>
      </c>
      <c r="K3341" s="10">
        <f t="shared" si="26"/>
        <v>1200</v>
      </c>
      <c r="L3341" s="10">
        <f t="shared" si="27"/>
        <v>480</v>
      </c>
      <c r="M3341" s="11">
        <v>0.4</v>
      </c>
      <c r="O3341" s="16"/>
      <c r="P3341" s="14"/>
      <c r="Q3341" s="12"/>
      <c r="R3341" s="13"/>
    </row>
    <row r="3342" spans="1:18" ht="15.75" customHeight="1">
      <c r="A3342" s="1"/>
      <c r="B3342" s="6" t="s">
        <v>14</v>
      </c>
      <c r="C3342" s="6">
        <v>1185732</v>
      </c>
      <c r="D3342" s="7">
        <v>44329</v>
      </c>
      <c r="E3342" s="6" t="s">
        <v>15</v>
      </c>
      <c r="F3342" s="6" t="s">
        <v>115</v>
      </c>
      <c r="G3342" s="6" t="s">
        <v>116</v>
      </c>
      <c r="H3342" s="6" t="s">
        <v>17</v>
      </c>
      <c r="I3342" s="8">
        <v>0.54999999999999993</v>
      </c>
      <c r="J3342" s="9">
        <v>5700</v>
      </c>
      <c r="K3342" s="10">
        <f t="shared" si="26"/>
        <v>3134.9999999999995</v>
      </c>
      <c r="L3342" s="10">
        <f t="shared" si="27"/>
        <v>1097.2499999999998</v>
      </c>
      <c r="M3342" s="11">
        <v>0.35</v>
      </c>
      <c r="O3342" s="16"/>
      <c r="P3342" s="14"/>
      <c r="Q3342" s="12"/>
      <c r="R3342" s="13"/>
    </row>
    <row r="3343" spans="1:18" ht="15.75" customHeight="1">
      <c r="A3343" s="1"/>
      <c r="B3343" s="6" t="s">
        <v>14</v>
      </c>
      <c r="C3343" s="6">
        <v>1185732</v>
      </c>
      <c r="D3343" s="7">
        <v>44329</v>
      </c>
      <c r="E3343" s="6" t="s">
        <v>15</v>
      </c>
      <c r="F3343" s="6" t="s">
        <v>115</v>
      </c>
      <c r="G3343" s="6" t="s">
        <v>116</v>
      </c>
      <c r="H3343" s="6" t="s">
        <v>18</v>
      </c>
      <c r="I3343" s="8">
        <v>0.5</v>
      </c>
      <c r="J3343" s="9">
        <v>2750</v>
      </c>
      <c r="K3343" s="10">
        <f t="shared" si="26"/>
        <v>1375</v>
      </c>
      <c r="L3343" s="10">
        <f t="shared" si="27"/>
        <v>481.24999999999994</v>
      </c>
      <c r="M3343" s="11">
        <v>0.35</v>
      </c>
      <c r="O3343" s="16"/>
      <c r="P3343" s="14"/>
      <c r="Q3343" s="12"/>
      <c r="R3343" s="13"/>
    </row>
    <row r="3344" spans="1:18" ht="15.75" customHeight="1">
      <c r="A3344" s="1"/>
      <c r="B3344" s="6" t="s">
        <v>14</v>
      </c>
      <c r="C3344" s="6">
        <v>1185732</v>
      </c>
      <c r="D3344" s="7">
        <v>44329</v>
      </c>
      <c r="E3344" s="6" t="s">
        <v>15</v>
      </c>
      <c r="F3344" s="6" t="s">
        <v>115</v>
      </c>
      <c r="G3344" s="6" t="s">
        <v>116</v>
      </c>
      <c r="H3344" s="6" t="s">
        <v>19</v>
      </c>
      <c r="I3344" s="8">
        <v>0.45</v>
      </c>
      <c r="J3344" s="9">
        <v>3000</v>
      </c>
      <c r="K3344" s="10">
        <f t="shared" si="26"/>
        <v>1350</v>
      </c>
      <c r="L3344" s="10">
        <f t="shared" si="27"/>
        <v>540</v>
      </c>
      <c r="M3344" s="11">
        <v>0.4</v>
      </c>
      <c r="O3344" s="16"/>
      <c r="P3344" s="14"/>
      <c r="Q3344" s="12"/>
      <c r="R3344" s="13"/>
    </row>
    <row r="3345" spans="1:18" ht="15.75" customHeight="1">
      <c r="A3345" s="1"/>
      <c r="B3345" s="6" t="s">
        <v>14</v>
      </c>
      <c r="C3345" s="6">
        <v>1185732</v>
      </c>
      <c r="D3345" s="7">
        <v>44329</v>
      </c>
      <c r="E3345" s="6" t="s">
        <v>15</v>
      </c>
      <c r="F3345" s="6" t="s">
        <v>115</v>
      </c>
      <c r="G3345" s="6" t="s">
        <v>116</v>
      </c>
      <c r="H3345" s="6" t="s">
        <v>20</v>
      </c>
      <c r="I3345" s="8">
        <v>0.45</v>
      </c>
      <c r="J3345" s="9">
        <v>2500</v>
      </c>
      <c r="K3345" s="10">
        <f t="shared" si="26"/>
        <v>1125</v>
      </c>
      <c r="L3345" s="10">
        <f t="shared" si="27"/>
        <v>450</v>
      </c>
      <c r="M3345" s="11">
        <v>0.4</v>
      </c>
      <c r="O3345" s="16"/>
      <c r="P3345" s="14"/>
      <c r="Q3345" s="12"/>
      <c r="R3345" s="13"/>
    </row>
    <row r="3346" spans="1:18" ht="15.75" customHeight="1">
      <c r="A3346" s="1"/>
      <c r="B3346" s="6" t="s">
        <v>14</v>
      </c>
      <c r="C3346" s="6">
        <v>1185732</v>
      </c>
      <c r="D3346" s="7">
        <v>44329</v>
      </c>
      <c r="E3346" s="6" t="s">
        <v>15</v>
      </c>
      <c r="F3346" s="6" t="s">
        <v>115</v>
      </c>
      <c r="G3346" s="6" t="s">
        <v>116</v>
      </c>
      <c r="H3346" s="6" t="s">
        <v>21</v>
      </c>
      <c r="I3346" s="8">
        <v>0.54999999999999993</v>
      </c>
      <c r="J3346" s="9">
        <v>2750</v>
      </c>
      <c r="K3346" s="10">
        <f t="shared" si="26"/>
        <v>1512.4999999999998</v>
      </c>
      <c r="L3346" s="10">
        <f t="shared" si="27"/>
        <v>453.74999999999994</v>
      </c>
      <c r="M3346" s="11">
        <v>0.3</v>
      </c>
      <c r="O3346" s="16"/>
      <c r="P3346" s="14"/>
      <c r="Q3346" s="12"/>
      <c r="R3346" s="13"/>
    </row>
    <row r="3347" spans="1:18" ht="15.75" customHeight="1">
      <c r="A3347" s="1"/>
      <c r="B3347" s="6" t="s">
        <v>14</v>
      </c>
      <c r="C3347" s="6">
        <v>1185732</v>
      </c>
      <c r="D3347" s="7">
        <v>44329</v>
      </c>
      <c r="E3347" s="6" t="s">
        <v>15</v>
      </c>
      <c r="F3347" s="6" t="s">
        <v>115</v>
      </c>
      <c r="G3347" s="6" t="s">
        <v>116</v>
      </c>
      <c r="H3347" s="6" t="s">
        <v>22</v>
      </c>
      <c r="I3347" s="8">
        <v>0.6</v>
      </c>
      <c r="J3347" s="9">
        <v>4000</v>
      </c>
      <c r="K3347" s="10">
        <f t="shared" si="26"/>
        <v>2400</v>
      </c>
      <c r="L3347" s="10">
        <f t="shared" si="27"/>
        <v>960</v>
      </c>
      <c r="M3347" s="11">
        <v>0.4</v>
      </c>
      <c r="O3347" s="16"/>
      <c r="P3347" s="14"/>
      <c r="Q3347" s="12"/>
      <c r="R3347" s="13"/>
    </row>
    <row r="3348" spans="1:18" ht="15.75" customHeight="1">
      <c r="A3348" s="1"/>
      <c r="B3348" s="6" t="s">
        <v>14</v>
      </c>
      <c r="C3348" s="6">
        <v>1185732</v>
      </c>
      <c r="D3348" s="7">
        <v>44362</v>
      </c>
      <c r="E3348" s="6" t="s">
        <v>15</v>
      </c>
      <c r="F3348" s="6" t="s">
        <v>115</v>
      </c>
      <c r="G3348" s="6" t="s">
        <v>116</v>
      </c>
      <c r="H3348" s="6" t="s">
        <v>17</v>
      </c>
      <c r="I3348" s="8">
        <v>0.54999999999999993</v>
      </c>
      <c r="J3348" s="9">
        <v>6500</v>
      </c>
      <c r="K3348" s="10">
        <f t="shared" si="26"/>
        <v>3574.9999999999995</v>
      </c>
      <c r="L3348" s="10">
        <f t="shared" si="27"/>
        <v>1251.2499999999998</v>
      </c>
      <c r="M3348" s="11">
        <v>0.35</v>
      </c>
      <c r="O3348" s="16"/>
      <c r="P3348" s="14"/>
      <c r="Q3348" s="12"/>
      <c r="R3348" s="13"/>
    </row>
    <row r="3349" spans="1:18" ht="15.75" customHeight="1">
      <c r="A3349" s="1"/>
      <c r="B3349" s="6" t="s">
        <v>14</v>
      </c>
      <c r="C3349" s="6">
        <v>1185732</v>
      </c>
      <c r="D3349" s="7">
        <v>44362</v>
      </c>
      <c r="E3349" s="6" t="s">
        <v>15</v>
      </c>
      <c r="F3349" s="6" t="s">
        <v>115</v>
      </c>
      <c r="G3349" s="6" t="s">
        <v>116</v>
      </c>
      <c r="H3349" s="6" t="s">
        <v>18</v>
      </c>
      <c r="I3349" s="8">
        <v>0.5</v>
      </c>
      <c r="J3349" s="9">
        <v>4000</v>
      </c>
      <c r="K3349" s="10">
        <f t="shared" si="26"/>
        <v>2000</v>
      </c>
      <c r="L3349" s="10">
        <f t="shared" si="27"/>
        <v>700</v>
      </c>
      <c r="M3349" s="11">
        <v>0.35</v>
      </c>
      <c r="O3349" s="16"/>
      <c r="P3349" s="14"/>
      <c r="Q3349" s="12"/>
      <c r="R3349" s="13"/>
    </row>
    <row r="3350" spans="1:18" ht="15.75" customHeight="1">
      <c r="A3350" s="1"/>
      <c r="B3350" s="6" t="s">
        <v>14</v>
      </c>
      <c r="C3350" s="6">
        <v>1185732</v>
      </c>
      <c r="D3350" s="7">
        <v>44362</v>
      </c>
      <c r="E3350" s="6" t="s">
        <v>15</v>
      </c>
      <c r="F3350" s="6" t="s">
        <v>115</v>
      </c>
      <c r="G3350" s="6" t="s">
        <v>116</v>
      </c>
      <c r="H3350" s="6" t="s">
        <v>19</v>
      </c>
      <c r="I3350" s="8">
        <v>0.45</v>
      </c>
      <c r="J3350" s="9">
        <v>3250</v>
      </c>
      <c r="K3350" s="10">
        <f t="shared" si="26"/>
        <v>1462.5</v>
      </c>
      <c r="L3350" s="10">
        <f t="shared" si="27"/>
        <v>585</v>
      </c>
      <c r="M3350" s="11">
        <v>0.4</v>
      </c>
      <c r="O3350" s="16"/>
      <c r="P3350" s="14"/>
      <c r="Q3350" s="12"/>
      <c r="R3350" s="13"/>
    </row>
    <row r="3351" spans="1:18" ht="15.75" customHeight="1">
      <c r="A3351" s="1"/>
      <c r="B3351" s="6" t="s">
        <v>14</v>
      </c>
      <c r="C3351" s="6">
        <v>1185732</v>
      </c>
      <c r="D3351" s="7">
        <v>44362</v>
      </c>
      <c r="E3351" s="6" t="s">
        <v>15</v>
      </c>
      <c r="F3351" s="6" t="s">
        <v>115</v>
      </c>
      <c r="G3351" s="6" t="s">
        <v>116</v>
      </c>
      <c r="H3351" s="6" t="s">
        <v>20</v>
      </c>
      <c r="I3351" s="8">
        <v>0.45</v>
      </c>
      <c r="J3351" s="9">
        <v>3000</v>
      </c>
      <c r="K3351" s="10">
        <f t="shared" si="26"/>
        <v>1350</v>
      </c>
      <c r="L3351" s="10">
        <f t="shared" si="27"/>
        <v>540</v>
      </c>
      <c r="M3351" s="11">
        <v>0.4</v>
      </c>
      <c r="O3351" s="16"/>
      <c r="P3351" s="14"/>
      <c r="Q3351" s="12"/>
      <c r="R3351" s="13"/>
    </row>
    <row r="3352" spans="1:18" ht="15.75" customHeight="1">
      <c r="A3352" s="1"/>
      <c r="B3352" s="6" t="s">
        <v>14</v>
      </c>
      <c r="C3352" s="6">
        <v>1185732</v>
      </c>
      <c r="D3352" s="7">
        <v>44362</v>
      </c>
      <c r="E3352" s="6" t="s">
        <v>15</v>
      </c>
      <c r="F3352" s="6" t="s">
        <v>115</v>
      </c>
      <c r="G3352" s="6" t="s">
        <v>116</v>
      </c>
      <c r="H3352" s="6" t="s">
        <v>21</v>
      </c>
      <c r="I3352" s="8">
        <v>0.54999999999999993</v>
      </c>
      <c r="J3352" s="9">
        <v>3000</v>
      </c>
      <c r="K3352" s="10">
        <f t="shared" si="26"/>
        <v>1649.9999999999998</v>
      </c>
      <c r="L3352" s="10">
        <f t="shared" si="27"/>
        <v>494.99999999999989</v>
      </c>
      <c r="M3352" s="11">
        <v>0.3</v>
      </c>
      <c r="O3352" s="16"/>
      <c r="P3352" s="14"/>
      <c r="Q3352" s="12"/>
      <c r="R3352" s="13"/>
    </row>
    <row r="3353" spans="1:18" ht="15.75" customHeight="1">
      <c r="A3353" s="1"/>
      <c r="B3353" s="6" t="s">
        <v>14</v>
      </c>
      <c r="C3353" s="6">
        <v>1185732</v>
      </c>
      <c r="D3353" s="7">
        <v>44362</v>
      </c>
      <c r="E3353" s="6" t="s">
        <v>15</v>
      </c>
      <c r="F3353" s="6" t="s">
        <v>115</v>
      </c>
      <c r="G3353" s="6" t="s">
        <v>116</v>
      </c>
      <c r="H3353" s="6" t="s">
        <v>22</v>
      </c>
      <c r="I3353" s="8">
        <v>0.6</v>
      </c>
      <c r="J3353" s="9">
        <v>4500</v>
      </c>
      <c r="K3353" s="10">
        <f t="shared" si="26"/>
        <v>2700</v>
      </c>
      <c r="L3353" s="10">
        <f t="shared" si="27"/>
        <v>1080</v>
      </c>
      <c r="M3353" s="11">
        <v>0.4</v>
      </c>
      <c r="O3353" s="16"/>
      <c r="P3353" s="14"/>
      <c r="Q3353" s="12"/>
      <c r="R3353" s="13"/>
    </row>
    <row r="3354" spans="1:18" ht="15.75" customHeight="1">
      <c r="A3354" s="1"/>
      <c r="B3354" s="6" t="s">
        <v>14</v>
      </c>
      <c r="C3354" s="6">
        <v>1185732</v>
      </c>
      <c r="D3354" s="7">
        <v>44390</v>
      </c>
      <c r="E3354" s="6" t="s">
        <v>15</v>
      </c>
      <c r="F3354" s="6" t="s">
        <v>115</v>
      </c>
      <c r="G3354" s="6" t="s">
        <v>116</v>
      </c>
      <c r="H3354" s="6" t="s">
        <v>17</v>
      </c>
      <c r="I3354" s="8">
        <v>0.54999999999999993</v>
      </c>
      <c r="J3354" s="9">
        <v>6750</v>
      </c>
      <c r="K3354" s="10">
        <f t="shared" si="26"/>
        <v>3712.4999999999995</v>
      </c>
      <c r="L3354" s="10">
        <f t="shared" si="27"/>
        <v>1299.3749999999998</v>
      </c>
      <c r="M3354" s="11">
        <v>0.35</v>
      </c>
      <c r="O3354" s="16"/>
      <c r="P3354" s="14"/>
      <c r="Q3354" s="12"/>
      <c r="R3354" s="13"/>
    </row>
    <row r="3355" spans="1:18" ht="15.75" customHeight="1">
      <c r="A3355" s="1"/>
      <c r="B3355" s="6" t="s">
        <v>14</v>
      </c>
      <c r="C3355" s="6">
        <v>1185732</v>
      </c>
      <c r="D3355" s="7">
        <v>44390</v>
      </c>
      <c r="E3355" s="6" t="s">
        <v>15</v>
      </c>
      <c r="F3355" s="6" t="s">
        <v>115</v>
      </c>
      <c r="G3355" s="6" t="s">
        <v>116</v>
      </c>
      <c r="H3355" s="6" t="s">
        <v>18</v>
      </c>
      <c r="I3355" s="8">
        <v>0.5</v>
      </c>
      <c r="J3355" s="9">
        <v>4250</v>
      </c>
      <c r="K3355" s="10">
        <f t="shared" si="26"/>
        <v>2125</v>
      </c>
      <c r="L3355" s="10">
        <f t="shared" si="27"/>
        <v>743.75</v>
      </c>
      <c r="M3355" s="11">
        <v>0.35</v>
      </c>
      <c r="O3355" s="16"/>
      <c r="P3355" s="14"/>
      <c r="Q3355" s="12"/>
      <c r="R3355" s="13"/>
    </row>
    <row r="3356" spans="1:18" ht="15.75" customHeight="1">
      <c r="A3356" s="1"/>
      <c r="B3356" s="6" t="s">
        <v>14</v>
      </c>
      <c r="C3356" s="6">
        <v>1185732</v>
      </c>
      <c r="D3356" s="7">
        <v>44390</v>
      </c>
      <c r="E3356" s="6" t="s">
        <v>15</v>
      </c>
      <c r="F3356" s="6" t="s">
        <v>115</v>
      </c>
      <c r="G3356" s="6" t="s">
        <v>116</v>
      </c>
      <c r="H3356" s="6" t="s">
        <v>19</v>
      </c>
      <c r="I3356" s="8">
        <v>0.45</v>
      </c>
      <c r="J3356" s="9">
        <v>3500</v>
      </c>
      <c r="K3356" s="10">
        <f t="shared" si="26"/>
        <v>1575</v>
      </c>
      <c r="L3356" s="10">
        <f t="shared" si="27"/>
        <v>630</v>
      </c>
      <c r="M3356" s="11">
        <v>0.4</v>
      </c>
      <c r="O3356" s="16"/>
      <c r="P3356" s="14"/>
      <c r="Q3356" s="12"/>
      <c r="R3356" s="13"/>
    </row>
    <row r="3357" spans="1:18" ht="15.75" customHeight="1">
      <c r="A3357" s="1"/>
      <c r="B3357" s="6" t="s">
        <v>14</v>
      </c>
      <c r="C3357" s="6">
        <v>1185732</v>
      </c>
      <c r="D3357" s="7">
        <v>44390</v>
      </c>
      <c r="E3357" s="6" t="s">
        <v>15</v>
      </c>
      <c r="F3357" s="6" t="s">
        <v>115</v>
      </c>
      <c r="G3357" s="6" t="s">
        <v>116</v>
      </c>
      <c r="H3357" s="6" t="s">
        <v>20</v>
      </c>
      <c r="I3357" s="8">
        <v>0.45</v>
      </c>
      <c r="J3357" s="9">
        <v>3000</v>
      </c>
      <c r="K3357" s="10">
        <f t="shared" si="26"/>
        <v>1350</v>
      </c>
      <c r="L3357" s="10">
        <f t="shared" si="27"/>
        <v>540</v>
      </c>
      <c r="M3357" s="11">
        <v>0.4</v>
      </c>
      <c r="O3357" s="16"/>
      <c r="P3357" s="14"/>
      <c r="Q3357" s="12"/>
      <c r="R3357" s="13"/>
    </row>
    <row r="3358" spans="1:18" ht="15.75" customHeight="1">
      <c r="A3358" s="1"/>
      <c r="B3358" s="6" t="s">
        <v>14</v>
      </c>
      <c r="C3358" s="6">
        <v>1185732</v>
      </c>
      <c r="D3358" s="7">
        <v>44390</v>
      </c>
      <c r="E3358" s="6" t="s">
        <v>15</v>
      </c>
      <c r="F3358" s="6" t="s">
        <v>115</v>
      </c>
      <c r="G3358" s="6" t="s">
        <v>116</v>
      </c>
      <c r="H3358" s="6" t="s">
        <v>21</v>
      </c>
      <c r="I3358" s="8">
        <v>0.54999999999999993</v>
      </c>
      <c r="J3358" s="9">
        <v>3250</v>
      </c>
      <c r="K3358" s="10">
        <f t="shared" si="26"/>
        <v>1787.4999999999998</v>
      </c>
      <c r="L3358" s="10">
        <f t="shared" si="27"/>
        <v>536.24999999999989</v>
      </c>
      <c r="M3358" s="11">
        <v>0.3</v>
      </c>
      <c r="O3358" s="16"/>
      <c r="P3358" s="14"/>
      <c r="Q3358" s="12"/>
      <c r="R3358" s="13"/>
    </row>
    <row r="3359" spans="1:18" ht="15.75" customHeight="1">
      <c r="A3359" s="1"/>
      <c r="B3359" s="6" t="s">
        <v>14</v>
      </c>
      <c r="C3359" s="6">
        <v>1185732</v>
      </c>
      <c r="D3359" s="7">
        <v>44390</v>
      </c>
      <c r="E3359" s="6" t="s">
        <v>15</v>
      </c>
      <c r="F3359" s="6" t="s">
        <v>115</v>
      </c>
      <c r="G3359" s="6" t="s">
        <v>116</v>
      </c>
      <c r="H3359" s="6" t="s">
        <v>22</v>
      </c>
      <c r="I3359" s="8">
        <v>0.6</v>
      </c>
      <c r="J3359" s="9">
        <v>5000</v>
      </c>
      <c r="K3359" s="10">
        <f t="shared" si="26"/>
        <v>3000</v>
      </c>
      <c r="L3359" s="10">
        <f t="shared" si="27"/>
        <v>1200</v>
      </c>
      <c r="M3359" s="11">
        <v>0.4</v>
      </c>
      <c r="O3359" s="16"/>
      <c r="P3359" s="14"/>
      <c r="Q3359" s="12"/>
      <c r="R3359" s="13"/>
    </row>
    <row r="3360" spans="1:18" ht="15.75" customHeight="1">
      <c r="A3360" s="1"/>
      <c r="B3360" s="6" t="s">
        <v>14</v>
      </c>
      <c r="C3360" s="6">
        <v>1185732</v>
      </c>
      <c r="D3360" s="7">
        <v>44422</v>
      </c>
      <c r="E3360" s="6" t="s">
        <v>15</v>
      </c>
      <c r="F3360" s="6" t="s">
        <v>115</v>
      </c>
      <c r="G3360" s="6" t="s">
        <v>116</v>
      </c>
      <c r="H3360" s="6" t="s">
        <v>17</v>
      </c>
      <c r="I3360" s="8">
        <v>0.54999999999999993</v>
      </c>
      <c r="J3360" s="9">
        <v>6500</v>
      </c>
      <c r="K3360" s="10">
        <f t="shared" si="26"/>
        <v>3574.9999999999995</v>
      </c>
      <c r="L3360" s="10">
        <f t="shared" si="27"/>
        <v>1251.2499999999998</v>
      </c>
      <c r="M3360" s="11">
        <v>0.35</v>
      </c>
      <c r="O3360" s="16"/>
      <c r="P3360" s="14"/>
      <c r="Q3360" s="12"/>
      <c r="R3360" s="13"/>
    </row>
    <row r="3361" spans="1:18" ht="15.75" customHeight="1">
      <c r="A3361" s="1"/>
      <c r="B3361" s="6" t="s">
        <v>14</v>
      </c>
      <c r="C3361" s="6">
        <v>1185732</v>
      </c>
      <c r="D3361" s="7">
        <v>44422</v>
      </c>
      <c r="E3361" s="6" t="s">
        <v>15</v>
      </c>
      <c r="F3361" s="6" t="s">
        <v>115</v>
      </c>
      <c r="G3361" s="6" t="s">
        <v>116</v>
      </c>
      <c r="H3361" s="6" t="s">
        <v>18</v>
      </c>
      <c r="I3361" s="8">
        <v>0.5</v>
      </c>
      <c r="J3361" s="9">
        <v>4250</v>
      </c>
      <c r="K3361" s="10">
        <f t="shared" si="26"/>
        <v>2125</v>
      </c>
      <c r="L3361" s="10">
        <f t="shared" si="27"/>
        <v>743.75</v>
      </c>
      <c r="M3361" s="11">
        <v>0.35</v>
      </c>
      <c r="O3361" s="16"/>
      <c r="P3361" s="14"/>
      <c r="Q3361" s="12"/>
      <c r="R3361" s="13"/>
    </row>
    <row r="3362" spans="1:18" ht="15.75" customHeight="1">
      <c r="A3362" s="1"/>
      <c r="B3362" s="6" t="s">
        <v>14</v>
      </c>
      <c r="C3362" s="6">
        <v>1185732</v>
      </c>
      <c r="D3362" s="7">
        <v>44422</v>
      </c>
      <c r="E3362" s="6" t="s">
        <v>15</v>
      </c>
      <c r="F3362" s="6" t="s">
        <v>115</v>
      </c>
      <c r="G3362" s="6" t="s">
        <v>116</v>
      </c>
      <c r="H3362" s="6" t="s">
        <v>19</v>
      </c>
      <c r="I3362" s="8">
        <v>0.45</v>
      </c>
      <c r="J3362" s="9">
        <v>3500</v>
      </c>
      <c r="K3362" s="10">
        <f t="shared" si="26"/>
        <v>1575</v>
      </c>
      <c r="L3362" s="10">
        <f t="shared" si="27"/>
        <v>630</v>
      </c>
      <c r="M3362" s="11">
        <v>0.4</v>
      </c>
      <c r="O3362" s="16"/>
      <c r="P3362" s="14"/>
      <c r="Q3362" s="12"/>
      <c r="R3362" s="13"/>
    </row>
    <row r="3363" spans="1:18" ht="15.75" customHeight="1">
      <c r="A3363" s="1"/>
      <c r="B3363" s="6" t="s">
        <v>14</v>
      </c>
      <c r="C3363" s="6">
        <v>1185732</v>
      </c>
      <c r="D3363" s="7">
        <v>44422</v>
      </c>
      <c r="E3363" s="6" t="s">
        <v>15</v>
      </c>
      <c r="F3363" s="6" t="s">
        <v>115</v>
      </c>
      <c r="G3363" s="6" t="s">
        <v>116</v>
      </c>
      <c r="H3363" s="6" t="s">
        <v>20</v>
      </c>
      <c r="I3363" s="8">
        <v>0.45</v>
      </c>
      <c r="J3363" s="9">
        <v>2500</v>
      </c>
      <c r="K3363" s="10">
        <f t="shared" si="26"/>
        <v>1125</v>
      </c>
      <c r="L3363" s="10">
        <f t="shared" si="27"/>
        <v>450</v>
      </c>
      <c r="M3363" s="11">
        <v>0.4</v>
      </c>
      <c r="O3363" s="16"/>
      <c r="P3363" s="14"/>
      <c r="Q3363" s="12"/>
      <c r="R3363" s="13"/>
    </row>
    <row r="3364" spans="1:18" ht="15.75" customHeight="1">
      <c r="A3364" s="1"/>
      <c r="B3364" s="6" t="s">
        <v>14</v>
      </c>
      <c r="C3364" s="6">
        <v>1185732</v>
      </c>
      <c r="D3364" s="7">
        <v>44422</v>
      </c>
      <c r="E3364" s="6" t="s">
        <v>15</v>
      </c>
      <c r="F3364" s="6" t="s">
        <v>115</v>
      </c>
      <c r="G3364" s="6" t="s">
        <v>116</v>
      </c>
      <c r="H3364" s="6" t="s">
        <v>21</v>
      </c>
      <c r="I3364" s="8">
        <v>0.54999999999999993</v>
      </c>
      <c r="J3364" s="9">
        <v>2250</v>
      </c>
      <c r="K3364" s="10">
        <f t="shared" si="26"/>
        <v>1237.4999999999998</v>
      </c>
      <c r="L3364" s="10">
        <f t="shared" si="27"/>
        <v>371.24999999999994</v>
      </c>
      <c r="M3364" s="11">
        <v>0.3</v>
      </c>
      <c r="O3364" s="16"/>
      <c r="P3364" s="14"/>
      <c r="Q3364" s="12"/>
      <c r="R3364" s="13"/>
    </row>
    <row r="3365" spans="1:18" ht="15.75" customHeight="1">
      <c r="A3365" s="1"/>
      <c r="B3365" s="6" t="s">
        <v>14</v>
      </c>
      <c r="C3365" s="6">
        <v>1185732</v>
      </c>
      <c r="D3365" s="7">
        <v>44422</v>
      </c>
      <c r="E3365" s="6" t="s">
        <v>15</v>
      </c>
      <c r="F3365" s="6" t="s">
        <v>115</v>
      </c>
      <c r="G3365" s="6" t="s">
        <v>116</v>
      </c>
      <c r="H3365" s="6" t="s">
        <v>22</v>
      </c>
      <c r="I3365" s="8">
        <v>0.6</v>
      </c>
      <c r="J3365" s="9">
        <v>4000</v>
      </c>
      <c r="K3365" s="10">
        <f t="shared" si="26"/>
        <v>2400</v>
      </c>
      <c r="L3365" s="10">
        <f t="shared" si="27"/>
        <v>960</v>
      </c>
      <c r="M3365" s="11">
        <v>0.4</v>
      </c>
      <c r="O3365" s="16"/>
      <c r="P3365" s="14"/>
      <c r="Q3365" s="12"/>
      <c r="R3365" s="13"/>
    </row>
    <row r="3366" spans="1:18" ht="15.75" customHeight="1">
      <c r="A3366" s="1"/>
      <c r="B3366" s="6" t="s">
        <v>14</v>
      </c>
      <c r="C3366" s="6">
        <v>1185732</v>
      </c>
      <c r="D3366" s="7">
        <v>44452</v>
      </c>
      <c r="E3366" s="6" t="s">
        <v>15</v>
      </c>
      <c r="F3366" s="6" t="s">
        <v>115</v>
      </c>
      <c r="G3366" s="6" t="s">
        <v>116</v>
      </c>
      <c r="H3366" s="6" t="s">
        <v>17</v>
      </c>
      <c r="I3366" s="8">
        <v>0.54999999999999993</v>
      </c>
      <c r="J3366" s="9">
        <v>5250</v>
      </c>
      <c r="K3366" s="10">
        <f t="shared" si="26"/>
        <v>2887.4999999999995</v>
      </c>
      <c r="L3366" s="10">
        <f t="shared" si="27"/>
        <v>1010.6249999999998</v>
      </c>
      <c r="M3366" s="11">
        <v>0.35</v>
      </c>
      <c r="O3366" s="16"/>
      <c r="P3366" s="14"/>
      <c r="Q3366" s="12"/>
      <c r="R3366" s="13"/>
    </row>
    <row r="3367" spans="1:18" ht="15.75" customHeight="1">
      <c r="A3367" s="1"/>
      <c r="B3367" s="6" t="s">
        <v>14</v>
      </c>
      <c r="C3367" s="6">
        <v>1185732</v>
      </c>
      <c r="D3367" s="7">
        <v>44452</v>
      </c>
      <c r="E3367" s="6" t="s">
        <v>15</v>
      </c>
      <c r="F3367" s="6" t="s">
        <v>115</v>
      </c>
      <c r="G3367" s="6" t="s">
        <v>116</v>
      </c>
      <c r="H3367" s="6" t="s">
        <v>18</v>
      </c>
      <c r="I3367" s="8">
        <v>0.5</v>
      </c>
      <c r="J3367" s="9">
        <v>3250</v>
      </c>
      <c r="K3367" s="10">
        <f t="shared" si="26"/>
        <v>1625</v>
      </c>
      <c r="L3367" s="10">
        <f t="shared" si="27"/>
        <v>568.75</v>
      </c>
      <c r="M3367" s="11">
        <v>0.35</v>
      </c>
      <c r="O3367" s="16"/>
      <c r="P3367" s="14"/>
      <c r="Q3367" s="12"/>
      <c r="R3367" s="13"/>
    </row>
    <row r="3368" spans="1:18" ht="15.75" customHeight="1">
      <c r="A3368" s="1"/>
      <c r="B3368" s="6" t="s">
        <v>14</v>
      </c>
      <c r="C3368" s="6">
        <v>1185732</v>
      </c>
      <c r="D3368" s="7">
        <v>44452</v>
      </c>
      <c r="E3368" s="6" t="s">
        <v>15</v>
      </c>
      <c r="F3368" s="6" t="s">
        <v>115</v>
      </c>
      <c r="G3368" s="6" t="s">
        <v>116</v>
      </c>
      <c r="H3368" s="6" t="s">
        <v>19</v>
      </c>
      <c r="I3368" s="8">
        <v>0.45</v>
      </c>
      <c r="J3368" s="9">
        <v>2250</v>
      </c>
      <c r="K3368" s="10">
        <f t="shared" si="26"/>
        <v>1012.5</v>
      </c>
      <c r="L3368" s="10">
        <f t="shared" si="27"/>
        <v>405</v>
      </c>
      <c r="M3368" s="11">
        <v>0.4</v>
      </c>
      <c r="O3368" s="16"/>
      <c r="P3368" s="14"/>
      <c r="Q3368" s="12"/>
      <c r="R3368" s="13"/>
    </row>
    <row r="3369" spans="1:18" ht="15.75" customHeight="1">
      <c r="A3369" s="1"/>
      <c r="B3369" s="6" t="s">
        <v>14</v>
      </c>
      <c r="C3369" s="6">
        <v>1185732</v>
      </c>
      <c r="D3369" s="7">
        <v>44452</v>
      </c>
      <c r="E3369" s="6" t="s">
        <v>15</v>
      </c>
      <c r="F3369" s="6" t="s">
        <v>115</v>
      </c>
      <c r="G3369" s="6" t="s">
        <v>116</v>
      </c>
      <c r="H3369" s="6" t="s">
        <v>20</v>
      </c>
      <c r="I3369" s="8">
        <v>0.45</v>
      </c>
      <c r="J3369" s="9">
        <v>2000</v>
      </c>
      <c r="K3369" s="10">
        <f t="shared" si="26"/>
        <v>900</v>
      </c>
      <c r="L3369" s="10">
        <f t="shared" si="27"/>
        <v>360</v>
      </c>
      <c r="M3369" s="11">
        <v>0.4</v>
      </c>
      <c r="O3369" s="16"/>
      <c r="P3369" s="14"/>
      <c r="Q3369" s="12"/>
      <c r="R3369" s="13"/>
    </row>
    <row r="3370" spans="1:18" ht="15.75" customHeight="1">
      <c r="A3370" s="1"/>
      <c r="B3370" s="6" t="s">
        <v>14</v>
      </c>
      <c r="C3370" s="6">
        <v>1185732</v>
      </c>
      <c r="D3370" s="7">
        <v>44452</v>
      </c>
      <c r="E3370" s="6" t="s">
        <v>15</v>
      </c>
      <c r="F3370" s="6" t="s">
        <v>115</v>
      </c>
      <c r="G3370" s="6" t="s">
        <v>116</v>
      </c>
      <c r="H3370" s="6" t="s">
        <v>21</v>
      </c>
      <c r="I3370" s="8">
        <v>0.54999999999999993</v>
      </c>
      <c r="J3370" s="9">
        <v>2000</v>
      </c>
      <c r="K3370" s="10">
        <f t="shared" si="26"/>
        <v>1099.9999999999998</v>
      </c>
      <c r="L3370" s="10">
        <f t="shared" si="27"/>
        <v>329.99999999999994</v>
      </c>
      <c r="M3370" s="11">
        <v>0.3</v>
      </c>
      <c r="O3370" s="16"/>
      <c r="P3370" s="14"/>
      <c r="Q3370" s="12"/>
      <c r="R3370" s="13"/>
    </row>
    <row r="3371" spans="1:18" ht="15.75" customHeight="1">
      <c r="A3371" s="1"/>
      <c r="B3371" s="6" t="s">
        <v>14</v>
      </c>
      <c r="C3371" s="6">
        <v>1185732</v>
      </c>
      <c r="D3371" s="7">
        <v>44452</v>
      </c>
      <c r="E3371" s="6" t="s">
        <v>15</v>
      </c>
      <c r="F3371" s="6" t="s">
        <v>115</v>
      </c>
      <c r="G3371" s="6" t="s">
        <v>116</v>
      </c>
      <c r="H3371" s="6" t="s">
        <v>22</v>
      </c>
      <c r="I3371" s="8">
        <v>0.6</v>
      </c>
      <c r="J3371" s="9">
        <v>3000</v>
      </c>
      <c r="K3371" s="10">
        <f t="shared" si="26"/>
        <v>1800</v>
      </c>
      <c r="L3371" s="10">
        <f t="shared" si="27"/>
        <v>720</v>
      </c>
      <c r="M3371" s="11">
        <v>0.4</v>
      </c>
      <c r="O3371" s="16"/>
      <c r="P3371" s="14"/>
      <c r="Q3371" s="12"/>
      <c r="R3371" s="13"/>
    </row>
    <row r="3372" spans="1:18" ht="15.75" customHeight="1">
      <c r="A3372" s="1"/>
      <c r="B3372" s="6" t="s">
        <v>14</v>
      </c>
      <c r="C3372" s="6">
        <v>1185732</v>
      </c>
      <c r="D3372" s="7">
        <v>44484</v>
      </c>
      <c r="E3372" s="6" t="s">
        <v>15</v>
      </c>
      <c r="F3372" s="6" t="s">
        <v>115</v>
      </c>
      <c r="G3372" s="6" t="s">
        <v>116</v>
      </c>
      <c r="H3372" s="6" t="s">
        <v>17</v>
      </c>
      <c r="I3372" s="8">
        <v>0.6</v>
      </c>
      <c r="J3372" s="9">
        <v>4750</v>
      </c>
      <c r="K3372" s="10">
        <f t="shared" si="26"/>
        <v>2850</v>
      </c>
      <c r="L3372" s="10">
        <f t="shared" si="27"/>
        <v>997.49999999999989</v>
      </c>
      <c r="M3372" s="11">
        <v>0.35</v>
      </c>
      <c r="O3372" s="16"/>
      <c r="P3372" s="14"/>
      <c r="Q3372" s="12"/>
      <c r="R3372" s="13"/>
    </row>
    <row r="3373" spans="1:18" ht="15.75" customHeight="1">
      <c r="A3373" s="1"/>
      <c r="B3373" s="6" t="s">
        <v>14</v>
      </c>
      <c r="C3373" s="6">
        <v>1185732</v>
      </c>
      <c r="D3373" s="7">
        <v>44484</v>
      </c>
      <c r="E3373" s="6" t="s">
        <v>15</v>
      </c>
      <c r="F3373" s="6" t="s">
        <v>115</v>
      </c>
      <c r="G3373" s="6" t="s">
        <v>116</v>
      </c>
      <c r="H3373" s="6" t="s">
        <v>18</v>
      </c>
      <c r="I3373" s="8">
        <v>0.55000000000000004</v>
      </c>
      <c r="J3373" s="9">
        <v>3000</v>
      </c>
      <c r="K3373" s="10">
        <f t="shared" si="26"/>
        <v>1650.0000000000002</v>
      </c>
      <c r="L3373" s="10">
        <f t="shared" si="27"/>
        <v>577.5</v>
      </c>
      <c r="M3373" s="11">
        <v>0.35</v>
      </c>
      <c r="O3373" s="16"/>
      <c r="P3373" s="14"/>
      <c r="Q3373" s="12"/>
      <c r="R3373" s="13"/>
    </row>
    <row r="3374" spans="1:18" ht="15.75" customHeight="1">
      <c r="A3374" s="1"/>
      <c r="B3374" s="6" t="s">
        <v>14</v>
      </c>
      <c r="C3374" s="6">
        <v>1185732</v>
      </c>
      <c r="D3374" s="7">
        <v>44484</v>
      </c>
      <c r="E3374" s="6" t="s">
        <v>15</v>
      </c>
      <c r="F3374" s="6" t="s">
        <v>115</v>
      </c>
      <c r="G3374" s="6" t="s">
        <v>116</v>
      </c>
      <c r="H3374" s="6" t="s">
        <v>19</v>
      </c>
      <c r="I3374" s="8">
        <v>0.55000000000000004</v>
      </c>
      <c r="J3374" s="9">
        <v>2000</v>
      </c>
      <c r="K3374" s="10">
        <f t="shared" si="26"/>
        <v>1100</v>
      </c>
      <c r="L3374" s="10">
        <f t="shared" si="27"/>
        <v>440</v>
      </c>
      <c r="M3374" s="11">
        <v>0.4</v>
      </c>
      <c r="O3374" s="16"/>
      <c r="P3374" s="14"/>
      <c r="Q3374" s="12"/>
      <c r="R3374" s="13"/>
    </row>
    <row r="3375" spans="1:18" ht="15.75" customHeight="1">
      <c r="A3375" s="1"/>
      <c r="B3375" s="6" t="s">
        <v>14</v>
      </c>
      <c r="C3375" s="6">
        <v>1185732</v>
      </c>
      <c r="D3375" s="7">
        <v>44484</v>
      </c>
      <c r="E3375" s="6" t="s">
        <v>15</v>
      </c>
      <c r="F3375" s="6" t="s">
        <v>115</v>
      </c>
      <c r="G3375" s="6" t="s">
        <v>116</v>
      </c>
      <c r="H3375" s="6" t="s">
        <v>20</v>
      </c>
      <c r="I3375" s="8">
        <v>0.55000000000000004</v>
      </c>
      <c r="J3375" s="9">
        <v>1750</v>
      </c>
      <c r="K3375" s="10">
        <f t="shared" si="26"/>
        <v>962.50000000000011</v>
      </c>
      <c r="L3375" s="10">
        <f t="shared" si="27"/>
        <v>385.00000000000006</v>
      </c>
      <c r="M3375" s="11">
        <v>0.4</v>
      </c>
      <c r="O3375" s="16"/>
      <c r="P3375" s="14"/>
      <c r="Q3375" s="12"/>
      <c r="R3375" s="13"/>
    </row>
    <row r="3376" spans="1:18" ht="15.75" customHeight="1">
      <c r="A3376" s="1"/>
      <c r="B3376" s="6" t="s">
        <v>14</v>
      </c>
      <c r="C3376" s="6">
        <v>1185732</v>
      </c>
      <c r="D3376" s="7">
        <v>44484</v>
      </c>
      <c r="E3376" s="6" t="s">
        <v>15</v>
      </c>
      <c r="F3376" s="6" t="s">
        <v>115</v>
      </c>
      <c r="G3376" s="6" t="s">
        <v>116</v>
      </c>
      <c r="H3376" s="6" t="s">
        <v>21</v>
      </c>
      <c r="I3376" s="8">
        <v>0.65</v>
      </c>
      <c r="J3376" s="9">
        <v>1750</v>
      </c>
      <c r="K3376" s="10">
        <f t="shared" si="26"/>
        <v>1137.5</v>
      </c>
      <c r="L3376" s="10">
        <f t="shared" si="27"/>
        <v>341.25</v>
      </c>
      <c r="M3376" s="11">
        <v>0.3</v>
      </c>
      <c r="O3376" s="16"/>
      <c r="P3376" s="14"/>
      <c r="Q3376" s="12"/>
      <c r="R3376" s="13"/>
    </row>
    <row r="3377" spans="1:18" ht="15.75" customHeight="1">
      <c r="A3377" s="1"/>
      <c r="B3377" s="6" t="s">
        <v>14</v>
      </c>
      <c r="C3377" s="6">
        <v>1185732</v>
      </c>
      <c r="D3377" s="7">
        <v>44484</v>
      </c>
      <c r="E3377" s="6" t="s">
        <v>15</v>
      </c>
      <c r="F3377" s="6" t="s">
        <v>115</v>
      </c>
      <c r="G3377" s="6" t="s">
        <v>116</v>
      </c>
      <c r="H3377" s="6" t="s">
        <v>22</v>
      </c>
      <c r="I3377" s="8">
        <v>0.7</v>
      </c>
      <c r="J3377" s="9">
        <v>3000</v>
      </c>
      <c r="K3377" s="10">
        <f t="shared" si="26"/>
        <v>2100</v>
      </c>
      <c r="L3377" s="10">
        <f t="shared" si="27"/>
        <v>840</v>
      </c>
      <c r="M3377" s="11">
        <v>0.4</v>
      </c>
      <c r="O3377" s="16"/>
      <c r="P3377" s="14"/>
      <c r="Q3377" s="12"/>
      <c r="R3377" s="13"/>
    </row>
    <row r="3378" spans="1:18" ht="15.75" customHeight="1">
      <c r="A3378" s="1"/>
      <c r="B3378" s="6" t="s">
        <v>14</v>
      </c>
      <c r="C3378" s="6">
        <v>1185732</v>
      </c>
      <c r="D3378" s="7">
        <v>44514</v>
      </c>
      <c r="E3378" s="6" t="s">
        <v>15</v>
      </c>
      <c r="F3378" s="6" t="s">
        <v>115</v>
      </c>
      <c r="G3378" s="6" t="s">
        <v>116</v>
      </c>
      <c r="H3378" s="6" t="s">
        <v>17</v>
      </c>
      <c r="I3378" s="8">
        <v>0.65</v>
      </c>
      <c r="J3378" s="9">
        <v>4500</v>
      </c>
      <c r="K3378" s="10">
        <f t="shared" si="26"/>
        <v>2925</v>
      </c>
      <c r="L3378" s="10">
        <f t="shared" si="27"/>
        <v>1023.7499999999999</v>
      </c>
      <c r="M3378" s="11">
        <v>0.35</v>
      </c>
      <c r="O3378" s="16"/>
      <c r="P3378" s="14"/>
      <c r="Q3378" s="12"/>
      <c r="R3378" s="13"/>
    </row>
    <row r="3379" spans="1:18" ht="15.75" customHeight="1">
      <c r="A3379" s="1"/>
      <c r="B3379" s="6" t="s">
        <v>14</v>
      </c>
      <c r="C3379" s="6">
        <v>1185732</v>
      </c>
      <c r="D3379" s="7">
        <v>44514</v>
      </c>
      <c r="E3379" s="6" t="s">
        <v>15</v>
      </c>
      <c r="F3379" s="6" t="s">
        <v>115</v>
      </c>
      <c r="G3379" s="6" t="s">
        <v>116</v>
      </c>
      <c r="H3379" s="6" t="s">
        <v>18</v>
      </c>
      <c r="I3379" s="8">
        <v>0.55000000000000004</v>
      </c>
      <c r="J3379" s="9">
        <v>3250</v>
      </c>
      <c r="K3379" s="10">
        <f t="shared" si="26"/>
        <v>1787.5000000000002</v>
      </c>
      <c r="L3379" s="10">
        <f t="shared" si="27"/>
        <v>625.625</v>
      </c>
      <c r="M3379" s="11">
        <v>0.35</v>
      </c>
      <c r="O3379" s="16"/>
      <c r="P3379" s="14"/>
      <c r="Q3379" s="12"/>
      <c r="R3379" s="13"/>
    </row>
    <row r="3380" spans="1:18" ht="15.75" customHeight="1">
      <c r="A3380" s="1"/>
      <c r="B3380" s="6" t="s">
        <v>14</v>
      </c>
      <c r="C3380" s="6">
        <v>1185732</v>
      </c>
      <c r="D3380" s="7">
        <v>44514</v>
      </c>
      <c r="E3380" s="6" t="s">
        <v>15</v>
      </c>
      <c r="F3380" s="6" t="s">
        <v>115</v>
      </c>
      <c r="G3380" s="6" t="s">
        <v>116</v>
      </c>
      <c r="H3380" s="6" t="s">
        <v>19</v>
      </c>
      <c r="I3380" s="8">
        <v>0.55000000000000004</v>
      </c>
      <c r="J3380" s="9">
        <v>3200</v>
      </c>
      <c r="K3380" s="10">
        <f t="shared" si="26"/>
        <v>1760.0000000000002</v>
      </c>
      <c r="L3380" s="10">
        <f t="shared" si="27"/>
        <v>704.00000000000011</v>
      </c>
      <c r="M3380" s="11">
        <v>0.4</v>
      </c>
      <c r="O3380" s="16"/>
      <c r="P3380" s="14"/>
      <c r="Q3380" s="12"/>
      <c r="R3380" s="13"/>
    </row>
    <row r="3381" spans="1:18" ht="15.75" customHeight="1">
      <c r="A3381" s="1"/>
      <c r="B3381" s="6" t="s">
        <v>14</v>
      </c>
      <c r="C3381" s="6">
        <v>1185732</v>
      </c>
      <c r="D3381" s="7">
        <v>44514</v>
      </c>
      <c r="E3381" s="6" t="s">
        <v>15</v>
      </c>
      <c r="F3381" s="6" t="s">
        <v>115</v>
      </c>
      <c r="G3381" s="6" t="s">
        <v>116</v>
      </c>
      <c r="H3381" s="6" t="s">
        <v>20</v>
      </c>
      <c r="I3381" s="8">
        <v>0.55000000000000004</v>
      </c>
      <c r="J3381" s="9">
        <v>3000</v>
      </c>
      <c r="K3381" s="10">
        <f t="shared" si="26"/>
        <v>1650.0000000000002</v>
      </c>
      <c r="L3381" s="10">
        <f t="shared" si="27"/>
        <v>660.00000000000011</v>
      </c>
      <c r="M3381" s="11">
        <v>0.4</v>
      </c>
      <c r="O3381" s="16"/>
      <c r="P3381" s="14"/>
      <c r="Q3381" s="12"/>
      <c r="R3381" s="13"/>
    </row>
    <row r="3382" spans="1:18" ht="15.75" customHeight="1">
      <c r="A3382" s="1"/>
      <c r="B3382" s="6" t="s">
        <v>14</v>
      </c>
      <c r="C3382" s="6">
        <v>1185732</v>
      </c>
      <c r="D3382" s="7">
        <v>44514</v>
      </c>
      <c r="E3382" s="6" t="s">
        <v>15</v>
      </c>
      <c r="F3382" s="6" t="s">
        <v>115</v>
      </c>
      <c r="G3382" s="6" t="s">
        <v>116</v>
      </c>
      <c r="H3382" s="6" t="s">
        <v>21</v>
      </c>
      <c r="I3382" s="8">
        <v>0.65</v>
      </c>
      <c r="J3382" s="9">
        <v>2750</v>
      </c>
      <c r="K3382" s="10">
        <f t="shared" si="26"/>
        <v>1787.5</v>
      </c>
      <c r="L3382" s="10">
        <f t="shared" si="27"/>
        <v>536.25</v>
      </c>
      <c r="M3382" s="11">
        <v>0.3</v>
      </c>
      <c r="O3382" s="16"/>
      <c r="P3382" s="14"/>
      <c r="Q3382" s="12"/>
      <c r="R3382" s="13"/>
    </row>
    <row r="3383" spans="1:18" ht="15.75" customHeight="1">
      <c r="A3383" s="1"/>
      <c r="B3383" s="6" t="s">
        <v>14</v>
      </c>
      <c r="C3383" s="6">
        <v>1185732</v>
      </c>
      <c r="D3383" s="7">
        <v>44514</v>
      </c>
      <c r="E3383" s="6" t="s">
        <v>15</v>
      </c>
      <c r="F3383" s="6" t="s">
        <v>115</v>
      </c>
      <c r="G3383" s="6" t="s">
        <v>116</v>
      </c>
      <c r="H3383" s="6" t="s">
        <v>22</v>
      </c>
      <c r="I3383" s="8">
        <v>0.7</v>
      </c>
      <c r="J3383" s="9">
        <v>3750</v>
      </c>
      <c r="K3383" s="10">
        <f t="shared" si="26"/>
        <v>2625</v>
      </c>
      <c r="L3383" s="10">
        <f t="shared" si="27"/>
        <v>1050</v>
      </c>
      <c r="M3383" s="11">
        <v>0.4</v>
      </c>
      <c r="O3383" s="16"/>
      <c r="P3383" s="14"/>
      <c r="Q3383" s="12"/>
      <c r="R3383" s="13"/>
    </row>
    <row r="3384" spans="1:18" ht="15.75" customHeight="1">
      <c r="A3384" s="1"/>
      <c r="B3384" s="6" t="s">
        <v>14</v>
      </c>
      <c r="C3384" s="6">
        <v>1185732</v>
      </c>
      <c r="D3384" s="7">
        <v>44543</v>
      </c>
      <c r="E3384" s="6" t="s">
        <v>15</v>
      </c>
      <c r="F3384" s="6" t="s">
        <v>115</v>
      </c>
      <c r="G3384" s="6" t="s">
        <v>116</v>
      </c>
      <c r="H3384" s="6" t="s">
        <v>17</v>
      </c>
      <c r="I3384" s="8">
        <v>0.65</v>
      </c>
      <c r="J3384" s="9">
        <v>6000</v>
      </c>
      <c r="K3384" s="10">
        <f t="shared" si="26"/>
        <v>3900</v>
      </c>
      <c r="L3384" s="10">
        <f t="shared" si="27"/>
        <v>1365</v>
      </c>
      <c r="M3384" s="11">
        <v>0.35</v>
      </c>
      <c r="O3384" s="16"/>
      <c r="P3384" s="14"/>
      <c r="Q3384" s="12"/>
      <c r="R3384" s="13"/>
    </row>
    <row r="3385" spans="1:18" ht="15.75" customHeight="1">
      <c r="A3385" s="1"/>
      <c r="B3385" s="6" t="s">
        <v>14</v>
      </c>
      <c r="C3385" s="6">
        <v>1185732</v>
      </c>
      <c r="D3385" s="7">
        <v>44543</v>
      </c>
      <c r="E3385" s="6" t="s">
        <v>15</v>
      </c>
      <c r="F3385" s="6" t="s">
        <v>115</v>
      </c>
      <c r="G3385" s="6" t="s">
        <v>116</v>
      </c>
      <c r="H3385" s="6" t="s">
        <v>18</v>
      </c>
      <c r="I3385" s="8">
        <v>0.55000000000000004</v>
      </c>
      <c r="J3385" s="9">
        <v>4000</v>
      </c>
      <c r="K3385" s="10">
        <f t="shared" si="26"/>
        <v>2200</v>
      </c>
      <c r="L3385" s="10">
        <f t="shared" si="27"/>
        <v>770</v>
      </c>
      <c r="M3385" s="11">
        <v>0.35</v>
      </c>
      <c r="O3385" s="16"/>
      <c r="P3385" s="14"/>
      <c r="Q3385" s="12"/>
      <c r="R3385" s="13"/>
    </row>
    <row r="3386" spans="1:18" ht="15.75" customHeight="1">
      <c r="A3386" s="1"/>
      <c r="B3386" s="6" t="s">
        <v>14</v>
      </c>
      <c r="C3386" s="6">
        <v>1185732</v>
      </c>
      <c r="D3386" s="7">
        <v>44543</v>
      </c>
      <c r="E3386" s="6" t="s">
        <v>15</v>
      </c>
      <c r="F3386" s="6" t="s">
        <v>115</v>
      </c>
      <c r="G3386" s="6" t="s">
        <v>116</v>
      </c>
      <c r="H3386" s="6" t="s">
        <v>19</v>
      </c>
      <c r="I3386" s="8">
        <v>0.55000000000000004</v>
      </c>
      <c r="J3386" s="9">
        <v>3750</v>
      </c>
      <c r="K3386" s="10">
        <f t="shared" si="26"/>
        <v>2062.5</v>
      </c>
      <c r="L3386" s="10">
        <f t="shared" si="27"/>
        <v>825</v>
      </c>
      <c r="M3386" s="11">
        <v>0.4</v>
      </c>
      <c r="O3386" s="16"/>
      <c r="P3386" s="14"/>
      <c r="Q3386" s="12"/>
      <c r="R3386" s="13"/>
    </row>
    <row r="3387" spans="1:18" ht="15.75" customHeight="1">
      <c r="A3387" s="1"/>
      <c r="B3387" s="6" t="s">
        <v>14</v>
      </c>
      <c r="C3387" s="6">
        <v>1185732</v>
      </c>
      <c r="D3387" s="7">
        <v>44543</v>
      </c>
      <c r="E3387" s="6" t="s">
        <v>15</v>
      </c>
      <c r="F3387" s="6" t="s">
        <v>115</v>
      </c>
      <c r="G3387" s="6" t="s">
        <v>116</v>
      </c>
      <c r="H3387" s="6" t="s">
        <v>20</v>
      </c>
      <c r="I3387" s="8">
        <v>0.55000000000000004</v>
      </c>
      <c r="J3387" s="9">
        <v>3250</v>
      </c>
      <c r="K3387" s="10">
        <f t="shared" si="26"/>
        <v>1787.5000000000002</v>
      </c>
      <c r="L3387" s="10">
        <f t="shared" si="27"/>
        <v>715.00000000000011</v>
      </c>
      <c r="M3387" s="11">
        <v>0.4</v>
      </c>
      <c r="O3387" s="16"/>
      <c r="P3387" s="14"/>
      <c r="Q3387" s="12"/>
      <c r="R3387" s="13"/>
    </row>
    <row r="3388" spans="1:18" ht="15.75" customHeight="1">
      <c r="A3388" s="1"/>
      <c r="B3388" s="6" t="s">
        <v>14</v>
      </c>
      <c r="C3388" s="6">
        <v>1185732</v>
      </c>
      <c r="D3388" s="7">
        <v>44543</v>
      </c>
      <c r="E3388" s="6" t="s">
        <v>15</v>
      </c>
      <c r="F3388" s="6" t="s">
        <v>115</v>
      </c>
      <c r="G3388" s="6" t="s">
        <v>116</v>
      </c>
      <c r="H3388" s="6" t="s">
        <v>21</v>
      </c>
      <c r="I3388" s="8">
        <v>0.65</v>
      </c>
      <c r="J3388" s="9">
        <v>3250</v>
      </c>
      <c r="K3388" s="10">
        <f t="shared" si="26"/>
        <v>2112.5</v>
      </c>
      <c r="L3388" s="10">
        <f t="shared" si="27"/>
        <v>633.75</v>
      </c>
      <c r="M3388" s="11">
        <v>0.3</v>
      </c>
      <c r="O3388" s="16"/>
      <c r="P3388" s="14"/>
      <c r="Q3388" s="12"/>
      <c r="R3388" s="13"/>
    </row>
    <row r="3389" spans="1:18" ht="15.75" customHeight="1">
      <c r="A3389" s="1"/>
      <c r="B3389" s="6" t="s">
        <v>14</v>
      </c>
      <c r="C3389" s="6">
        <v>1185732</v>
      </c>
      <c r="D3389" s="7">
        <v>44543</v>
      </c>
      <c r="E3389" s="6" t="s">
        <v>15</v>
      </c>
      <c r="F3389" s="6" t="s">
        <v>115</v>
      </c>
      <c r="G3389" s="6" t="s">
        <v>116</v>
      </c>
      <c r="H3389" s="6" t="s">
        <v>22</v>
      </c>
      <c r="I3389" s="8">
        <v>0.7</v>
      </c>
      <c r="J3389" s="9">
        <v>4250</v>
      </c>
      <c r="K3389" s="10">
        <f t="shared" si="26"/>
        <v>2975</v>
      </c>
      <c r="L3389" s="10">
        <f t="shared" si="27"/>
        <v>1190</v>
      </c>
      <c r="M3389" s="11">
        <v>0.4</v>
      </c>
      <c r="O3389" s="16"/>
      <c r="P3389" s="14"/>
      <c r="Q3389" s="12"/>
      <c r="R3389" s="13"/>
    </row>
    <row r="3390" spans="1:18" ht="15.75" customHeight="1">
      <c r="A3390" s="1" t="s">
        <v>39</v>
      </c>
      <c r="B3390" s="6" t="s">
        <v>14</v>
      </c>
      <c r="C3390" s="6">
        <v>1185732</v>
      </c>
      <c r="D3390" s="7">
        <v>44206</v>
      </c>
      <c r="E3390" s="6" t="s">
        <v>15</v>
      </c>
      <c r="F3390" s="6" t="s">
        <v>117</v>
      </c>
      <c r="G3390" s="6" t="s">
        <v>118</v>
      </c>
      <c r="H3390" s="6" t="s">
        <v>17</v>
      </c>
      <c r="I3390" s="8">
        <v>0.35000000000000003</v>
      </c>
      <c r="J3390" s="9">
        <v>4750</v>
      </c>
      <c r="K3390" s="10">
        <f t="shared" si="26"/>
        <v>1662.5000000000002</v>
      </c>
      <c r="L3390" s="10">
        <f t="shared" si="27"/>
        <v>581.875</v>
      </c>
      <c r="M3390" s="11">
        <v>0.35</v>
      </c>
      <c r="O3390" s="16"/>
      <c r="P3390" s="14"/>
      <c r="Q3390" s="12"/>
      <c r="R3390" s="13"/>
    </row>
    <row r="3391" spans="1:18" ht="15.75" customHeight="1">
      <c r="A3391" s="1"/>
      <c r="B3391" s="6" t="s">
        <v>14</v>
      </c>
      <c r="C3391" s="6">
        <v>1185732</v>
      </c>
      <c r="D3391" s="7">
        <v>44206</v>
      </c>
      <c r="E3391" s="6" t="s">
        <v>15</v>
      </c>
      <c r="F3391" s="6" t="s">
        <v>117</v>
      </c>
      <c r="G3391" s="6" t="s">
        <v>118</v>
      </c>
      <c r="H3391" s="6" t="s">
        <v>18</v>
      </c>
      <c r="I3391" s="8">
        <v>0.35000000000000003</v>
      </c>
      <c r="J3391" s="9">
        <v>2750</v>
      </c>
      <c r="K3391" s="10">
        <f t="shared" si="26"/>
        <v>962.50000000000011</v>
      </c>
      <c r="L3391" s="10">
        <f t="shared" si="27"/>
        <v>336.875</v>
      </c>
      <c r="M3391" s="11">
        <v>0.35</v>
      </c>
      <c r="O3391" s="16"/>
      <c r="P3391" s="14"/>
      <c r="Q3391" s="12"/>
      <c r="R3391" s="13"/>
    </row>
    <row r="3392" spans="1:18" ht="15.75" customHeight="1">
      <c r="A3392" s="1"/>
      <c r="B3392" s="6" t="s">
        <v>14</v>
      </c>
      <c r="C3392" s="6">
        <v>1185732</v>
      </c>
      <c r="D3392" s="7">
        <v>44206</v>
      </c>
      <c r="E3392" s="6" t="s">
        <v>15</v>
      </c>
      <c r="F3392" s="6" t="s">
        <v>117</v>
      </c>
      <c r="G3392" s="6" t="s">
        <v>118</v>
      </c>
      <c r="H3392" s="6" t="s">
        <v>19</v>
      </c>
      <c r="I3392" s="8">
        <v>0.25000000000000006</v>
      </c>
      <c r="J3392" s="9">
        <v>2750</v>
      </c>
      <c r="K3392" s="10">
        <f t="shared" si="26"/>
        <v>687.50000000000011</v>
      </c>
      <c r="L3392" s="10">
        <f t="shared" si="27"/>
        <v>275.00000000000006</v>
      </c>
      <c r="M3392" s="11">
        <v>0.4</v>
      </c>
      <c r="O3392" s="16"/>
      <c r="P3392" s="14"/>
      <c r="Q3392" s="12"/>
      <c r="R3392" s="13"/>
    </row>
    <row r="3393" spans="1:18" ht="15.75" customHeight="1">
      <c r="A3393" s="1"/>
      <c r="B3393" s="6" t="s">
        <v>14</v>
      </c>
      <c r="C3393" s="6">
        <v>1185732</v>
      </c>
      <c r="D3393" s="7">
        <v>44206</v>
      </c>
      <c r="E3393" s="6" t="s">
        <v>15</v>
      </c>
      <c r="F3393" s="6" t="s">
        <v>117</v>
      </c>
      <c r="G3393" s="6" t="s">
        <v>118</v>
      </c>
      <c r="H3393" s="6" t="s">
        <v>20</v>
      </c>
      <c r="I3393" s="8">
        <v>0.3</v>
      </c>
      <c r="J3393" s="9">
        <v>1250</v>
      </c>
      <c r="K3393" s="10">
        <f t="shared" si="26"/>
        <v>375</v>
      </c>
      <c r="L3393" s="10">
        <f t="shared" si="27"/>
        <v>150</v>
      </c>
      <c r="M3393" s="11">
        <v>0.4</v>
      </c>
      <c r="O3393" s="16"/>
      <c r="P3393" s="14"/>
      <c r="Q3393" s="12"/>
      <c r="R3393" s="13"/>
    </row>
    <row r="3394" spans="1:18" ht="15.75" customHeight="1">
      <c r="A3394" s="1"/>
      <c r="B3394" s="6" t="s">
        <v>14</v>
      </c>
      <c r="C3394" s="6">
        <v>1185732</v>
      </c>
      <c r="D3394" s="7">
        <v>44206</v>
      </c>
      <c r="E3394" s="6" t="s">
        <v>15</v>
      </c>
      <c r="F3394" s="6" t="s">
        <v>117</v>
      </c>
      <c r="G3394" s="6" t="s">
        <v>118</v>
      </c>
      <c r="H3394" s="6" t="s">
        <v>21</v>
      </c>
      <c r="I3394" s="8">
        <v>0.45</v>
      </c>
      <c r="J3394" s="9">
        <v>1750</v>
      </c>
      <c r="K3394" s="10">
        <f t="shared" si="26"/>
        <v>787.5</v>
      </c>
      <c r="L3394" s="10">
        <f t="shared" si="27"/>
        <v>236.25</v>
      </c>
      <c r="M3394" s="11">
        <v>0.3</v>
      </c>
      <c r="O3394" s="16"/>
      <c r="P3394" s="14"/>
      <c r="Q3394" s="12"/>
      <c r="R3394" s="13"/>
    </row>
    <row r="3395" spans="1:18" ht="15.75" customHeight="1">
      <c r="A3395" s="1"/>
      <c r="B3395" s="6" t="s">
        <v>14</v>
      </c>
      <c r="C3395" s="6">
        <v>1185732</v>
      </c>
      <c r="D3395" s="7">
        <v>44206</v>
      </c>
      <c r="E3395" s="6" t="s">
        <v>15</v>
      </c>
      <c r="F3395" s="6" t="s">
        <v>117</v>
      </c>
      <c r="G3395" s="6" t="s">
        <v>118</v>
      </c>
      <c r="H3395" s="6" t="s">
        <v>22</v>
      </c>
      <c r="I3395" s="8">
        <v>0.35000000000000003</v>
      </c>
      <c r="J3395" s="9">
        <v>2750</v>
      </c>
      <c r="K3395" s="10">
        <f t="shared" si="26"/>
        <v>962.50000000000011</v>
      </c>
      <c r="L3395" s="10">
        <f t="shared" si="27"/>
        <v>385.00000000000006</v>
      </c>
      <c r="M3395" s="11">
        <v>0.4</v>
      </c>
      <c r="O3395" s="16"/>
      <c r="P3395" s="14"/>
      <c r="Q3395" s="12"/>
      <c r="R3395" s="13"/>
    </row>
    <row r="3396" spans="1:18" ht="15.75" customHeight="1">
      <c r="A3396" s="1"/>
      <c r="B3396" s="6" t="s">
        <v>14</v>
      </c>
      <c r="C3396" s="6">
        <v>1185732</v>
      </c>
      <c r="D3396" s="7">
        <v>44235</v>
      </c>
      <c r="E3396" s="6" t="s">
        <v>15</v>
      </c>
      <c r="F3396" s="6" t="s">
        <v>117</v>
      </c>
      <c r="G3396" s="6" t="s">
        <v>118</v>
      </c>
      <c r="H3396" s="6" t="s">
        <v>17</v>
      </c>
      <c r="I3396" s="8">
        <v>0.35000000000000003</v>
      </c>
      <c r="J3396" s="9">
        <v>5250</v>
      </c>
      <c r="K3396" s="10">
        <f t="shared" si="26"/>
        <v>1837.5000000000002</v>
      </c>
      <c r="L3396" s="10">
        <f t="shared" si="27"/>
        <v>643.125</v>
      </c>
      <c r="M3396" s="11">
        <v>0.35</v>
      </c>
      <c r="O3396" s="16"/>
      <c r="P3396" s="14"/>
      <c r="Q3396" s="12"/>
      <c r="R3396" s="13"/>
    </row>
    <row r="3397" spans="1:18" ht="15.75" customHeight="1">
      <c r="A3397" s="1"/>
      <c r="B3397" s="6" t="s">
        <v>14</v>
      </c>
      <c r="C3397" s="6">
        <v>1185732</v>
      </c>
      <c r="D3397" s="7">
        <v>44235</v>
      </c>
      <c r="E3397" s="6" t="s">
        <v>15</v>
      </c>
      <c r="F3397" s="6" t="s">
        <v>117</v>
      </c>
      <c r="G3397" s="6" t="s">
        <v>118</v>
      </c>
      <c r="H3397" s="6" t="s">
        <v>18</v>
      </c>
      <c r="I3397" s="8">
        <v>0.35000000000000003</v>
      </c>
      <c r="J3397" s="9">
        <v>1750</v>
      </c>
      <c r="K3397" s="10">
        <f t="shared" si="26"/>
        <v>612.50000000000011</v>
      </c>
      <c r="L3397" s="10">
        <f t="shared" si="27"/>
        <v>214.37500000000003</v>
      </c>
      <c r="M3397" s="11">
        <v>0.35</v>
      </c>
      <c r="O3397" s="16"/>
      <c r="P3397" s="14"/>
      <c r="Q3397" s="12"/>
      <c r="R3397" s="13"/>
    </row>
    <row r="3398" spans="1:18" ht="15.75" customHeight="1">
      <c r="A3398" s="1"/>
      <c r="B3398" s="6" t="s">
        <v>14</v>
      </c>
      <c r="C3398" s="6">
        <v>1185732</v>
      </c>
      <c r="D3398" s="7">
        <v>44235</v>
      </c>
      <c r="E3398" s="6" t="s">
        <v>15</v>
      </c>
      <c r="F3398" s="6" t="s">
        <v>117</v>
      </c>
      <c r="G3398" s="6" t="s">
        <v>118</v>
      </c>
      <c r="H3398" s="6" t="s">
        <v>19</v>
      </c>
      <c r="I3398" s="8">
        <v>0.25000000000000006</v>
      </c>
      <c r="J3398" s="9">
        <v>2250</v>
      </c>
      <c r="K3398" s="10">
        <f t="shared" si="26"/>
        <v>562.50000000000011</v>
      </c>
      <c r="L3398" s="10">
        <f t="shared" si="27"/>
        <v>225.00000000000006</v>
      </c>
      <c r="M3398" s="11">
        <v>0.4</v>
      </c>
      <c r="O3398" s="16"/>
      <c r="P3398" s="14"/>
      <c r="Q3398" s="12"/>
      <c r="R3398" s="13"/>
    </row>
    <row r="3399" spans="1:18" ht="15.75" customHeight="1">
      <c r="A3399" s="1"/>
      <c r="B3399" s="6" t="s">
        <v>14</v>
      </c>
      <c r="C3399" s="6">
        <v>1185732</v>
      </c>
      <c r="D3399" s="7">
        <v>44235</v>
      </c>
      <c r="E3399" s="6" t="s">
        <v>15</v>
      </c>
      <c r="F3399" s="6" t="s">
        <v>117</v>
      </c>
      <c r="G3399" s="6" t="s">
        <v>118</v>
      </c>
      <c r="H3399" s="6" t="s">
        <v>20</v>
      </c>
      <c r="I3399" s="8">
        <v>0.3</v>
      </c>
      <c r="J3399" s="9">
        <v>1000</v>
      </c>
      <c r="K3399" s="10">
        <f t="shared" si="26"/>
        <v>300</v>
      </c>
      <c r="L3399" s="10">
        <f t="shared" si="27"/>
        <v>120</v>
      </c>
      <c r="M3399" s="11">
        <v>0.4</v>
      </c>
      <c r="O3399" s="16"/>
      <c r="P3399" s="14"/>
      <c r="Q3399" s="12"/>
      <c r="R3399" s="13"/>
    </row>
    <row r="3400" spans="1:18" ht="15.75" customHeight="1">
      <c r="A3400" s="1"/>
      <c r="B3400" s="6" t="s">
        <v>14</v>
      </c>
      <c r="C3400" s="6">
        <v>1185732</v>
      </c>
      <c r="D3400" s="7">
        <v>44235</v>
      </c>
      <c r="E3400" s="6" t="s">
        <v>15</v>
      </c>
      <c r="F3400" s="6" t="s">
        <v>117</v>
      </c>
      <c r="G3400" s="6" t="s">
        <v>118</v>
      </c>
      <c r="H3400" s="6" t="s">
        <v>21</v>
      </c>
      <c r="I3400" s="8">
        <v>0.45</v>
      </c>
      <c r="J3400" s="9">
        <v>1750</v>
      </c>
      <c r="K3400" s="10">
        <f t="shared" si="26"/>
        <v>787.5</v>
      </c>
      <c r="L3400" s="10">
        <f t="shared" si="27"/>
        <v>236.25</v>
      </c>
      <c r="M3400" s="11">
        <v>0.3</v>
      </c>
      <c r="O3400" s="16"/>
      <c r="P3400" s="14"/>
      <c r="Q3400" s="12"/>
      <c r="R3400" s="13"/>
    </row>
    <row r="3401" spans="1:18" ht="15.75" customHeight="1">
      <c r="A3401" s="1"/>
      <c r="B3401" s="6" t="s">
        <v>14</v>
      </c>
      <c r="C3401" s="6">
        <v>1185732</v>
      </c>
      <c r="D3401" s="7">
        <v>44235</v>
      </c>
      <c r="E3401" s="6" t="s">
        <v>15</v>
      </c>
      <c r="F3401" s="6" t="s">
        <v>117</v>
      </c>
      <c r="G3401" s="6" t="s">
        <v>118</v>
      </c>
      <c r="H3401" s="6" t="s">
        <v>22</v>
      </c>
      <c r="I3401" s="8">
        <v>0.35000000000000003</v>
      </c>
      <c r="J3401" s="9">
        <v>2750</v>
      </c>
      <c r="K3401" s="10">
        <f t="shared" si="26"/>
        <v>962.50000000000011</v>
      </c>
      <c r="L3401" s="10">
        <f t="shared" si="27"/>
        <v>385.00000000000006</v>
      </c>
      <c r="M3401" s="11">
        <v>0.4</v>
      </c>
      <c r="O3401" s="16"/>
      <c r="P3401" s="14"/>
      <c r="Q3401" s="12"/>
      <c r="R3401" s="13"/>
    </row>
    <row r="3402" spans="1:18" ht="15.75" customHeight="1">
      <c r="A3402" s="1"/>
      <c r="B3402" s="6" t="s">
        <v>14</v>
      </c>
      <c r="C3402" s="6">
        <v>1185732</v>
      </c>
      <c r="D3402" s="7">
        <v>44261</v>
      </c>
      <c r="E3402" s="6" t="s">
        <v>15</v>
      </c>
      <c r="F3402" s="6" t="s">
        <v>117</v>
      </c>
      <c r="G3402" s="6" t="s">
        <v>118</v>
      </c>
      <c r="H3402" s="6" t="s">
        <v>17</v>
      </c>
      <c r="I3402" s="8">
        <v>0.35000000000000003</v>
      </c>
      <c r="J3402" s="9">
        <v>4950</v>
      </c>
      <c r="K3402" s="10">
        <f t="shared" si="26"/>
        <v>1732.5000000000002</v>
      </c>
      <c r="L3402" s="10">
        <f t="shared" si="27"/>
        <v>606.375</v>
      </c>
      <c r="M3402" s="11">
        <v>0.35</v>
      </c>
      <c r="O3402" s="16"/>
      <c r="P3402" s="14"/>
      <c r="Q3402" s="12"/>
      <c r="R3402" s="13"/>
    </row>
    <row r="3403" spans="1:18" ht="15.75" customHeight="1">
      <c r="A3403" s="1"/>
      <c r="B3403" s="6" t="s">
        <v>14</v>
      </c>
      <c r="C3403" s="6">
        <v>1185732</v>
      </c>
      <c r="D3403" s="7">
        <v>44261</v>
      </c>
      <c r="E3403" s="6" t="s">
        <v>15</v>
      </c>
      <c r="F3403" s="6" t="s">
        <v>117</v>
      </c>
      <c r="G3403" s="6" t="s">
        <v>118</v>
      </c>
      <c r="H3403" s="6" t="s">
        <v>18</v>
      </c>
      <c r="I3403" s="8">
        <v>0.35000000000000003</v>
      </c>
      <c r="J3403" s="9">
        <v>2000</v>
      </c>
      <c r="K3403" s="10">
        <f t="shared" si="26"/>
        <v>700.00000000000011</v>
      </c>
      <c r="L3403" s="10">
        <f t="shared" si="27"/>
        <v>245.00000000000003</v>
      </c>
      <c r="M3403" s="11">
        <v>0.35</v>
      </c>
      <c r="O3403" s="16"/>
      <c r="P3403" s="14"/>
      <c r="Q3403" s="12"/>
      <c r="R3403" s="13"/>
    </row>
    <row r="3404" spans="1:18" ht="15.75" customHeight="1">
      <c r="A3404" s="1"/>
      <c r="B3404" s="6" t="s">
        <v>14</v>
      </c>
      <c r="C3404" s="6">
        <v>1185732</v>
      </c>
      <c r="D3404" s="7">
        <v>44261</v>
      </c>
      <c r="E3404" s="6" t="s">
        <v>15</v>
      </c>
      <c r="F3404" s="6" t="s">
        <v>117</v>
      </c>
      <c r="G3404" s="6" t="s">
        <v>118</v>
      </c>
      <c r="H3404" s="6" t="s">
        <v>19</v>
      </c>
      <c r="I3404" s="8">
        <v>0.25000000000000006</v>
      </c>
      <c r="J3404" s="9">
        <v>2250</v>
      </c>
      <c r="K3404" s="10">
        <f t="shared" si="26"/>
        <v>562.50000000000011</v>
      </c>
      <c r="L3404" s="10">
        <f t="shared" si="27"/>
        <v>225.00000000000006</v>
      </c>
      <c r="M3404" s="11">
        <v>0.4</v>
      </c>
      <c r="O3404" s="16"/>
      <c r="P3404" s="14"/>
      <c r="Q3404" s="12"/>
      <c r="R3404" s="13"/>
    </row>
    <row r="3405" spans="1:18" ht="15.75" customHeight="1">
      <c r="A3405" s="1"/>
      <c r="B3405" s="6" t="s">
        <v>14</v>
      </c>
      <c r="C3405" s="6">
        <v>1185732</v>
      </c>
      <c r="D3405" s="7">
        <v>44261</v>
      </c>
      <c r="E3405" s="6" t="s">
        <v>15</v>
      </c>
      <c r="F3405" s="6" t="s">
        <v>117</v>
      </c>
      <c r="G3405" s="6" t="s">
        <v>118</v>
      </c>
      <c r="H3405" s="6" t="s">
        <v>20</v>
      </c>
      <c r="I3405" s="8">
        <v>0.3</v>
      </c>
      <c r="J3405" s="9">
        <v>750</v>
      </c>
      <c r="K3405" s="10">
        <f t="shared" si="26"/>
        <v>225</v>
      </c>
      <c r="L3405" s="10">
        <f t="shared" si="27"/>
        <v>90</v>
      </c>
      <c r="M3405" s="11">
        <v>0.4</v>
      </c>
      <c r="O3405" s="16"/>
      <c r="P3405" s="14"/>
      <c r="Q3405" s="12"/>
      <c r="R3405" s="13"/>
    </row>
    <row r="3406" spans="1:18" ht="15.75" customHeight="1">
      <c r="A3406" s="1"/>
      <c r="B3406" s="6" t="s">
        <v>14</v>
      </c>
      <c r="C3406" s="6">
        <v>1185732</v>
      </c>
      <c r="D3406" s="7">
        <v>44261</v>
      </c>
      <c r="E3406" s="6" t="s">
        <v>15</v>
      </c>
      <c r="F3406" s="6" t="s">
        <v>117</v>
      </c>
      <c r="G3406" s="6" t="s">
        <v>118</v>
      </c>
      <c r="H3406" s="6" t="s">
        <v>21</v>
      </c>
      <c r="I3406" s="8">
        <v>0.45</v>
      </c>
      <c r="J3406" s="9">
        <v>1250</v>
      </c>
      <c r="K3406" s="10">
        <f t="shared" si="26"/>
        <v>562.5</v>
      </c>
      <c r="L3406" s="10">
        <f t="shared" si="27"/>
        <v>168.75</v>
      </c>
      <c r="M3406" s="11">
        <v>0.3</v>
      </c>
      <c r="O3406" s="16"/>
      <c r="P3406" s="14"/>
      <c r="Q3406" s="12"/>
      <c r="R3406" s="13"/>
    </row>
    <row r="3407" spans="1:18" ht="15.75" customHeight="1">
      <c r="A3407" s="1"/>
      <c r="B3407" s="6" t="s">
        <v>14</v>
      </c>
      <c r="C3407" s="6">
        <v>1185732</v>
      </c>
      <c r="D3407" s="7">
        <v>44261</v>
      </c>
      <c r="E3407" s="6" t="s">
        <v>15</v>
      </c>
      <c r="F3407" s="6" t="s">
        <v>117</v>
      </c>
      <c r="G3407" s="6" t="s">
        <v>118</v>
      </c>
      <c r="H3407" s="6" t="s">
        <v>22</v>
      </c>
      <c r="I3407" s="8">
        <v>0.35000000000000003</v>
      </c>
      <c r="J3407" s="9">
        <v>2250</v>
      </c>
      <c r="K3407" s="10">
        <f t="shared" si="26"/>
        <v>787.50000000000011</v>
      </c>
      <c r="L3407" s="10">
        <f t="shared" si="27"/>
        <v>315.00000000000006</v>
      </c>
      <c r="M3407" s="11">
        <v>0.4</v>
      </c>
      <c r="O3407" s="16"/>
      <c r="P3407" s="14"/>
      <c r="Q3407" s="12"/>
      <c r="R3407" s="13"/>
    </row>
    <row r="3408" spans="1:18" ht="15.75" customHeight="1">
      <c r="A3408" s="1"/>
      <c r="B3408" s="6" t="s">
        <v>14</v>
      </c>
      <c r="C3408" s="6">
        <v>1185732</v>
      </c>
      <c r="D3408" s="7">
        <v>44293</v>
      </c>
      <c r="E3408" s="6" t="s">
        <v>15</v>
      </c>
      <c r="F3408" s="6" t="s">
        <v>117</v>
      </c>
      <c r="G3408" s="6" t="s">
        <v>118</v>
      </c>
      <c r="H3408" s="6" t="s">
        <v>17</v>
      </c>
      <c r="I3408" s="8">
        <v>0.35000000000000003</v>
      </c>
      <c r="J3408" s="9">
        <v>4750</v>
      </c>
      <c r="K3408" s="10">
        <f t="shared" si="26"/>
        <v>1662.5000000000002</v>
      </c>
      <c r="L3408" s="10">
        <f t="shared" si="27"/>
        <v>581.875</v>
      </c>
      <c r="M3408" s="11">
        <v>0.35</v>
      </c>
      <c r="O3408" s="16"/>
      <c r="P3408" s="14"/>
      <c r="Q3408" s="12"/>
      <c r="R3408" s="13"/>
    </row>
    <row r="3409" spans="1:18" ht="15.75" customHeight="1">
      <c r="A3409" s="1"/>
      <c r="B3409" s="6" t="s">
        <v>14</v>
      </c>
      <c r="C3409" s="6">
        <v>1185732</v>
      </c>
      <c r="D3409" s="7">
        <v>44293</v>
      </c>
      <c r="E3409" s="6" t="s">
        <v>15</v>
      </c>
      <c r="F3409" s="6" t="s">
        <v>117</v>
      </c>
      <c r="G3409" s="6" t="s">
        <v>118</v>
      </c>
      <c r="H3409" s="6" t="s">
        <v>18</v>
      </c>
      <c r="I3409" s="8">
        <v>0.35000000000000003</v>
      </c>
      <c r="J3409" s="9">
        <v>1750</v>
      </c>
      <c r="K3409" s="10">
        <f t="shared" si="26"/>
        <v>612.50000000000011</v>
      </c>
      <c r="L3409" s="10">
        <f t="shared" si="27"/>
        <v>214.37500000000003</v>
      </c>
      <c r="M3409" s="11">
        <v>0.35</v>
      </c>
      <c r="O3409" s="16"/>
      <c r="P3409" s="14"/>
      <c r="Q3409" s="12"/>
      <c r="R3409" s="13"/>
    </row>
    <row r="3410" spans="1:18" ht="15.75" customHeight="1">
      <c r="A3410" s="1"/>
      <c r="B3410" s="6" t="s">
        <v>14</v>
      </c>
      <c r="C3410" s="6">
        <v>1185732</v>
      </c>
      <c r="D3410" s="7">
        <v>44293</v>
      </c>
      <c r="E3410" s="6" t="s">
        <v>15</v>
      </c>
      <c r="F3410" s="6" t="s">
        <v>117</v>
      </c>
      <c r="G3410" s="6" t="s">
        <v>118</v>
      </c>
      <c r="H3410" s="6" t="s">
        <v>19</v>
      </c>
      <c r="I3410" s="8">
        <v>0.25000000000000006</v>
      </c>
      <c r="J3410" s="9">
        <v>1750</v>
      </c>
      <c r="K3410" s="10">
        <f t="shared" si="26"/>
        <v>437.50000000000011</v>
      </c>
      <c r="L3410" s="10">
        <f t="shared" si="27"/>
        <v>175.00000000000006</v>
      </c>
      <c r="M3410" s="11">
        <v>0.4</v>
      </c>
      <c r="O3410" s="16"/>
      <c r="P3410" s="14"/>
      <c r="Q3410" s="12"/>
      <c r="R3410" s="13"/>
    </row>
    <row r="3411" spans="1:18" ht="15.75" customHeight="1">
      <c r="A3411" s="1"/>
      <c r="B3411" s="6" t="s">
        <v>14</v>
      </c>
      <c r="C3411" s="6">
        <v>1185732</v>
      </c>
      <c r="D3411" s="7">
        <v>44293</v>
      </c>
      <c r="E3411" s="6" t="s">
        <v>15</v>
      </c>
      <c r="F3411" s="6" t="s">
        <v>117</v>
      </c>
      <c r="G3411" s="6" t="s">
        <v>118</v>
      </c>
      <c r="H3411" s="6" t="s">
        <v>20</v>
      </c>
      <c r="I3411" s="8">
        <v>0.3</v>
      </c>
      <c r="J3411" s="9">
        <v>1000</v>
      </c>
      <c r="K3411" s="10">
        <f t="shared" si="26"/>
        <v>300</v>
      </c>
      <c r="L3411" s="10">
        <f t="shared" si="27"/>
        <v>120</v>
      </c>
      <c r="M3411" s="11">
        <v>0.4</v>
      </c>
      <c r="O3411" s="16"/>
      <c r="P3411" s="14"/>
      <c r="Q3411" s="12"/>
      <c r="R3411" s="13"/>
    </row>
    <row r="3412" spans="1:18" ht="15.75" customHeight="1">
      <c r="A3412" s="1"/>
      <c r="B3412" s="6" t="s">
        <v>14</v>
      </c>
      <c r="C3412" s="6">
        <v>1185732</v>
      </c>
      <c r="D3412" s="7">
        <v>44293</v>
      </c>
      <c r="E3412" s="6" t="s">
        <v>15</v>
      </c>
      <c r="F3412" s="6" t="s">
        <v>117</v>
      </c>
      <c r="G3412" s="6" t="s">
        <v>118</v>
      </c>
      <c r="H3412" s="6" t="s">
        <v>21</v>
      </c>
      <c r="I3412" s="8">
        <v>0.45</v>
      </c>
      <c r="J3412" s="9">
        <v>1000</v>
      </c>
      <c r="K3412" s="10">
        <f t="shared" si="26"/>
        <v>450</v>
      </c>
      <c r="L3412" s="10">
        <f t="shared" si="27"/>
        <v>135</v>
      </c>
      <c r="M3412" s="11">
        <v>0.3</v>
      </c>
      <c r="O3412" s="16"/>
      <c r="P3412" s="14"/>
      <c r="Q3412" s="12"/>
      <c r="R3412" s="13"/>
    </row>
    <row r="3413" spans="1:18" ht="15.75" customHeight="1">
      <c r="A3413" s="1"/>
      <c r="B3413" s="6" t="s">
        <v>14</v>
      </c>
      <c r="C3413" s="6">
        <v>1185732</v>
      </c>
      <c r="D3413" s="7">
        <v>44293</v>
      </c>
      <c r="E3413" s="6" t="s">
        <v>15</v>
      </c>
      <c r="F3413" s="6" t="s">
        <v>117</v>
      </c>
      <c r="G3413" s="6" t="s">
        <v>118</v>
      </c>
      <c r="H3413" s="6" t="s">
        <v>22</v>
      </c>
      <c r="I3413" s="8">
        <v>0.35000000000000003</v>
      </c>
      <c r="J3413" s="9">
        <v>2500</v>
      </c>
      <c r="K3413" s="10">
        <f t="shared" si="26"/>
        <v>875.00000000000011</v>
      </c>
      <c r="L3413" s="10">
        <f t="shared" si="27"/>
        <v>350.00000000000006</v>
      </c>
      <c r="M3413" s="11">
        <v>0.4</v>
      </c>
      <c r="O3413" s="16"/>
      <c r="P3413" s="14"/>
      <c r="Q3413" s="12"/>
      <c r="R3413" s="13"/>
    </row>
    <row r="3414" spans="1:18" ht="15.75" customHeight="1">
      <c r="A3414" s="1"/>
      <c r="B3414" s="6" t="s">
        <v>14</v>
      </c>
      <c r="C3414" s="6">
        <v>1185732</v>
      </c>
      <c r="D3414" s="7">
        <v>44322</v>
      </c>
      <c r="E3414" s="6" t="s">
        <v>15</v>
      </c>
      <c r="F3414" s="6" t="s">
        <v>117</v>
      </c>
      <c r="G3414" s="6" t="s">
        <v>118</v>
      </c>
      <c r="H3414" s="6" t="s">
        <v>17</v>
      </c>
      <c r="I3414" s="8">
        <v>0.49999999999999994</v>
      </c>
      <c r="J3414" s="9">
        <v>5200</v>
      </c>
      <c r="K3414" s="10">
        <f t="shared" si="26"/>
        <v>2599.9999999999995</v>
      </c>
      <c r="L3414" s="10">
        <f t="shared" si="27"/>
        <v>909.99999999999977</v>
      </c>
      <c r="M3414" s="11">
        <v>0.35</v>
      </c>
      <c r="O3414" s="16"/>
      <c r="P3414" s="14"/>
      <c r="Q3414" s="12"/>
      <c r="R3414" s="13"/>
    </row>
    <row r="3415" spans="1:18" ht="15.75" customHeight="1">
      <c r="A3415" s="1"/>
      <c r="B3415" s="6" t="s">
        <v>14</v>
      </c>
      <c r="C3415" s="6">
        <v>1185732</v>
      </c>
      <c r="D3415" s="7">
        <v>44322</v>
      </c>
      <c r="E3415" s="6" t="s">
        <v>15</v>
      </c>
      <c r="F3415" s="6" t="s">
        <v>117</v>
      </c>
      <c r="G3415" s="6" t="s">
        <v>118</v>
      </c>
      <c r="H3415" s="6" t="s">
        <v>18</v>
      </c>
      <c r="I3415" s="8">
        <v>0.45</v>
      </c>
      <c r="J3415" s="9">
        <v>2250</v>
      </c>
      <c r="K3415" s="10">
        <f t="shared" si="26"/>
        <v>1012.5</v>
      </c>
      <c r="L3415" s="10">
        <f t="shared" si="27"/>
        <v>354.375</v>
      </c>
      <c r="M3415" s="11">
        <v>0.35</v>
      </c>
      <c r="O3415" s="16"/>
      <c r="P3415" s="14"/>
      <c r="Q3415" s="12"/>
      <c r="R3415" s="13"/>
    </row>
    <row r="3416" spans="1:18" ht="15.75" customHeight="1">
      <c r="A3416" s="1"/>
      <c r="B3416" s="6" t="s">
        <v>14</v>
      </c>
      <c r="C3416" s="6">
        <v>1185732</v>
      </c>
      <c r="D3416" s="7">
        <v>44322</v>
      </c>
      <c r="E3416" s="6" t="s">
        <v>15</v>
      </c>
      <c r="F3416" s="6" t="s">
        <v>117</v>
      </c>
      <c r="G3416" s="6" t="s">
        <v>118</v>
      </c>
      <c r="H3416" s="6" t="s">
        <v>19</v>
      </c>
      <c r="I3416" s="8">
        <v>0.4</v>
      </c>
      <c r="J3416" s="9">
        <v>2500</v>
      </c>
      <c r="K3416" s="10">
        <f t="shared" si="26"/>
        <v>1000</v>
      </c>
      <c r="L3416" s="10">
        <f t="shared" si="27"/>
        <v>400</v>
      </c>
      <c r="M3416" s="11">
        <v>0.4</v>
      </c>
      <c r="O3416" s="16"/>
      <c r="P3416" s="14"/>
      <c r="Q3416" s="12"/>
      <c r="R3416" s="13"/>
    </row>
    <row r="3417" spans="1:18" ht="15.75" customHeight="1">
      <c r="A3417" s="1"/>
      <c r="B3417" s="6" t="s">
        <v>14</v>
      </c>
      <c r="C3417" s="6">
        <v>1185732</v>
      </c>
      <c r="D3417" s="7">
        <v>44322</v>
      </c>
      <c r="E3417" s="6" t="s">
        <v>15</v>
      </c>
      <c r="F3417" s="6" t="s">
        <v>117</v>
      </c>
      <c r="G3417" s="6" t="s">
        <v>118</v>
      </c>
      <c r="H3417" s="6" t="s">
        <v>20</v>
      </c>
      <c r="I3417" s="8">
        <v>0.4</v>
      </c>
      <c r="J3417" s="9">
        <v>2000</v>
      </c>
      <c r="K3417" s="10">
        <f t="shared" si="26"/>
        <v>800</v>
      </c>
      <c r="L3417" s="10">
        <f t="shared" si="27"/>
        <v>320</v>
      </c>
      <c r="M3417" s="11">
        <v>0.4</v>
      </c>
      <c r="O3417" s="16"/>
      <c r="P3417" s="14"/>
      <c r="Q3417" s="12"/>
      <c r="R3417" s="13"/>
    </row>
    <row r="3418" spans="1:18" ht="15.75" customHeight="1">
      <c r="A3418" s="1"/>
      <c r="B3418" s="6" t="s">
        <v>14</v>
      </c>
      <c r="C3418" s="6">
        <v>1185732</v>
      </c>
      <c r="D3418" s="7">
        <v>44322</v>
      </c>
      <c r="E3418" s="6" t="s">
        <v>15</v>
      </c>
      <c r="F3418" s="6" t="s">
        <v>117</v>
      </c>
      <c r="G3418" s="6" t="s">
        <v>118</v>
      </c>
      <c r="H3418" s="6" t="s">
        <v>21</v>
      </c>
      <c r="I3418" s="8">
        <v>0.49999999999999994</v>
      </c>
      <c r="J3418" s="9">
        <v>2250</v>
      </c>
      <c r="K3418" s="10">
        <f t="shared" si="26"/>
        <v>1124.9999999999998</v>
      </c>
      <c r="L3418" s="10">
        <f t="shared" si="27"/>
        <v>337.49999999999994</v>
      </c>
      <c r="M3418" s="11">
        <v>0.3</v>
      </c>
      <c r="O3418" s="16"/>
      <c r="P3418" s="14"/>
      <c r="Q3418" s="12"/>
      <c r="R3418" s="13"/>
    </row>
    <row r="3419" spans="1:18" ht="15.75" customHeight="1">
      <c r="A3419" s="1"/>
      <c r="B3419" s="6" t="s">
        <v>14</v>
      </c>
      <c r="C3419" s="6">
        <v>1185732</v>
      </c>
      <c r="D3419" s="7">
        <v>44322</v>
      </c>
      <c r="E3419" s="6" t="s">
        <v>15</v>
      </c>
      <c r="F3419" s="6" t="s">
        <v>117</v>
      </c>
      <c r="G3419" s="6" t="s">
        <v>118</v>
      </c>
      <c r="H3419" s="6" t="s">
        <v>22</v>
      </c>
      <c r="I3419" s="8">
        <v>0.54999999999999993</v>
      </c>
      <c r="J3419" s="9">
        <v>3500</v>
      </c>
      <c r="K3419" s="10">
        <f t="shared" si="26"/>
        <v>1924.9999999999998</v>
      </c>
      <c r="L3419" s="10">
        <f t="shared" si="27"/>
        <v>770</v>
      </c>
      <c r="M3419" s="11">
        <v>0.4</v>
      </c>
      <c r="O3419" s="16"/>
      <c r="P3419" s="14"/>
      <c r="Q3419" s="12"/>
      <c r="R3419" s="13"/>
    </row>
    <row r="3420" spans="1:18" ht="15.75" customHeight="1">
      <c r="A3420" s="1"/>
      <c r="B3420" s="6" t="s">
        <v>14</v>
      </c>
      <c r="C3420" s="6">
        <v>1185732</v>
      </c>
      <c r="D3420" s="7">
        <v>44355</v>
      </c>
      <c r="E3420" s="6" t="s">
        <v>15</v>
      </c>
      <c r="F3420" s="6" t="s">
        <v>117</v>
      </c>
      <c r="G3420" s="6" t="s">
        <v>118</v>
      </c>
      <c r="H3420" s="6" t="s">
        <v>17</v>
      </c>
      <c r="I3420" s="8">
        <v>0.49999999999999994</v>
      </c>
      <c r="J3420" s="9">
        <v>6000</v>
      </c>
      <c r="K3420" s="10">
        <f t="shared" si="26"/>
        <v>2999.9999999999995</v>
      </c>
      <c r="L3420" s="10">
        <f t="shared" si="27"/>
        <v>1049.9999999999998</v>
      </c>
      <c r="M3420" s="11">
        <v>0.35</v>
      </c>
      <c r="O3420" s="16"/>
      <c r="P3420" s="14"/>
      <c r="Q3420" s="12"/>
      <c r="R3420" s="13"/>
    </row>
    <row r="3421" spans="1:18" ht="15.75" customHeight="1">
      <c r="A3421" s="1"/>
      <c r="B3421" s="6" t="s">
        <v>14</v>
      </c>
      <c r="C3421" s="6">
        <v>1185732</v>
      </c>
      <c r="D3421" s="7">
        <v>44355</v>
      </c>
      <c r="E3421" s="6" t="s">
        <v>15</v>
      </c>
      <c r="F3421" s="6" t="s">
        <v>117</v>
      </c>
      <c r="G3421" s="6" t="s">
        <v>118</v>
      </c>
      <c r="H3421" s="6" t="s">
        <v>18</v>
      </c>
      <c r="I3421" s="8">
        <v>0.45</v>
      </c>
      <c r="J3421" s="9">
        <v>3500</v>
      </c>
      <c r="K3421" s="10">
        <f t="shared" si="26"/>
        <v>1575</v>
      </c>
      <c r="L3421" s="10">
        <f t="shared" si="27"/>
        <v>551.25</v>
      </c>
      <c r="M3421" s="11">
        <v>0.35</v>
      </c>
      <c r="O3421" s="16"/>
      <c r="P3421" s="14"/>
      <c r="Q3421" s="12"/>
      <c r="R3421" s="13"/>
    </row>
    <row r="3422" spans="1:18" ht="15.75" customHeight="1">
      <c r="A3422" s="1"/>
      <c r="B3422" s="6" t="s">
        <v>14</v>
      </c>
      <c r="C3422" s="6">
        <v>1185732</v>
      </c>
      <c r="D3422" s="7">
        <v>44355</v>
      </c>
      <c r="E3422" s="6" t="s">
        <v>15</v>
      </c>
      <c r="F3422" s="6" t="s">
        <v>117</v>
      </c>
      <c r="G3422" s="6" t="s">
        <v>118</v>
      </c>
      <c r="H3422" s="6" t="s">
        <v>19</v>
      </c>
      <c r="I3422" s="8">
        <v>0.4</v>
      </c>
      <c r="J3422" s="9">
        <v>2750</v>
      </c>
      <c r="K3422" s="10">
        <f t="shared" si="26"/>
        <v>1100</v>
      </c>
      <c r="L3422" s="10">
        <f t="shared" si="27"/>
        <v>440</v>
      </c>
      <c r="M3422" s="11">
        <v>0.4</v>
      </c>
      <c r="O3422" s="16"/>
      <c r="P3422" s="14"/>
      <c r="Q3422" s="12"/>
      <c r="R3422" s="13"/>
    </row>
    <row r="3423" spans="1:18" ht="15.75" customHeight="1">
      <c r="A3423" s="1"/>
      <c r="B3423" s="6" t="s">
        <v>14</v>
      </c>
      <c r="C3423" s="6">
        <v>1185732</v>
      </c>
      <c r="D3423" s="7">
        <v>44355</v>
      </c>
      <c r="E3423" s="6" t="s">
        <v>15</v>
      </c>
      <c r="F3423" s="6" t="s">
        <v>117</v>
      </c>
      <c r="G3423" s="6" t="s">
        <v>118</v>
      </c>
      <c r="H3423" s="6" t="s">
        <v>20</v>
      </c>
      <c r="I3423" s="8">
        <v>0.4</v>
      </c>
      <c r="J3423" s="9">
        <v>2500</v>
      </c>
      <c r="K3423" s="10">
        <f t="shared" si="26"/>
        <v>1000</v>
      </c>
      <c r="L3423" s="10">
        <f t="shared" si="27"/>
        <v>400</v>
      </c>
      <c r="M3423" s="11">
        <v>0.4</v>
      </c>
      <c r="O3423" s="16"/>
      <c r="P3423" s="14"/>
      <c r="Q3423" s="12"/>
      <c r="R3423" s="13"/>
    </row>
    <row r="3424" spans="1:18" ht="15.75" customHeight="1">
      <c r="A3424" s="1"/>
      <c r="B3424" s="6" t="s">
        <v>14</v>
      </c>
      <c r="C3424" s="6">
        <v>1185732</v>
      </c>
      <c r="D3424" s="7">
        <v>44355</v>
      </c>
      <c r="E3424" s="6" t="s">
        <v>15</v>
      </c>
      <c r="F3424" s="6" t="s">
        <v>117</v>
      </c>
      <c r="G3424" s="6" t="s">
        <v>118</v>
      </c>
      <c r="H3424" s="6" t="s">
        <v>21</v>
      </c>
      <c r="I3424" s="8">
        <v>0.49999999999999994</v>
      </c>
      <c r="J3424" s="9">
        <v>2500</v>
      </c>
      <c r="K3424" s="10">
        <f t="shared" si="26"/>
        <v>1249.9999999999998</v>
      </c>
      <c r="L3424" s="10">
        <f t="shared" si="27"/>
        <v>374.99999999999994</v>
      </c>
      <c r="M3424" s="11">
        <v>0.3</v>
      </c>
      <c r="O3424" s="16"/>
      <c r="P3424" s="14"/>
      <c r="Q3424" s="12"/>
      <c r="R3424" s="13"/>
    </row>
    <row r="3425" spans="1:18" ht="15.75" customHeight="1">
      <c r="A3425" s="1"/>
      <c r="B3425" s="6" t="s">
        <v>14</v>
      </c>
      <c r="C3425" s="6">
        <v>1185732</v>
      </c>
      <c r="D3425" s="7">
        <v>44355</v>
      </c>
      <c r="E3425" s="6" t="s">
        <v>15</v>
      </c>
      <c r="F3425" s="6" t="s">
        <v>117</v>
      </c>
      <c r="G3425" s="6" t="s">
        <v>118</v>
      </c>
      <c r="H3425" s="6" t="s">
        <v>22</v>
      </c>
      <c r="I3425" s="8">
        <v>0.54999999999999993</v>
      </c>
      <c r="J3425" s="9">
        <v>4000</v>
      </c>
      <c r="K3425" s="10">
        <f t="shared" si="26"/>
        <v>2199.9999999999995</v>
      </c>
      <c r="L3425" s="10">
        <f t="shared" si="27"/>
        <v>879.99999999999989</v>
      </c>
      <c r="M3425" s="11">
        <v>0.4</v>
      </c>
      <c r="O3425" s="16"/>
      <c r="P3425" s="14"/>
      <c r="Q3425" s="12"/>
      <c r="R3425" s="13"/>
    </row>
    <row r="3426" spans="1:18" ht="15.75" customHeight="1">
      <c r="A3426" s="1"/>
      <c r="B3426" s="6" t="s">
        <v>14</v>
      </c>
      <c r="C3426" s="6">
        <v>1185732</v>
      </c>
      <c r="D3426" s="7">
        <v>44383</v>
      </c>
      <c r="E3426" s="6" t="s">
        <v>15</v>
      </c>
      <c r="F3426" s="6" t="s">
        <v>117</v>
      </c>
      <c r="G3426" s="6" t="s">
        <v>118</v>
      </c>
      <c r="H3426" s="6" t="s">
        <v>17</v>
      </c>
      <c r="I3426" s="8">
        <v>0.49999999999999994</v>
      </c>
      <c r="J3426" s="9">
        <v>6250</v>
      </c>
      <c r="K3426" s="10">
        <f t="shared" si="26"/>
        <v>3124.9999999999995</v>
      </c>
      <c r="L3426" s="10">
        <f t="shared" si="27"/>
        <v>1093.7499999999998</v>
      </c>
      <c r="M3426" s="11">
        <v>0.35</v>
      </c>
      <c r="O3426" s="16"/>
      <c r="P3426" s="14"/>
      <c r="Q3426" s="12"/>
      <c r="R3426" s="13"/>
    </row>
    <row r="3427" spans="1:18" ht="15.75" customHeight="1">
      <c r="A3427" s="1"/>
      <c r="B3427" s="6" t="s">
        <v>14</v>
      </c>
      <c r="C3427" s="6">
        <v>1185732</v>
      </c>
      <c r="D3427" s="7">
        <v>44383</v>
      </c>
      <c r="E3427" s="6" t="s">
        <v>15</v>
      </c>
      <c r="F3427" s="6" t="s">
        <v>117</v>
      </c>
      <c r="G3427" s="6" t="s">
        <v>118</v>
      </c>
      <c r="H3427" s="6" t="s">
        <v>18</v>
      </c>
      <c r="I3427" s="8">
        <v>0.45</v>
      </c>
      <c r="J3427" s="9">
        <v>3750</v>
      </c>
      <c r="K3427" s="10">
        <f t="shared" si="26"/>
        <v>1687.5</v>
      </c>
      <c r="L3427" s="10">
        <f t="shared" si="27"/>
        <v>590.625</v>
      </c>
      <c r="M3427" s="11">
        <v>0.35</v>
      </c>
      <c r="O3427" s="16"/>
      <c r="P3427" s="14"/>
      <c r="Q3427" s="12"/>
      <c r="R3427" s="13"/>
    </row>
    <row r="3428" spans="1:18" ht="15.75" customHeight="1">
      <c r="A3428" s="1"/>
      <c r="B3428" s="6" t="s">
        <v>14</v>
      </c>
      <c r="C3428" s="6">
        <v>1185732</v>
      </c>
      <c r="D3428" s="7">
        <v>44383</v>
      </c>
      <c r="E3428" s="6" t="s">
        <v>15</v>
      </c>
      <c r="F3428" s="6" t="s">
        <v>117</v>
      </c>
      <c r="G3428" s="6" t="s">
        <v>118</v>
      </c>
      <c r="H3428" s="6" t="s">
        <v>19</v>
      </c>
      <c r="I3428" s="8">
        <v>0.4</v>
      </c>
      <c r="J3428" s="9">
        <v>3000</v>
      </c>
      <c r="K3428" s="10">
        <f t="shared" si="26"/>
        <v>1200</v>
      </c>
      <c r="L3428" s="10">
        <f t="shared" si="27"/>
        <v>480</v>
      </c>
      <c r="M3428" s="11">
        <v>0.4</v>
      </c>
      <c r="O3428" s="16"/>
      <c r="P3428" s="14"/>
      <c r="Q3428" s="12"/>
      <c r="R3428" s="13"/>
    </row>
    <row r="3429" spans="1:18" ht="15.75" customHeight="1">
      <c r="A3429" s="1"/>
      <c r="B3429" s="6" t="s">
        <v>14</v>
      </c>
      <c r="C3429" s="6">
        <v>1185732</v>
      </c>
      <c r="D3429" s="7">
        <v>44383</v>
      </c>
      <c r="E3429" s="6" t="s">
        <v>15</v>
      </c>
      <c r="F3429" s="6" t="s">
        <v>117</v>
      </c>
      <c r="G3429" s="6" t="s">
        <v>118</v>
      </c>
      <c r="H3429" s="6" t="s">
        <v>20</v>
      </c>
      <c r="I3429" s="8">
        <v>0.4</v>
      </c>
      <c r="J3429" s="9">
        <v>2500</v>
      </c>
      <c r="K3429" s="10">
        <f t="shared" si="26"/>
        <v>1000</v>
      </c>
      <c r="L3429" s="10">
        <f t="shared" si="27"/>
        <v>400</v>
      </c>
      <c r="M3429" s="11">
        <v>0.4</v>
      </c>
      <c r="O3429" s="16"/>
      <c r="P3429" s="14"/>
      <c r="Q3429" s="12"/>
      <c r="R3429" s="13"/>
    </row>
    <row r="3430" spans="1:18" ht="15.75" customHeight="1">
      <c r="A3430" s="1"/>
      <c r="B3430" s="6" t="s">
        <v>14</v>
      </c>
      <c r="C3430" s="6">
        <v>1185732</v>
      </c>
      <c r="D3430" s="7">
        <v>44383</v>
      </c>
      <c r="E3430" s="6" t="s">
        <v>15</v>
      </c>
      <c r="F3430" s="6" t="s">
        <v>117</v>
      </c>
      <c r="G3430" s="6" t="s">
        <v>118</v>
      </c>
      <c r="H3430" s="6" t="s">
        <v>21</v>
      </c>
      <c r="I3430" s="8">
        <v>0.49999999999999994</v>
      </c>
      <c r="J3430" s="9">
        <v>2750</v>
      </c>
      <c r="K3430" s="10">
        <f t="shared" si="26"/>
        <v>1374.9999999999998</v>
      </c>
      <c r="L3430" s="10">
        <f t="shared" si="27"/>
        <v>412.49999999999994</v>
      </c>
      <c r="M3430" s="11">
        <v>0.3</v>
      </c>
      <c r="O3430" s="16"/>
      <c r="P3430" s="14"/>
      <c r="Q3430" s="12"/>
      <c r="R3430" s="13"/>
    </row>
    <row r="3431" spans="1:18" ht="15.75" customHeight="1">
      <c r="A3431" s="1"/>
      <c r="B3431" s="6" t="s">
        <v>14</v>
      </c>
      <c r="C3431" s="6">
        <v>1185732</v>
      </c>
      <c r="D3431" s="7">
        <v>44383</v>
      </c>
      <c r="E3431" s="6" t="s">
        <v>15</v>
      </c>
      <c r="F3431" s="6" t="s">
        <v>117</v>
      </c>
      <c r="G3431" s="6" t="s">
        <v>118</v>
      </c>
      <c r="H3431" s="6" t="s">
        <v>22</v>
      </c>
      <c r="I3431" s="8">
        <v>0.54999999999999993</v>
      </c>
      <c r="J3431" s="9">
        <v>4500</v>
      </c>
      <c r="K3431" s="10">
        <f t="shared" si="26"/>
        <v>2474.9999999999995</v>
      </c>
      <c r="L3431" s="10">
        <f t="shared" si="27"/>
        <v>989.99999999999989</v>
      </c>
      <c r="M3431" s="11">
        <v>0.4</v>
      </c>
      <c r="O3431" s="16"/>
      <c r="P3431" s="14"/>
      <c r="Q3431" s="12"/>
      <c r="R3431" s="13"/>
    </row>
    <row r="3432" spans="1:18" ht="15.75" customHeight="1">
      <c r="A3432" s="1"/>
      <c r="B3432" s="6" t="s">
        <v>14</v>
      </c>
      <c r="C3432" s="6">
        <v>1185732</v>
      </c>
      <c r="D3432" s="7">
        <v>44415</v>
      </c>
      <c r="E3432" s="6" t="s">
        <v>15</v>
      </c>
      <c r="F3432" s="6" t="s">
        <v>117</v>
      </c>
      <c r="G3432" s="6" t="s">
        <v>118</v>
      </c>
      <c r="H3432" s="6" t="s">
        <v>17</v>
      </c>
      <c r="I3432" s="8">
        <v>0.49999999999999994</v>
      </c>
      <c r="J3432" s="9">
        <v>6000</v>
      </c>
      <c r="K3432" s="10">
        <f t="shared" si="26"/>
        <v>2999.9999999999995</v>
      </c>
      <c r="L3432" s="10">
        <f t="shared" si="27"/>
        <v>1049.9999999999998</v>
      </c>
      <c r="M3432" s="11">
        <v>0.35</v>
      </c>
      <c r="O3432" s="16"/>
      <c r="P3432" s="14"/>
      <c r="Q3432" s="12"/>
      <c r="R3432" s="13"/>
    </row>
    <row r="3433" spans="1:18" ht="15.75" customHeight="1">
      <c r="A3433" s="1"/>
      <c r="B3433" s="6" t="s">
        <v>14</v>
      </c>
      <c r="C3433" s="6">
        <v>1185732</v>
      </c>
      <c r="D3433" s="7">
        <v>44415</v>
      </c>
      <c r="E3433" s="6" t="s">
        <v>15</v>
      </c>
      <c r="F3433" s="6" t="s">
        <v>117</v>
      </c>
      <c r="G3433" s="6" t="s">
        <v>118</v>
      </c>
      <c r="H3433" s="6" t="s">
        <v>18</v>
      </c>
      <c r="I3433" s="8">
        <v>0.45</v>
      </c>
      <c r="J3433" s="9">
        <v>3750</v>
      </c>
      <c r="K3433" s="10">
        <f t="shared" si="26"/>
        <v>1687.5</v>
      </c>
      <c r="L3433" s="10">
        <f t="shared" si="27"/>
        <v>590.625</v>
      </c>
      <c r="M3433" s="11">
        <v>0.35</v>
      </c>
      <c r="O3433" s="16"/>
      <c r="P3433" s="14"/>
      <c r="Q3433" s="12"/>
      <c r="R3433" s="13"/>
    </row>
    <row r="3434" spans="1:18" ht="15.75" customHeight="1">
      <c r="A3434" s="1"/>
      <c r="B3434" s="6" t="s">
        <v>14</v>
      </c>
      <c r="C3434" s="6">
        <v>1185732</v>
      </c>
      <c r="D3434" s="7">
        <v>44415</v>
      </c>
      <c r="E3434" s="6" t="s">
        <v>15</v>
      </c>
      <c r="F3434" s="6" t="s">
        <v>117</v>
      </c>
      <c r="G3434" s="6" t="s">
        <v>118</v>
      </c>
      <c r="H3434" s="6" t="s">
        <v>19</v>
      </c>
      <c r="I3434" s="8">
        <v>0.4</v>
      </c>
      <c r="J3434" s="9">
        <v>3000</v>
      </c>
      <c r="K3434" s="10">
        <f t="shared" si="26"/>
        <v>1200</v>
      </c>
      <c r="L3434" s="10">
        <f t="shared" si="27"/>
        <v>480</v>
      </c>
      <c r="M3434" s="11">
        <v>0.4</v>
      </c>
      <c r="O3434" s="16"/>
      <c r="P3434" s="14"/>
      <c r="Q3434" s="12"/>
      <c r="R3434" s="13"/>
    </row>
    <row r="3435" spans="1:18" ht="15.75" customHeight="1">
      <c r="A3435" s="1"/>
      <c r="B3435" s="6" t="s">
        <v>14</v>
      </c>
      <c r="C3435" s="6">
        <v>1185732</v>
      </c>
      <c r="D3435" s="7">
        <v>44415</v>
      </c>
      <c r="E3435" s="6" t="s">
        <v>15</v>
      </c>
      <c r="F3435" s="6" t="s">
        <v>117</v>
      </c>
      <c r="G3435" s="6" t="s">
        <v>118</v>
      </c>
      <c r="H3435" s="6" t="s">
        <v>20</v>
      </c>
      <c r="I3435" s="8">
        <v>0.4</v>
      </c>
      <c r="J3435" s="9">
        <v>2000</v>
      </c>
      <c r="K3435" s="10">
        <f t="shared" si="26"/>
        <v>800</v>
      </c>
      <c r="L3435" s="10">
        <f t="shared" si="27"/>
        <v>320</v>
      </c>
      <c r="M3435" s="11">
        <v>0.4</v>
      </c>
      <c r="O3435" s="16"/>
      <c r="P3435" s="14"/>
      <c r="Q3435" s="12"/>
      <c r="R3435" s="13"/>
    </row>
    <row r="3436" spans="1:18" ht="15.75" customHeight="1">
      <c r="A3436" s="1"/>
      <c r="B3436" s="6" t="s">
        <v>14</v>
      </c>
      <c r="C3436" s="6">
        <v>1185732</v>
      </c>
      <c r="D3436" s="7">
        <v>44415</v>
      </c>
      <c r="E3436" s="6" t="s">
        <v>15</v>
      </c>
      <c r="F3436" s="6" t="s">
        <v>117</v>
      </c>
      <c r="G3436" s="6" t="s">
        <v>118</v>
      </c>
      <c r="H3436" s="6" t="s">
        <v>21</v>
      </c>
      <c r="I3436" s="8">
        <v>0.49999999999999994</v>
      </c>
      <c r="J3436" s="9">
        <v>1750</v>
      </c>
      <c r="K3436" s="10">
        <f t="shared" si="26"/>
        <v>874.99999999999989</v>
      </c>
      <c r="L3436" s="10">
        <f t="shared" si="27"/>
        <v>262.49999999999994</v>
      </c>
      <c r="M3436" s="11">
        <v>0.3</v>
      </c>
      <c r="O3436" s="16"/>
      <c r="P3436" s="14"/>
      <c r="Q3436" s="12"/>
      <c r="R3436" s="13"/>
    </row>
    <row r="3437" spans="1:18" ht="15.75" customHeight="1">
      <c r="A3437" s="1"/>
      <c r="B3437" s="6" t="s">
        <v>14</v>
      </c>
      <c r="C3437" s="6">
        <v>1185732</v>
      </c>
      <c r="D3437" s="7">
        <v>44415</v>
      </c>
      <c r="E3437" s="6" t="s">
        <v>15</v>
      </c>
      <c r="F3437" s="6" t="s">
        <v>117</v>
      </c>
      <c r="G3437" s="6" t="s">
        <v>118</v>
      </c>
      <c r="H3437" s="6" t="s">
        <v>22</v>
      </c>
      <c r="I3437" s="8">
        <v>0.54999999999999993</v>
      </c>
      <c r="J3437" s="9">
        <v>3500</v>
      </c>
      <c r="K3437" s="10">
        <f t="shared" si="26"/>
        <v>1924.9999999999998</v>
      </c>
      <c r="L3437" s="10">
        <f t="shared" si="27"/>
        <v>770</v>
      </c>
      <c r="M3437" s="11">
        <v>0.4</v>
      </c>
      <c r="O3437" s="16"/>
      <c r="P3437" s="14"/>
      <c r="Q3437" s="12"/>
      <c r="R3437" s="13"/>
    </row>
    <row r="3438" spans="1:18" ht="15.75" customHeight="1">
      <c r="A3438" s="1"/>
      <c r="B3438" s="6" t="s">
        <v>14</v>
      </c>
      <c r="C3438" s="6">
        <v>1185732</v>
      </c>
      <c r="D3438" s="7">
        <v>44445</v>
      </c>
      <c r="E3438" s="6" t="s">
        <v>15</v>
      </c>
      <c r="F3438" s="6" t="s">
        <v>117</v>
      </c>
      <c r="G3438" s="6" t="s">
        <v>118</v>
      </c>
      <c r="H3438" s="6" t="s">
        <v>17</v>
      </c>
      <c r="I3438" s="8">
        <v>0.49999999999999994</v>
      </c>
      <c r="J3438" s="9">
        <v>4750</v>
      </c>
      <c r="K3438" s="10">
        <f t="shared" si="26"/>
        <v>2374.9999999999995</v>
      </c>
      <c r="L3438" s="10">
        <f t="shared" si="27"/>
        <v>831.24999999999977</v>
      </c>
      <c r="M3438" s="11">
        <v>0.35</v>
      </c>
      <c r="O3438" s="16"/>
      <c r="P3438" s="14"/>
      <c r="Q3438" s="12"/>
      <c r="R3438" s="13"/>
    </row>
    <row r="3439" spans="1:18" ht="15.75" customHeight="1">
      <c r="A3439" s="1"/>
      <c r="B3439" s="6" t="s">
        <v>14</v>
      </c>
      <c r="C3439" s="6">
        <v>1185732</v>
      </c>
      <c r="D3439" s="7">
        <v>44445</v>
      </c>
      <c r="E3439" s="6" t="s">
        <v>15</v>
      </c>
      <c r="F3439" s="6" t="s">
        <v>117</v>
      </c>
      <c r="G3439" s="6" t="s">
        <v>118</v>
      </c>
      <c r="H3439" s="6" t="s">
        <v>18</v>
      </c>
      <c r="I3439" s="8">
        <v>0.45</v>
      </c>
      <c r="J3439" s="9">
        <v>2750</v>
      </c>
      <c r="K3439" s="10">
        <f t="shared" si="26"/>
        <v>1237.5</v>
      </c>
      <c r="L3439" s="10">
        <f t="shared" si="27"/>
        <v>433.125</v>
      </c>
      <c r="M3439" s="11">
        <v>0.35</v>
      </c>
      <c r="O3439" s="16"/>
      <c r="P3439" s="14"/>
      <c r="Q3439" s="12"/>
      <c r="R3439" s="13"/>
    </row>
    <row r="3440" spans="1:18" ht="15.75" customHeight="1">
      <c r="A3440" s="1"/>
      <c r="B3440" s="6" t="s">
        <v>14</v>
      </c>
      <c r="C3440" s="6">
        <v>1185732</v>
      </c>
      <c r="D3440" s="7">
        <v>44445</v>
      </c>
      <c r="E3440" s="6" t="s">
        <v>15</v>
      </c>
      <c r="F3440" s="6" t="s">
        <v>117</v>
      </c>
      <c r="G3440" s="6" t="s">
        <v>118</v>
      </c>
      <c r="H3440" s="6" t="s">
        <v>19</v>
      </c>
      <c r="I3440" s="8">
        <v>0.4</v>
      </c>
      <c r="J3440" s="9">
        <v>1750</v>
      </c>
      <c r="K3440" s="10">
        <f t="shared" si="26"/>
        <v>700</v>
      </c>
      <c r="L3440" s="10">
        <f t="shared" si="27"/>
        <v>280</v>
      </c>
      <c r="M3440" s="11">
        <v>0.4</v>
      </c>
      <c r="O3440" s="16"/>
      <c r="P3440" s="14"/>
      <c r="Q3440" s="12"/>
      <c r="R3440" s="13"/>
    </row>
    <row r="3441" spans="1:18" ht="15.75" customHeight="1">
      <c r="A3441" s="1"/>
      <c r="B3441" s="6" t="s">
        <v>14</v>
      </c>
      <c r="C3441" s="6">
        <v>1185732</v>
      </c>
      <c r="D3441" s="7">
        <v>44445</v>
      </c>
      <c r="E3441" s="6" t="s">
        <v>15</v>
      </c>
      <c r="F3441" s="6" t="s">
        <v>117</v>
      </c>
      <c r="G3441" s="6" t="s">
        <v>118</v>
      </c>
      <c r="H3441" s="6" t="s">
        <v>20</v>
      </c>
      <c r="I3441" s="8">
        <v>0.4</v>
      </c>
      <c r="J3441" s="9">
        <v>1500</v>
      </c>
      <c r="K3441" s="10">
        <f t="shared" si="26"/>
        <v>600</v>
      </c>
      <c r="L3441" s="10">
        <f t="shared" si="27"/>
        <v>240</v>
      </c>
      <c r="M3441" s="11">
        <v>0.4</v>
      </c>
      <c r="O3441" s="16"/>
      <c r="P3441" s="14"/>
      <c r="Q3441" s="12"/>
      <c r="R3441" s="13"/>
    </row>
    <row r="3442" spans="1:18" ht="15.75" customHeight="1">
      <c r="A3442" s="1"/>
      <c r="B3442" s="6" t="s">
        <v>14</v>
      </c>
      <c r="C3442" s="6">
        <v>1185732</v>
      </c>
      <c r="D3442" s="7">
        <v>44445</v>
      </c>
      <c r="E3442" s="6" t="s">
        <v>15</v>
      </c>
      <c r="F3442" s="6" t="s">
        <v>117</v>
      </c>
      <c r="G3442" s="6" t="s">
        <v>118</v>
      </c>
      <c r="H3442" s="6" t="s">
        <v>21</v>
      </c>
      <c r="I3442" s="8">
        <v>0.49999999999999994</v>
      </c>
      <c r="J3442" s="9">
        <v>1500</v>
      </c>
      <c r="K3442" s="10">
        <f t="shared" si="26"/>
        <v>749.99999999999989</v>
      </c>
      <c r="L3442" s="10">
        <f t="shared" si="27"/>
        <v>224.99999999999997</v>
      </c>
      <c r="M3442" s="11">
        <v>0.3</v>
      </c>
      <c r="O3442" s="16"/>
      <c r="P3442" s="14"/>
      <c r="Q3442" s="12"/>
      <c r="R3442" s="13"/>
    </row>
    <row r="3443" spans="1:18" ht="15.75" customHeight="1">
      <c r="A3443" s="1"/>
      <c r="B3443" s="6" t="s">
        <v>14</v>
      </c>
      <c r="C3443" s="6">
        <v>1185732</v>
      </c>
      <c r="D3443" s="7">
        <v>44445</v>
      </c>
      <c r="E3443" s="6" t="s">
        <v>15</v>
      </c>
      <c r="F3443" s="6" t="s">
        <v>117</v>
      </c>
      <c r="G3443" s="6" t="s">
        <v>118</v>
      </c>
      <c r="H3443" s="6" t="s">
        <v>22</v>
      </c>
      <c r="I3443" s="8">
        <v>0.54999999999999993</v>
      </c>
      <c r="J3443" s="9">
        <v>2500</v>
      </c>
      <c r="K3443" s="10">
        <f t="shared" si="26"/>
        <v>1374.9999999999998</v>
      </c>
      <c r="L3443" s="10">
        <f t="shared" si="27"/>
        <v>549.99999999999989</v>
      </c>
      <c r="M3443" s="11">
        <v>0.4</v>
      </c>
      <c r="O3443" s="16"/>
      <c r="P3443" s="14"/>
      <c r="Q3443" s="12"/>
      <c r="R3443" s="13"/>
    </row>
    <row r="3444" spans="1:18" ht="15.75" customHeight="1">
      <c r="A3444" s="1"/>
      <c r="B3444" s="6" t="s">
        <v>14</v>
      </c>
      <c r="C3444" s="6">
        <v>1185732</v>
      </c>
      <c r="D3444" s="7">
        <v>44477</v>
      </c>
      <c r="E3444" s="6" t="s">
        <v>15</v>
      </c>
      <c r="F3444" s="6" t="s">
        <v>117</v>
      </c>
      <c r="G3444" s="6" t="s">
        <v>118</v>
      </c>
      <c r="H3444" s="6" t="s">
        <v>17</v>
      </c>
      <c r="I3444" s="8">
        <v>0.54999999999999993</v>
      </c>
      <c r="J3444" s="9">
        <v>4250</v>
      </c>
      <c r="K3444" s="10">
        <f t="shared" si="26"/>
        <v>2337.4999999999995</v>
      </c>
      <c r="L3444" s="10">
        <f t="shared" si="27"/>
        <v>818.12499999999977</v>
      </c>
      <c r="M3444" s="11">
        <v>0.35</v>
      </c>
      <c r="O3444" s="16"/>
      <c r="P3444" s="14"/>
      <c r="Q3444" s="12"/>
      <c r="R3444" s="13"/>
    </row>
    <row r="3445" spans="1:18" ht="15.75" customHeight="1">
      <c r="A3445" s="1"/>
      <c r="B3445" s="6" t="s">
        <v>14</v>
      </c>
      <c r="C3445" s="6">
        <v>1185732</v>
      </c>
      <c r="D3445" s="7">
        <v>44477</v>
      </c>
      <c r="E3445" s="6" t="s">
        <v>15</v>
      </c>
      <c r="F3445" s="6" t="s">
        <v>117</v>
      </c>
      <c r="G3445" s="6" t="s">
        <v>118</v>
      </c>
      <c r="H3445" s="6" t="s">
        <v>18</v>
      </c>
      <c r="I3445" s="8">
        <v>0.5</v>
      </c>
      <c r="J3445" s="9">
        <v>2500</v>
      </c>
      <c r="K3445" s="10">
        <f t="shared" si="26"/>
        <v>1250</v>
      </c>
      <c r="L3445" s="10">
        <f t="shared" si="27"/>
        <v>437.5</v>
      </c>
      <c r="M3445" s="11">
        <v>0.35</v>
      </c>
      <c r="O3445" s="16"/>
      <c r="P3445" s="14"/>
      <c r="Q3445" s="12"/>
      <c r="R3445" s="13"/>
    </row>
    <row r="3446" spans="1:18" ht="15.75" customHeight="1">
      <c r="A3446" s="1"/>
      <c r="B3446" s="6" t="s">
        <v>14</v>
      </c>
      <c r="C3446" s="6">
        <v>1185732</v>
      </c>
      <c r="D3446" s="7">
        <v>44477</v>
      </c>
      <c r="E3446" s="6" t="s">
        <v>15</v>
      </c>
      <c r="F3446" s="6" t="s">
        <v>117</v>
      </c>
      <c r="G3446" s="6" t="s">
        <v>118</v>
      </c>
      <c r="H3446" s="6" t="s">
        <v>19</v>
      </c>
      <c r="I3446" s="8">
        <v>0.5</v>
      </c>
      <c r="J3446" s="9">
        <v>1500</v>
      </c>
      <c r="K3446" s="10">
        <f t="shared" si="26"/>
        <v>750</v>
      </c>
      <c r="L3446" s="10">
        <f t="shared" si="27"/>
        <v>300</v>
      </c>
      <c r="M3446" s="11">
        <v>0.4</v>
      </c>
      <c r="O3446" s="16"/>
      <c r="P3446" s="14"/>
      <c r="Q3446" s="12"/>
      <c r="R3446" s="13"/>
    </row>
    <row r="3447" spans="1:18" ht="15.75" customHeight="1">
      <c r="A3447" s="1"/>
      <c r="B3447" s="6" t="s">
        <v>14</v>
      </c>
      <c r="C3447" s="6">
        <v>1185732</v>
      </c>
      <c r="D3447" s="7">
        <v>44477</v>
      </c>
      <c r="E3447" s="6" t="s">
        <v>15</v>
      </c>
      <c r="F3447" s="6" t="s">
        <v>117</v>
      </c>
      <c r="G3447" s="6" t="s">
        <v>118</v>
      </c>
      <c r="H3447" s="6" t="s">
        <v>20</v>
      </c>
      <c r="I3447" s="8">
        <v>0.5</v>
      </c>
      <c r="J3447" s="9">
        <v>1250</v>
      </c>
      <c r="K3447" s="10">
        <f t="shared" si="26"/>
        <v>625</v>
      </c>
      <c r="L3447" s="10">
        <f t="shared" si="27"/>
        <v>250</v>
      </c>
      <c r="M3447" s="11">
        <v>0.4</v>
      </c>
      <c r="O3447" s="16"/>
      <c r="P3447" s="14"/>
      <c r="Q3447" s="12"/>
      <c r="R3447" s="13"/>
    </row>
    <row r="3448" spans="1:18" ht="15.75" customHeight="1">
      <c r="A3448" s="1"/>
      <c r="B3448" s="6" t="s">
        <v>14</v>
      </c>
      <c r="C3448" s="6">
        <v>1185732</v>
      </c>
      <c r="D3448" s="7">
        <v>44477</v>
      </c>
      <c r="E3448" s="6" t="s">
        <v>15</v>
      </c>
      <c r="F3448" s="6" t="s">
        <v>117</v>
      </c>
      <c r="G3448" s="6" t="s">
        <v>118</v>
      </c>
      <c r="H3448" s="6" t="s">
        <v>21</v>
      </c>
      <c r="I3448" s="8">
        <v>0.6</v>
      </c>
      <c r="J3448" s="9">
        <v>1250</v>
      </c>
      <c r="K3448" s="10">
        <f t="shared" si="26"/>
        <v>750</v>
      </c>
      <c r="L3448" s="10">
        <f t="shared" si="27"/>
        <v>225</v>
      </c>
      <c r="M3448" s="11">
        <v>0.3</v>
      </c>
      <c r="O3448" s="16"/>
      <c r="P3448" s="14"/>
      <c r="Q3448" s="12"/>
      <c r="R3448" s="13"/>
    </row>
    <row r="3449" spans="1:18" ht="15.75" customHeight="1">
      <c r="A3449" s="1"/>
      <c r="B3449" s="6" t="s">
        <v>14</v>
      </c>
      <c r="C3449" s="6">
        <v>1185732</v>
      </c>
      <c r="D3449" s="7">
        <v>44477</v>
      </c>
      <c r="E3449" s="6" t="s">
        <v>15</v>
      </c>
      <c r="F3449" s="6" t="s">
        <v>117</v>
      </c>
      <c r="G3449" s="6" t="s">
        <v>118</v>
      </c>
      <c r="H3449" s="6" t="s">
        <v>22</v>
      </c>
      <c r="I3449" s="8">
        <v>0.64999999999999991</v>
      </c>
      <c r="J3449" s="9">
        <v>2500</v>
      </c>
      <c r="K3449" s="10">
        <f t="shared" si="26"/>
        <v>1624.9999999999998</v>
      </c>
      <c r="L3449" s="10">
        <f t="shared" si="27"/>
        <v>650</v>
      </c>
      <c r="M3449" s="11">
        <v>0.4</v>
      </c>
      <c r="O3449" s="16"/>
      <c r="P3449" s="14"/>
      <c r="Q3449" s="12"/>
      <c r="R3449" s="13"/>
    </row>
    <row r="3450" spans="1:18" ht="15.75" customHeight="1">
      <c r="A3450" s="1"/>
      <c r="B3450" s="6" t="s">
        <v>14</v>
      </c>
      <c r="C3450" s="6">
        <v>1185732</v>
      </c>
      <c r="D3450" s="7">
        <v>44507</v>
      </c>
      <c r="E3450" s="6" t="s">
        <v>15</v>
      </c>
      <c r="F3450" s="6" t="s">
        <v>117</v>
      </c>
      <c r="G3450" s="6" t="s">
        <v>118</v>
      </c>
      <c r="H3450" s="6" t="s">
        <v>17</v>
      </c>
      <c r="I3450" s="8">
        <v>0.6</v>
      </c>
      <c r="J3450" s="9">
        <v>4000</v>
      </c>
      <c r="K3450" s="10">
        <f t="shared" si="26"/>
        <v>2400</v>
      </c>
      <c r="L3450" s="10">
        <f t="shared" si="27"/>
        <v>840</v>
      </c>
      <c r="M3450" s="11">
        <v>0.35</v>
      </c>
      <c r="O3450" s="16"/>
      <c r="P3450" s="14"/>
      <c r="Q3450" s="12"/>
      <c r="R3450" s="13"/>
    </row>
    <row r="3451" spans="1:18" ht="15.75" customHeight="1">
      <c r="A3451" s="1"/>
      <c r="B3451" s="6" t="s">
        <v>14</v>
      </c>
      <c r="C3451" s="6">
        <v>1185732</v>
      </c>
      <c r="D3451" s="7">
        <v>44507</v>
      </c>
      <c r="E3451" s="6" t="s">
        <v>15</v>
      </c>
      <c r="F3451" s="6" t="s">
        <v>117</v>
      </c>
      <c r="G3451" s="6" t="s">
        <v>118</v>
      </c>
      <c r="H3451" s="6" t="s">
        <v>18</v>
      </c>
      <c r="I3451" s="8">
        <v>0.5</v>
      </c>
      <c r="J3451" s="9">
        <v>2750</v>
      </c>
      <c r="K3451" s="10">
        <f t="shared" si="26"/>
        <v>1375</v>
      </c>
      <c r="L3451" s="10">
        <f t="shared" si="27"/>
        <v>481.24999999999994</v>
      </c>
      <c r="M3451" s="11">
        <v>0.35</v>
      </c>
      <c r="O3451" s="16"/>
      <c r="P3451" s="14"/>
      <c r="Q3451" s="12"/>
      <c r="R3451" s="13"/>
    </row>
    <row r="3452" spans="1:18" ht="15.75" customHeight="1">
      <c r="A3452" s="1"/>
      <c r="B3452" s="6" t="s">
        <v>14</v>
      </c>
      <c r="C3452" s="6">
        <v>1185732</v>
      </c>
      <c r="D3452" s="7">
        <v>44507</v>
      </c>
      <c r="E3452" s="6" t="s">
        <v>15</v>
      </c>
      <c r="F3452" s="6" t="s">
        <v>117</v>
      </c>
      <c r="G3452" s="6" t="s">
        <v>118</v>
      </c>
      <c r="H3452" s="6" t="s">
        <v>19</v>
      </c>
      <c r="I3452" s="8">
        <v>0.5</v>
      </c>
      <c r="J3452" s="9">
        <v>2700</v>
      </c>
      <c r="K3452" s="10">
        <f t="shared" si="26"/>
        <v>1350</v>
      </c>
      <c r="L3452" s="10">
        <f t="shared" si="27"/>
        <v>540</v>
      </c>
      <c r="M3452" s="11">
        <v>0.4</v>
      </c>
      <c r="O3452" s="16"/>
      <c r="P3452" s="14"/>
      <c r="Q3452" s="12"/>
      <c r="R3452" s="13"/>
    </row>
    <row r="3453" spans="1:18" ht="15.75" customHeight="1">
      <c r="A3453" s="1"/>
      <c r="B3453" s="6" t="s">
        <v>14</v>
      </c>
      <c r="C3453" s="6">
        <v>1185732</v>
      </c>
      <c r="D3453" s="7">
        <v>44507</v>
      </c>
      <c r="E3453" s="6" t="s">
        <v>15</v>
      </c>
      <c r="F3453" s="6" t="s">
        <v>117</v>
      </c>
      <c r="G3453" s="6" t="s">
        <v>118</v>
      </c>
      <c r="H3453" s="6" t="s">
        <v>20</v>
      </c>
      <c r="I3453" s="8">
        <v>0.5</v>
      </c>
      <c r="J3453" s="9">
        <v>2500</v>
      </c>
      <c r="K3453" s="10">
        <f t="shared" si="26"/>
        <v>1250</v>
      </c>
      <c r="L3453" s="10">
        <f t="shared" si="27"/>
        <v>500</v>
      </c>
      <c r="M3453" s="11">
        <v>0.4</v>
      </c>
      <c r="O3453" s="16"/>
      <c r="P3453" s="14"/>
      <c r="Q3453" s="12"/>
      <c r="R3453" s="13"/>
    </row>
    <row r="3454" spans="1:18" ht="15.75" customHeight="1">
      <c r="A3454" s="1"/>
      <c r="B3454" s="6" t="s">
        <v>14</v>
      </c>
      <c r="C3454" s="6">
        <v>1185732</v>
      </c>
      <c r="D3454" s="7">
        <v>44507</v>
      </c>
      <c r="E3454" s="6" t="s">
        <v>15</v>
      </c>
      <c r="F3454" s="6" t="s">
        <v>117</v>
      </c>
      <c r="G3454" s="6" t="s">
        <v>118</v>
      </c>
      <c r="H3454" s="6" t="s">
        <v>21</v>
      </c>
      <c r="I3454" s="8">
        <v>0.6</v>
      </c>
      <c r="J3454" s="9">
        <v>2250</v>
      </c>
      <c r="K3454" s="10">
        <f t="shared" si="26"/>
        <v>1350</v>
      </c>
      <c r="L3454" s="10">
        <f t="shared" si="27"/>
        <v>405</v>
      </c>
      <c r="M3454" s="11">
        <v>0.3</v>
      </c>
      <c r="O3454" s="16"/>
      <c r="P3454" s="14"/>
      <c r="Q3454" s="12"/>
      <c r="R3454" s="13"/>
    </row>
    <row r="3455" spans="1:18" ht="15.75" customHeight="1">
      <c r="A3455" s="1"/>
      <c r="B3455" s="6" t="s">
        <v>14</v>
      </c>
      <c r="C3455" s="6">
        <v>1185732</v>
      </c>
      <c r="D3455" s="7">
        <v>44507</v>
      </c>
      <c r="E3455" s="6" t="s">
        <v>15</v>
      </c>
      <c r="F3455" s="6" t="s">
        <v>117</v>
      </c>
      <c r="G3455" s="6" t="s">
        <v>118</v>
      </c>
      <c r="H3455" s="6" t="s">
        <v>22</v>
      </c>
      <c r="I3455" s="8">
        <v>0.64999999999999991</v>
      </c>
      <c r="J3455" s="9">
        <v>3250</v>
      </c>
      <c r="K3455" s="10">
        <f t="shared" si="26"/>
        <v>2112.4999999999995</v>
      </c>
      <c r="L3455" s="10">
        <f t="shared" si="27"/>
        <v>844.99999999999989</v>
      </c>
      <c r="M3455" s="11">
        <v>0.4</v>
      </c>
      <c r="O3455" s="16"/>
      <c r="P3455" s="14"/>
      <c r="Q3455" s="12"/>
      <c r="R3455" s="13"/>
    </row>
    <row r="3456" spans="1:18" ht="15.75" customHeight="1">
      <c r="A3456" s="1"/>
      <c r="B3456" s="6" t="s">
        <v>14</v>
      </c>
      <c r="C3456" s="6">
        <v>1185732</v>
      </c>
      <c r="D3456" s="7">
        <v>44536</v>
      </c>
      <c r="E3456" s="6" t="s">
        <v>15</v>
      </c>
      <c r="F3456" s="6" t="s">
        <v>117</v>
      </c>
      <c r="G3456" s="6" t="s">
        <v>118</v>
      </c>
      <c r="H3456" s="6" t="s">
        <v>17</v>
      </c>
      <c r="I3456" s="8">
        <v>0.6</v>
      </c>
      <c r="J3456" s="9">
        <v>5500</v>
      </c>
      <c r="K3456" s="10">
        <f t="shared" si="26"/>
        <v>3300</v>
      </c>
      <c r="L3456" s="10">
        <f t="shared" si="27"/>
        <v>1155</v>
      </c>
      <c r="M3456" s="11">
        <v>0.35</v>
      </c>
      <c r="O3456" s="16"/>
      <c r="P3456" s="14"/>
      <c r="Q3456" s="12"/>
      <c r="R3456" s="13"/>
    </row>
    <row r="3457" spans="1:18" ht="15.75" customHeight="1">
      <c r="A3457" s="1"/>
      <c r="B3457" s="6" t="s">
        <v>14</v>
      </c>
      <c r="C3457" s="6">
        <v>1185732</v>
      </c>
      <c r="D3457" s="7">
        <v>44536</v>
      </c>
      <c r="E3457" s="6" t="s">
        <v>15</v>
      </c>
      <c r="F3457" s="6" t="s">
        <v>117</v>
      </c>
      <c r="G3457" s="6" t="s">
        <v>118</v>
      </c>
      <c r="H3457" s="6" t="s">
        <v>18</v>
      </c>
      <c r="I3457" s="8">
        <v>0.5</v>
      </c>
      <c r="J3457" s="9">
        <v>3500</v>
      </c>
      <c r="K3457" s="10">
        <f t="shared" si="26"/>
        <v>1750</v>
      </c>
      <c r="L3457" s="10">
        <f t="shared" si="27"/>
        <v>612.5</v>
      </c>
      <c r="M3457" s="11">
        <v>0.35</v>
      </c>
      <c r="O3457" s="16"/>
      <c r="P3457" s="14"/>
      <c r="Q3457" s="12"/>
      <c r="R3457" s="13"/>
    </row>
    <row r="3458" spans="1:18" ht="15.75" customHeight="1">
      <c r="A3458" s="1"/>
      <c r="B3458" s="6" t="s">
        <v>14</v>
      </c>
      <c r="C3458" s="6">
        <v>1185732</v>
      </c>
      <c r="D3458" s="7">
        <v>44536</v>
      </c>
      <c r="E3458" s="6" t="s">
        <v>15</v>
      </c>
      <c r="F3458" s="6" t="s">
        <v>117</v>
      </c>
      <c r="G3458" s="6" t="s">
        <v>118</v>
      </c>
      <c r="H3458" s="6" t="s">
        <v>19</v>
      </c>
      <c r="I3458" s="8">
        <v>0.5</v>
      </c>
      <c r="J3458" s="9">
        <v>3250</v>
      </c>
      <c r="K3458" s="10">
        <f t="shared" si="26"/>
        <v>1625</v>
      </c>
      <c r="L3458" s="10">
        <f t="shared" si="27"/>
        <v>650</v>
      </c>
      <c r="M3458" s="11">
        <v>0.4</v>
      </c>
      <c r="O3458" s="16"/>
      <c r="P3458" s="14"/>
      <c r="Q3458" s="12"/>
      <c r="R3458" s="13"/>
    </row>
    <row r="3459" spans="1:18" ht="15.75" customHeight="1">
      <c r="A3459" s="1"/>
      <c r="B3459" s="6" t="s">
        <v>14</v>
      </c>
      <c r="C3459" s="6">
        <v>1185732</v>
      </c>
      <c r="D3459" s="7">
        <v>44536</v>
      </c>
      <c r="E3459" s="6" t="s">
        <v>15</v>
      </c>
      <c r="F3459" s="6" t="s">
        <v>117</v>
      </c>
      <c r="G3459" s="6" t="s">
        <v>118</v>
      </c>
      <c r="H3459" s="6" t="s">
        <v>20</v>
      </c>
      <c r="I3459" s="8">
        <v>0.5</v>
      </c>
      <c r="J3459" s="9">
        <v>2750</v>
      </c>
      <c r="K3459" s="10">
        <f t="shared" si="26"/>
        <v>1375</v>
      </c>
      <c r="L3459" s="10">
        <f t="shared" si="27"/>
        <v>550</v>
      </c>
      <c r="M3459" s="11">
        <v>0.4</v>
      </c>
      <c r="O3459" s="16"/>
      <c r="P3459" s="14"/>
      <c r="Q3459" s="12"/>
      <c r="R3459" s="13"/>
    </row>
    <row r="3460" spans="1:18" ht="15.75" customHeight="1">
      <c r="A3460" s="1"/>
      <c r="B3460" s="6" t="s">
        <v>14</v>
      </c>
      <c r="C3460" s="6">
        <v>1185732</v>
      </c>
      <c r="D3460" s="7">
        <v>44536</v>
      </c>
      <c r="E3460" s="6" t="s">
        <v>15</v>
      </c>
      <c r="F3460" s="6" t="s">
        <v>117</v>
      </c>
      <c r="G3460" s="6" t="s">
        <v>118</v>
      </c>
      <c r="H3460" s="6" t="s">
        <v>21</v>
      </c>
      <c r="I3460" s="8">
        <v>0.6</v>
      </c>
      <c r="J3460" s="9">
        <v>2750</v>
      </c>
      <c r="K3460" s="10">
        <f t="shared" si="26"/>
        <v>1650</v>
      </c>
      <c r="L3460" s="10">
        <f t="shared" si="27"/>
        <v>495</v>
      </c>
      <c r="M3460" s="11">
        <v>0.3</v>
      </c>
      <c r="O3460" s="16"/>
      <c r="P3460" s="14"/>
      <c r="Q3460" s="12"/>
      <c r="R3460" s="13"/>
    </row>
    <row r="3461" spans="1:18" ht="15.75" customHeight="1">
      <c r="A3461" s="1"/>
      <c r="B3461" s="6" t="s">
        <v>14</v>
      </c>
      <c r="C3461" s="6">
        <v>1185732</v>
      </c>
      <c r="D3461" s="7">
        <v>44536</v>
      </c>
      <c r="E3461" s="6" t="s">
        <v>15</v>
      </c>
      <c r="F3461" s="6" t="s">
        <v>117</v>
      </c>
      <c r="G3461" s="6" t="s">
        <v>118</v>
      </c>
      <c r="H3461" s="6" t="s">
        <v>22</v>
      </c>
      <c r="I3461" s="8">
        <v>0.64999999999999991</v>
      </c>
      <c r="J3461" s="9">
        <v>3750</v>
      </c>
      <c r="K3461" s="10">
        <f t="shared" si="26"/>
        <v>2437.4999999999995</v>
      </c>
      <c r="L3461" s="10">
        <f t="shared" si="27"/>
        <v>974.99999999999989</v>
      </c>
      <c r="M3461" s="11">
        <v>0.4</v>
      </c>
      <c r="O3461" s="16"/>
      <c r="P3461" s="14"/>
      <c r="Q3461" s="12"/>
      <c r="R3461" s="13"/>
    </row>
    <row r="3462" spans="1:18" ht="15.75" customHeight="1">
      <c r="A3462" s="1" t="s">
        <v>39</v>
      </c>
      <c r="B3462" s="6" t="s">
        <v>14</v>
      </c>
      <c r="C3462" s="6">
        <v>1185732</v>
      </c>
      <c r="D3462" s="7">
        <v>44203</v>
      </c>
      <c r="E3462" s="6" t="s">
        <v>15</v>
      </c>
      <c r="F3462" s="6" t="s">
        <v>119</v>
      </c>
      <c r="G3462" s="6" t="s">
        <v>120</v>
      </c>
      <c r="H3462" s="6" t="s">
        <v>17</v>
      </c>
      <c r="I3462" s="8">
        <v>0.4</v>
      </c>
      <c r="J3462" s="9">
        <v>5000</v>
      </c>
      <c r="K3462" s="10">
        <f t="shared" si="26"/>
        <v>2000</v>
      </c>
      <c r="L3462" s="10">
        <f t="shared" si="27"/>
        <v>800</v>
      </c>
      <c r="M3462" s="11">
        <v>0.4</v>
      </c>
      <c r="O3462" s="16"/>
      <c r="P3462" s="14"/>
      <c r="Q3462" s="12"/>
      <c r="R3462" s="13"/>
    </row>
    <row r="3463" spans="1:18" ht="15.75" customHeight="1">
      <c r="A3463" s="1"/>
      <c r="B3463" s="6" t="s">
        <v>14</v>
      </c>
      <c r="C3463" s="6">
        <v>1185732</v>
      </c>
      <c r="D3463" s="7">
        <v>44203</v>
      </c>
      <c r="E3463" s="6" t="s">
        <v>15</v>
      </c>
      <c r="F3463" s="6" t="s">
        <v>119</v>
      </c>
      <c r="G3463" s="6" t="s">
        <v>120</v>
      </c>
      <c r="H3463" s="6" t="s">
        <v>18</v>
      </c>
      <c r="I3463" s="8">
        <v>0.4</v>
      </c>
      <c r="J3463" s="9">
        <v>3000</v>
      </c>
      <c r="K3463" s="10">
        <f t="shared" si="26"/>
        <v>1200</v>
      </c>
      <c r="L3463" s="10">
        <f t="shared" si="27"/>
        <v>480</v>
      </c>
      <c r="M3463" s="11">
        <v>0.4</v>
      </c>
      <c r="O3463" s="16"/>
      <c r="P3463" s="14"/>
      <c r="Q3463" s="12"/>
      <c r="R3463" s="13"/>
    </row>
    <row r="3464" spans="1:18" ht="15.75" customHeight="1">
      <c r="A3464" s="1"/>
      <c r="B3464" s="6" t="s">
        <v>14</v>
      </c>
      <c r="C3464" s="6">
        <v>1185732</v>
      </c>
      <c r="D3464" s="7">
        <v>44203</v>
      </c>
      <c r="E3464" s="6" t="s">
        <v>15</v>
      </c>
      <c r="F3464" s="6" t="s">
        <v>119</v>
      </c>
      <c r="G3464" s="6" t="s">
        <v>120</v>
      </c>
      <c r="H3464" s="6" t="s">
        <v>19</v>
      </c>
      <c r="I3464" s="8">
        <v>0.30000000000000004</v>
      </c>
      <c r="J3464" s="9">
        <v>3000</v>
      </c>
      <c r="K3464" s="10">
        <f t="shared" si="26"/>
        <v>900.00000000000011</v>
      </c>
      <c r="L3464" s="10">
        <f t="shared" si="27"/>
        <v>270</v>
      </c>
      <c r="M3464" s="11">
        <v>0.3</v>
      </c>
      <c r="O3464" s="16"/>
      <c r="P3464" s="14"/>
      <c r="Q3464" s="12"/>
      <c r="R3464" s="13"/>
    </row>
    <row r="3465" spans="1:18" ht="15.75" customHeight="1">
      <c r="A3465" s="1"/>
      <c r="B3465" s="6" t="s">
        <v>14</v>
      </c>
      <c r="C3465" s="6">
        <v>1185732</v>
      </c>
      <c r="D3465" s="7">
        <v>44203</v>
      </c>
      <c r="E3465" s="6" t="s">
        <v>15</v>
      </c>
      <c r="F3465" s="6" t="s">
        <v>119</v>
      </c>
      <c r="G3465" s="6" t="s">
        <v>120</v>
      </c>
      <c r="H3465" s="6" t="s">
        <v>20</v>
      </c>
      <c r="I3465" s="8">
        <v>0.35</v>
      </c>
      <c r="J3465" s="9">
        <v>1500</v>
      </c>
      <c r="K3465" s="10">
        <f t="shared" si="26"/>
        <v>525</v>
      </c>
      <c r="L3465" s="10">
        <f t="shared" si="27"/>
        <v>157.5</v>
      </c>
      <c r="M3465" s="11">
        <v>0.3</v>
      </c>
      <c r="O3465" s="16"/>
      <c r="P3465" s="14"/>
      <c r="Q3465" s="12"/>
      <c r="R3465" s="13"/>
    </row>
    <row r="3466" spans="1:18" ht="15.75" customHeight="1">
      <c r="A3466" s="1"/>
      <c r="B3466" s="6" t="s">
        <v>14</v>
      </c>
      <c r="C3466" s="6">
        <v>1185732</v>
      </c>
      <c r="D3466" s="7">
        <v>44203</v>
      </c>
      <c r="E3466" s="6" t="s">
        <v>15</v>
      </c>
      <c r="F3466" s="6" t="s">
        <v>119</v>
      </c>
      <c r="G3466" s="6" t="s">
        <v>120</v>
      </c>
      <c r="H3466" s="6" t="s">
        <v>21</v>
      </c>
      <c r="I3466" s="8">
        <v>0.5</v>
      </c>
      <c r="J3466" s="9">
        <v>2000</v>
      </c>
      <c r="K3466" s="10">
        <f t="shared" si="26"/>
        <v>1000</v>
      </c>
      <c r="L3466" s="10">
        <f t="shared" si="27"/>
        <v>300</v>
      </c>
      <c r="M3466" s="11">
        <v>0.3</v>
      </c>
      <c r="O3466" s="16"/>
      <c r="P3466" s="14"/>
      <c r="Q3466" s="12"/>
      <c r="R3466" s="13"/>
    </row>
    <row r="3467" spans="1:18" ht="15.75" customHeight="1">
      <c r="A3467" s="1"/>
      <c r="B3467" s="6" t="s">
        <v>14</v>
      </c>
      <c r="C3467" s="6">
        <v>1185732</v>
      </c>
      <c r="D3467" s="7">
        <v>44203</v>
      </c>
      <c r="E3467" s="6" t="s">
        <v>15</v>
      </c>
      <c r="F3467" s="6" t="s">
        <v>119</v>
      </c>
      <c r="G3467" s="6" t="s">
        <v>120</v>
      </c>
      <c r="H3467" s="6" t="s">
        <v>22</v>
      </c>
      <c r="I3467" s="8">
        <v>0.4</v>
      </c>
      <c r="J3467" s="9">
        <v>3000</v>
      </c>
      <c r="K3467" s="10">
        <f t="shared" si="26"/>
        <v>1200</v>
      </c>
      <c r="L3467" s="10">
        <f t="shared" si="27"/>
        <v>420</v>
      </c>
      <c r="M3467" s="11">
        <v>0.35</v>
      </c>
      <c r="O3467" s="16"/>
      <c r="P3467" s="14"/>
      <c r="Q3467" s="12"/>
      <c r="R3467" s="13"/>
    </row>
    <row r="3468" spans="1:18" ht="15.75" customHeight="1">
      <c r="A3468" s="1"/>
      <c r="B3468" s="6" t="s">
        <v>14</v>
      </c>
      <c r="C3468" s="6">
        <v>1185732</v>
      </c>
      <c r="D3468" s="7">
        <v>44232</v>
      </c>
      <c r="E3468" s="6" t="s">
        <v>15</v>
      </c>
      <c r="F3468" s="6" t="s">
        <v>119</v>
      </c>
      <c r="G3468" s="6" t="s">
        <v>120</v>
      </c>
      <c r="H3468" s="6" t="s">
        <v>17</v>
      </c>
      <c r="I3468" s="8">
        <v>0.4</v>
      </c>
      <c r="J3468" s="9">
        <v>5500</v>
      </c>
      <c r="K3468" s="10">
        <f t="shared" si="26"/>
        <v>2200</v>
      </c>
      <c r="L3468" s="10">
        <f t="shared" si="27"/>
        <v>880</v>
      </c>
      <c r="M3468" s="11">
        <v>0.4</v>
      </c>
      <c r="O3468" s="16"/>
      <c r="P3468" s="14"/>
      <c r="Q3468" s="12"/>
      <c r="R3468" s="13"/>
    </row>
    <row r="3469" spans="1:18" ht="15.75" customHeight="1">
      <c r="A3469" s="1"/>
      <c r="B3469" s="6" t="s">
        <v>14</v>
      </c>
      <c r="C3469" s="6">
        <v>1185732</v>
      </c>
      <c r="D3469" s="7">
        <v>44232</v>
      </c>
      <c r="E3469" s="6" t="s">
        <v>15</v>
      </c>
      <c r="F3469" s="6" t="s">
        <v>119</v>
      </c>
      <c r="G3469" s="6" t="s">
        <v>120</v>
      </c>
      <c r="H3469" s="6" t="s">
        <v>18</v>
      </c>
      <c r="I3469" s="8">
        <v>0.4</v>
      </c>
      <c r="J3469" s="9">
        <v>2000</v>
      </c>
      <c r="K3469" s="10">
        <f t="shared" si="26"/>
        <v>800</v>
      </c>
      <c r="L3469" s="10">
        <f t="shared" si="27"/>
        <v>320</v>
      </c>
      <c r="M3469" s="11">
        <v>0.4</v>
      </c>
      <c r="O3469" s="16"/>
      <c r="P3469" s="14"/>
      <c r="Q3469" s="12"/>
      <c r="R3469" s="13"/>
    </row>
    <row r="3470" spans="1:18" ht="15.75" customHeight="1">
      <c r="A3470" s="1"/>
      <c r="B3470" s="6" t="s">
        <v>14</v>
      </c>
      <c r="C3470" s="6">
        <v>1185732</v>
      </c>
      <c r="D3470" s="7">
        <v>44232</v>
      </c>
      <c r="E3470" s="6" t="s">
        <v>15</v>
      </c>
      <c r="F3470" s="6" t="s">
        <v>119</v>
      </c>
      <c r="G3470" s="6" t="s">
        <v>120</v>
      </c>
      <c r="H3470" s="6" t="s">
        <v>19</v>
      </c>
      <c r="I3470" s="8">
        <v>0.30000000000000004</v>
      </c>
      <c r="J3470" s="9">
        <v>2500</v>
      </c>
      <c r="K3470" s="10">
        <f t="shared" si="26"/>
        <v>750.00000000000011</v>
      </c>
      <c r="L3470" s="10">
        <f t="shared" si="27"/>
        <v>225.00000000000003</v>
      </c>
      <c r="M3470" s="11">
        <v>0.3</v>
      </c>
      <c r="O3470" s="16"/>
      <c r="P3470" s="14"/>
      <c r="Q3470" s="12"/>
      <c r="R3470" s="13"/>
    </row>
    <row r="3471" spans="1:18" ht="15.75" customHeight="1">
      <c r="A3471" s="1"/>
      <c r="B3471" s="6" t="s">
        <v>14</v>
      </c>
      <c r="C3471" s="6">
        <v>1185732</v>
      </c>
      <c r="D3471" s="7">
        <v>44232</v>
      </c>
      <c r="E3471" s="6" t="s">
        <v>15</v>
      </c>
      <c r="F3471" s="6" t="s">
        <v>119</v>
      </c>
      <c r="G3471" s="6" t="s">
        <v>120</v>
      </c>
      <c r="H3471" s="6" t="s">
        <v>20</v>
      </c>
      <c r="I3471" s="8">
        <v>0.35</v>
      </c>
      <c r="J3471" s="9">
        <v>1250</v>
      </c>
      <c r="K3471" s="10">
        <f t="shared" si="26"/>
        <v>437.5</v>
      </c>
      <c r="L3471" s="10">
        <f t="shared" si="27"/>
        <v>131.25</v>
      </c>
      <c r="M3471" s="11">
        <v>0.3</v>
      </c>
      <c r="O3471" s="16"/>
      <c r="P3471" s="14"/>
      <c r="Q3471" s="12"/>
      <c r="R3471" s="13"/>
    </row>
    <row r="3472" spans="1:18" ht="15.75" customHeight="1">
      <c r="A3472" s="1"/>
      <c r="B3472" s="6" t="s">
        <v>14</v>
      </c>
      <c r="C3472" s="6">
        <v>1185732</v>
      </c>
      <c r="D3472" s="7">
        <v>44232</v>
      </c>
      <c r="E3472" s="6" t="s">
        <v>15</v>
      </c>
      <c r="F3472" s="6" t="s">
        <v>119</v>
      </c>
      <c r="G3472" s="6" t="s">
        <v>120</v>
      </c>
      <c r="H3472" s="6" t="s">
        <v>21</v>
      </c>
      <c r="I3472" s="8">
        <v>0.5</v>
      </c>
      <c r="J3472" s="9">
        <v>2000</v>
      </c>
      <c r="K3472" s="10">
        <f t="shared" si="26"/>
        <v>1000</v>
      </c>
      <c r="L3472" s="10">
        <f t="shared" si="27"/>
        <v>300</v>
      </c>
      <c r="M3472" s="11">
        <v>0.3</v>
      </c>
      <c r="O3472" s="16"/>
      <c r="P3472" s="14"/>
      <c r="Q3472" s="12"/>
      <c r="R3472" s="13"/>
    </row>
    <row r="3473" spans="1:18" ht="15.75" customHeight="1">
      <c r="A3473" s="1"/>
      <c r="B3473" s="6" t="s">
        <v>14</v>
      </c>
      <c r="C3473" s="6">
        <v>1185732</v>
      </c>
      <c r="D3473" s="7">
        <v>44232</v>
      </c>
      <c r="E3473" s="6" t="s">
        <v>15</v>
      </c>
      <c r="F3473" s="6" t="s">
        <v>119</v>
      </c>
      <c r="G3473" s="6" t="s">
        <v>120</v>
      </c>
      <c r="H3473" s="6" t="s">
        <v>22</v>
      </c>
      <c r="I3473" s="8">
        <v>0.4</v>
      </c>
      <c r="J3473" s="9">
        <v>3000</v>
      </c>
      <c r="K3473" s="10">
        <f t="shared" si="26"/>
        <v>1200</v>
      </c>
      <c r="L3473" s="10">
        <f t="shared" si="27"/>
        <v>420</v>
      </c>
      <c r="M3473" s="11">
        <v>0.35</v>
      </c>
      <c r="O3473" s="16"/>
      <c r="P3473" s="14"/>
      <c r="Q3473" s="12"/>
      <c r="R3473" s="13"/>
    </row>
    <row r="3474" spans="1:18" ht="15.75" customHeight="1">
      <c r="A3474" s="1"/>
      <c r="B3474" s="6" t="s">
        <v>14</v>
      </c>
      <c r="C3474" s="6">
        <v>1185732</v>
      </c>
      <c r="D3474" s="7">
        <v>44258</v>
      </c>
      <c r="E3474" s="6" t="s">
        <v>15</v>
      </c>
      <c r="F3474" s="6" t="s">
        <v>119</v>
      </c>
      <c r="G3474" s="6" t="s">
        <v>120</v>
      </c>
      <c r="H3474" s="6" t="s">
        <v>17</v>
      </c>
      <c r="I3474" s="8">
        <v>0.4</v>
      </c>
      <c r="J3474" s="9">
        <v>5200</v>
      </c>
      <c r="K3474" s="10">
        <f t="shared" si="26"/>
        <v>2080</v>
      </c>
      <c r="L3474" s="10">
        <f t="shared" si="27"/>
        <v>832</v>
      </c>
      <c r="M3474" s="11">
        <v>0.4</v>
      </c>
      <c r="O3474" s="16"/>
      <c r="P3474" s="14"/>
      <c r="Q3474" s="12"/>
      <c r="R3474" s="13"/>
    </row>
    <row r="3475" spans="1:18" ht="15.75" customHeight="1">
      <c r="A3475" s="1"/>
      <c r="B3475" s="6" t="s">
        <v>14</v>
      </c>
      <c r="C3475" s="6">
        <v>1185732</v>
      </c>
      <c r="D3475" s="7">
        <v>44258</v>
      </c>
      <c r="E3475" s="6" t="s">
        <v>15</v>
      </c>
      <c r="F3475" s="6" t="s">
        <v>119</v>
      </c>
      <c r="G3475" s="6" t="s">
        <v>120</v>
      </c>
      <c r="H3475" s="6" t="s">
        <v>18</v>
      </c>
      <c r="I3475" s="8">
        <v>0.4</v>
      </c>
      <c r="J3475" s="9">
        <v>2250</v>
      </c>
      <c r="K3475" s="10">
        <f t="shared" si="26"/>
        <v>900</v>
      </c>
      <c r="L3475" s="10">
        <f t="shared" si="27"/>
        <v>360</v>
      </c>
      <c r="M3475" s="11">
        <v>0.4</v>
      </c>
      <c r="O3475" s="16"/>
      <c r="P3475" s="14"/>
      <c r="Q3475" s="12"/>
      <c r="R3475" s="13"/>
    </row>
    <row r="3476" spans="1:18" ht="15.75" customHeight="1">
      <c r="A3476" s="1"/>
      <c r="B3476" s="6" t="s">
        <v>14</v>
      </c>
      <c r="C3476" s="6">
        <v>1185732</v>
      </c>
      <c r="D3476" s="7">
        <v>44258</v>
      </c>
      <c r="E3476" s="6" t="s">
        <v>15</v>
      </c>
      <c r="F3476" s="6" t="s">
        <v>119</v>
      </c>
      <c r="G3476" s="6" t="s">
        <v>120</v>
      </c>
      <c r="H3476" s="6" t="s">
        <v>19</v>
      </c>
      <c r="I3476" s="8">
        <v>0.30000000000000004</v>
      </c>
      <c r="J3476" s="9">
        <v>2500</v>
      </c>
      <c r="K3476" s="10">
        <f t="shared" si="26"/>
        <v>750.00000000000011</v>
      </c>
      <c r="L3476" s="10">
        <f t="shared" si="27"/>
        <v>225.00000000000003</v>
      </c>
      <c r="M3476" s="11">
        <v>0.3</v>
      </c>
      <c r="O3476" s="16"/>
      <c r="P3476" s="14"/>
      <c r="Q3476" s="12"/>
      <c r="R3476" s="13"/>
    </row>
    <row r="3477" spans="1:18" ht="15.75" customHeight="1">
      <c r="A3477" s="1"/>
      <c r="B3477" s="6" t="s">
        <v>14</v>
      </c>
      <c r="C3477" s="6">
        <v>1185732</v>
      </c>
      <c r="D3477" s="7">
        <v>44258</v>
      </c>
      <c r="E3477" s="6" t="s">
        <v>15</v>
      </c>
      <c r="F3477" s="6" t="s">
        <v>119</v>
      </c>
      <c r="G3477" s="6" t="s">
        <v>120</v>
      </c>
      <c r="H3477" s="6" t="s">
        <v>20</v>
      </c>
      <c r="I3477" s="8">
        <v>0.35</v>
      </c>
      <c r="J3477" s="9">
        <v>1000</v>
      </c>
      <c r="K3477" s="10">
        <f t="shared" si="26"/>
        <v>350</v>
      </c>
      <c r="L3477" s="10">
        <f t="shared" si="27"/>
        <v>105</v>
      </c>
      <c r="M3477" s="11">
        <v>0.3</v>
      </c>
      <c r="O3477" s="16"/>
      <c r="P3477" s="14"/>
      <c r="Q3477" s="12"/>
      <c r="R3477" s="13"/>
    </row>
    <row r="3478" spans="1:18" ht="15.75" customHeight="1">
      <c r="A3478" s="1"/>
      <c r="B3478" s="6" t="s">
        <v>14</v>
      </c>
      <c r="C3478" s="6">
        <v>1185732</v>
      </c>
      <c r="D3478" s="7">
        <v>44258</v>
      </c>
      <c r="E3478" s="6" t="s">
        <v>15</v>
      </c>
      <c r="F3478" s="6" t="s">
        <v>119</v>
      </c>
      <c r="G3478" s="6" t="s">
        <v>120</v>
      </c>
      <c r="H3478" s="6" t="s">
        <v>21</v>
      </c>
      <c r="I3478" s="8">
        <v>0.5</v>
      </c>
      <c r="J3478" s="9">
        <v>1500</v>
      </c>
      <c r="K3478" s="10">
        <f t="shared" si="26"/>
        <v>750</v>
      </c>
      <c r="L3478" s="10">
        <f t="shared" si="27"/>
        <v>225</v>
      </c>
      <c r="M3478" s="11">
        <v>0.3</v>
      </c>
      <c r="O3478" s="16"/>
      <c r="P3478" s="14"/>
      <c r="Q3478" s="12"/>
      <c r="R3478" s="13"/>
    </row>
    <row r="3479" spans="1:18" ht="15.75" customHeight="1">
      <c r="A3479" s="1"/>
      <c r="B3479" s="6" t="s">
        <v>14</v>
      </c>
      <c r="C3479" s="6">
        <v>1185732</v>
      </c>
      <c r="D3479" s="7">
        <v>44258</v>
      </c>
      <c r="E3479" s="6" t="s">
        <v>15</v>
      </c>
      <c r="F3479" s="6" t="s">
        <v>119</v>
      </c>
      <c r="G3479" s="6" t="s">
        <v>120</v>
      </c>
      <c r="H3479" s="6" t="s">
        <v>22</v>
      </c>
      <c r="I3479" s="8">
        <v>0.4</v>
      </c>
      <c r="J3479" s="9">
        <v>2500</v>
      </c>
      <c r="K3479" s="10">
        <f t="shared" si="26"/>
        <v>1000</v>
      </c>
      <c r="L3479" s="10">
        <f t="shared" si="27"/>
        <v>350</v>
      </c>
      <c r="M3479" s="11">
        <v>0.35</v>
      </c>
      <c r="O3479" s="16"/>
      <c r="P3479" s="14"/>
      <c r="Q3479" s="12"/>
      <c r="R3479" s="13"/>
    </row>
    <row r="3480" spans="1:18" ht="15.75" customHeight="1">
      <c r="A3480" s="1"/>
      <c r="B3480" s="6" t="s">
        <v>14</v>
      </c>
      <c r="C3480" s="6">
        <v>1185732</v>
      </c>
      <c r="D3480" s="7">
        <v>44290</v>
      </c>
      <c r="E3480" s="6" t="s">
        <v>15</v>
      </c>
      <c r="F3480" s="6" t="s">
        <v>119</v>
      </c>
      <c r="G3480" s="6" t="s">
        <v>120</v>
      </c>
      <c r="H3480" s="6" t="s">
        <v>17</v>
      </c>
      <c r="I3480" s="8">
        <v>0.4</v>
      </c>
      <c r="J3480" s="9">
        <v>5000</v>
      </c>
      <c r="K3480" s="10">
        <f t="shared" si="26"/>
        <v>2000</v>
      </c>
      <c r="L3480" s="10">
        <f t="shared" si="27"/>
        <v>800</v>
      </c>
      <c r="M3480" s="11">
        <v>0.4</v>
      </c>
      <c r="O3480" s="16"/>
      <c r="P3480" s="14"/>
      <c r="Q3480" s="12"/>
      <c r="R3480" s="13"/>
    </row>
    <row r="3481" spans="1:18" ht="15.75" customHeight="1">
      <c r="A3481" s="1"/>
      <c r="B3481" s="6" t="s">
        <v>14</v>
      </c>
      <c r="C3481" s="6">
        <v>1185732</v>
      </c>
      <c r="D3481" s="7">
        <v>44290</v>
      </c>
      <c r="E3481" s="6" t="s">
        <v>15</v>
      </c>
      <c r="F3481" s="6" t="s">
        <v>119</v>
      </c>
      <c r="G3481" s="6" t="s">
        <v>120</v>
      </c>
      <c r="H3481" s="6" t="s">
        <v>18</v>
      </c>
      <c r="I3481" s="8">
        <v>0.4</v>
      </c>
      <c r="J3481" s="9">
        <v>2000</v>
      </c>
      <c r="K3481" s="10">
        <f t="shared" si="26"/>
        <v>800</v>
      </c>
      <c r="L3481" s="10">
        <f t="shared" si="27"/>
        <v>320</v>
      </c>
      <c r="M3481" s="11">
        <v>0.4</v>
      </c>
      <c r="O3481" s="16"/>
      <c r="P3481" s="14"/>
      <c r="Q3481" s="12"/>
      <c r="R3481" s="13"/>
    </row>
    <row r="3482" spans="1:18" ht="15.75" customHeight="1">
      <c r="A3482" s="1"/>
      <c r="B3482" s="6" t="s">
        <v>14</v>
      </c>
      <c r="C3482" s="6">
        <v>1185732</v>
      </c>
      <c r="D3482" s="7">
        <v>44290</v>
      </c>
      <c r="E3482" s="6" t="s">
        <v>15</v>
      </c>
      <c r="F3482" s="6" t="s">
        <v>119</v>
      </c>
      <c r="G3482" s="6" t="s">
        <v>120</v>
      </c>
      <c r="H3482" s="6" t="s">
        <v>19</v>
      </c>
      <c r="I3482" s="8">
        <v>0.30000000000000004</v>
      </c>
      <c r="J3482" s="9">
        <v>2000</v>
      </c>
      <c r="K3482" s="10">
        <f t="shared" si="26"/>
        <v>600.00000000000011</v>
      </c>
      <c r="L3482" s="10">
        <f t="shared" si="27"/>
        <v>180.00000000000003</v>
      </c>
      <c r="M3482" s="11">
        <v>0.3</v>
      </c>
      <c r="O3482" s="16"/>
      <c r="P3482" s="14"/>
      <c r="Q3482" s="12"/>
      <c r="R3482" s="13"/>
    </row>
    <row r="3483" spans="1:18" ht="15.75" customHeight="1">
      <c r="A3483" s="1"/>
      <c r="B3483" s="6" t="s">
        <v>14</v>
      </c>
      <c r="C3483" s="6">
        <v>1185732</v>
      </c>
      <c r="D3483" s="7">
        <v>44290</v>
      </c>
      <c r="E3483" s="6" t="s">
        <v>15</v>
      </c>
      <c r="F3483" s="6" t="s">
        <v>119</v>
      </c>
      <c r="G3483" s="6" t="s">
        <v>120</v>
      </c>
      <c r="H3483" s="6" t="s">
        <v>20</v>
      </c>
      <c r="I3483" s="8">
        <v>0.35</v>
      </c>
      <c r="J3483" s="9">
        <v>1250</v>
      </c>
      <c r="K3483" s="10">
        <f t="shared" si="26"/>
        <v>437.5</v>
      </c>
      <c r="L3483" s="10">
        <f t="shared" si="27"/>
        <v>131.25</v>
      </c>
      <c r="M3483" s="11">
        <v>0.3</v>
      </c>
      <c r="O3483" s="16"/>
      <c r="P3483" s="14"/>
      <c r="Q3483" s="12"/>
      <c r="R3483" s="13"/>
    </row>
    <row r="3484" spans="1:18" ht="15.75" customHeight="1">
      <c r="A3484" s="1"/>
      <c r="B3484" s="6" t="s">
        <v>14</v>
      </c>
      <c r="C3484" s="6">
        <v>1185732</v>
      </c>
      <c r="D3484" s="7">
        <v>44290</v>
      </c>
      <c r="E3484" s="6" t="s">
        <v>15</v>
      </c>
      <c r="F3484" s="6" t="s">
        <v>119</v>
      </c>
      <c r="G3484" s="6" t="s">
        <v>120</v>
      </c>
      <c r="H3484" s="6" t="s">
        <v>21</v>
      </c>
      <c r="I3484" s="8">
        <v>0.5</v>
      </c>
      <c r="J3484" s="9">
        <v>1250</v>
      </c>
      <c r="K3484" s="10">
        <f t="shared" si="26"/>
        <v>625</v>
      </c>
      <c r="L3484" s="10">
        <f t="shared" si="27"/>
        <v>187.5</v>
      </c>
      <c r="M3484" s="11">
        <v>0.3</v>
      </c>
      <c r="O3484" s="16"/>
      <c r="P3484" s="14"/>
      <c r="Q3484" s="12"/>
      <c r="R3484" s="13"/>
    </row>
    <row r="3485" spans="1:18" ht="15.75" customHeight="1">
      <c r="A3485" s="1"/>
      <c r="B3485" s="6" t="s">
        <v>14</v>
      </c>
      <c r="C3485" s="6">
        <v>1185732</v>
      </c>
      <c r="D3485" s="7">
        <v>44290</v>
      </c>
      <c r="E3485" s="6" t="s">
        <v>15</v>
      </c>
      <c r="F3485" s="6" t="s">
        <v>119</v>
      </c>
      <c r="G3485" s="6" t="s">
        <v>120</v>
      </c>
      <c r="H3485" s="6" t="s">
        <v>22</v>
      </c>
      <c r="I3485" s="8">
        <v>0.4</v>
      </c>
      <c r="J3485" s="9">
        <v>2750</v>
      </c>
      <c r="K3485" s="10">
        <f t="shared" si="26"/>
        <v>1100</v>
      </c>
      <c r="L3485" s="10">
        <f t="shared" si="27"/>
        <v>385</v>
      </c>
      <c r="M3485" s="11">
        <v>0.35</v>
      </c>
      <c r="O3485" s="16"/>
      <c r="P3485" s="14"/>
      <c r="Q3485" s="12"/>
      <c r="R3485" s="13"/>
    </row>
    <row r="3486" spans="1:18" ht="15.75" customHeight="1">
      <c r="A3486" s="1"/>
      <c r="B3486" s="6" t="s">
        <v>14</v>
      </c>
      <c r="C3486" s="6">
        <v>1185732</v>
      </c>
      <c r="D3486" s="7">
        <v>44319</v>
      </c>
      <c r="E3486" s="6" t="s">
        <v>15</v>
      </c>
      <c r="F3486" s="6" t="s">
        <v>119</v>
      </c>
      <c r="G3486" s="6" t="s">
        <v>120</v>
      </c>
      <c r="H3486" s="6" t="s">
        <v>17</v>
      </c>
      <c r="I3486" s="8">
        <v>0.54999999999999993</v>
      </c>
      <c r="J3486" s="9">
        <v>5450</v>
      </c>
      <c r="K3486" s="10">
        <f t="shared" si="26"/>
        <v>2997.4999999999995</v>
      </c>
      <c r="L3486" s="10">
        <f t="shared" si="27"/>
        <v>1198.9999999999998</v>
      </c>
      <c r="M3486" s="11">
        <v>0.4</v>
      </c>
      <c r="O3486" s="16"/>
      <c r="P3486" s="14"/>
      <c r="Q3486" s="12"/>
      <c r="R3486" s="13"/>
    </row>
    <row r="3487" spans="1:18" ht="15.75" customHeight="1">
      <c r="A3487" s="1"/>
      <c r="B3487" s="6" t="s">
        <v>14</v>
      </c>
      <c r="C3487" s="6">
        <v>1185732</v>
      </c>
      <c r="D3487" s="7">
        <v>44319</v>
      </c>
      <c r="E3487" s="6" t="s">
        <v>15</v>
      </c>
      <c r="F3487" s="6" t="s">
        <v>119</v>
      </c>
      <c r="G3487" s="6" t="s">
        <v>120</v>
      </c>
      <c r="H3487" s="6" t="s">
        <v>18</v>
      </c>
      <c r="I3487" s="8">
        <v>0.5</v>
      </c>
      <c r="J3487" s="9">
        <v>2500</v>
      </c>
      <c r="K3487" s="10">
        <f t="shared" si="26"/>
        <v>1250</v>
      </c>
      <c r="L3487" s="10">
        <f t="shared" si="27"/>
        <v>500</v>
      </c>
      <c r="M3487" s="11">
        <v>0.4</v>
      </c>
      <c r="O3487" s="16"/>
      <c r="P3487" s="14"/>
      <c r="Q3487" s="12"/>
      <c r="R3487" s="13"/>
    </row>
    <row r="3488" spans="1:18" ht="15.75" customHeight="1">
      <c r="A3488" s="1"/>
      <c r="B3488" s="6" t="s">
        <v>14</v>
      </c>
      <c r="C3488" s="6">
        <v>1185732</v>
      </c>
      <c r="D3488" s="7">
        <v>44319</v>
      </c>
      <c r="E3488" s="6" t="s">
        <v>15</v>
      </c>
      <c r="F3488" s="6" t="s">
        <v>119</v>
      </c>
      <c r="G3488" s="6" t="s">
        <v>120</v>
      </c>
      <c r="H3488" s="6" t="s">
        <v>19</v>
      </c>
      <c r="I3488" s="8">
        <v>0.45</v>
      </c>
      <c r="J3488" s="9">
        <v>2750</v>
      </c>
      <c r="K3488" s="10">
        <f t="shared" si="26"/>
        <v>1237.5</v>
      </c>
      <c r="L3488" s="10">
        <f t="shared" si="27"/>
        <v>371.25</v>
      </c>
      <c r="M3488" s="11">
        <v>0.3</v>
      </c>
      <c r="O3488" s="16"/>
      <c r="P3488" s="14"/>
      <c r="Q3488" s="12"/>
      <c r="R3488" s="13"/>
    </row>
    <row r="3489" spans="1:18" ht="15.75" customHeight="1">
      <c r="A3489" s="1"/>
      <c r="B3489" s="6" t="s">
        <v>14</v>
      </c>
      <c r="C3489" s="6">
        <v>1185732</v>
      </c>
      <c r="D3489" s="7">
        <v>44319</v>
      </c>
      <c r="E3489" s="6" t="s">
        <v>15</v>
      </c>
      <c r="F3489" s="6" t="s">
        <v>119</v>
      </c>
      <c r="G3489" s="6" t="s">
        <v>120</v>
      </c>
      <c r="H3489" s="6" t="s">
        <v>20</v>
      </c>
      <c r="I3489" s="8">
        <v>0.45</v>
      </c>
      <c r="J3489" s="9">
        <v>2250</v>
      </c>
      <c r="K3489" s="10">
        <f t="shared" si="26"/>
        <v>1012.5</v>
      </c>
      <c r="L3489" s="10">
        <f t="shared" si="27"/>
        <v>303.75</v>
      </c>
      <c r="M3489" s="11">
        <v>0.3</v>
      </c>
      <c r="O3489" s="16"/>
      <c r="P3489" s="14"/>
      <c r="Q3489" s="12"/>
      <c r="R3489" s="13"/>
    </row>
    <row r="3490" spans="1:18" ht="15.75" customHeight="1">
      <c r="A3490" s="1"/>
      <c r="B3490" s="6" t="s">
        <v>14</v>
      </c>
      <c r="C3490" s="6">
        <v>1185732</v>
      </c>
      <c r="D3490" s="7">
        <v>44319</v>
      </c>
      <c r="E3490" s="6" t="s">
        <v>15</v>
      </c>
      <c r="F3490" s="6" t="s">
        <v>119</v>
      </c>
      <c r="G3490" s="6" t="s">
        <v>120</v>
      </c>
      <c r="H3490" s="6" t="s">
        <v>21</v>
      </c>
      <c r="I3490" s="8">
        <v>0.54999999999999993</v>
      </c>
      <c r="J3490" s="9">
        <v>2500</v>
      </c>
      <c r="K3490" s="10">
        <f t="shared" si="26"/>
        <v>1374.9999999999998</v>
      </c>
      <c r="L3490" s="10">
        <f t="shared" si="27"/>
        <v>412.49999999999994</v>
      </c>
      <c r="M3490" s="11">
        <v>0.3</v>
      </c>
      <c r="O3490" s="16"/>
      <c r="P3490" s="14"/>
      <c r="Q3490" s="12"/>
      <c r="R3490" s="13"/>
    </row>
    <row r="3491" spans="1:18" ht="15.75" customHeight="1">
      <c r="A3491" s="1"/>
      <c r="B3491" s="6" t="s">
        <v>14</v>
      </c>
      <c r="C3491" s="6">
        <v>1185732</v>
      </c>
      <c r="D3491" s="7">
        <v>44319</v>
      </c>
      <c r="E3491" s="6" t="s">
        <v>15</v>
      </c>
      <c r="F3491" s="6" t="s">
        <v>119</v>
      </c>
      <c r="G3491" s="6" t="s">
        <v>120</v>
      </c>
      <c r="H3491" s="6" t="s">
        <v>22</v>
      </c>
      <c r="I3491" s="8">
        <v>0.6</v>
      </c>
      <c r="J3491" s="9">
        <v>3750</v>
      </c>
      <c r="K3491" s="10">
        <f t="shared" si="26"/>
        <v>2250</v>
      </c>
      <c r="L3491" s="10">
        <f t="shared" si="27"/>
        <v>787.5</v>
      </c>
      <c r="M3491" s="11">
        <v>0.35</v>
      </c>
      <c r="O3491" s="16"/>
      <c r="P3491" s="14"/>
      <c r="Q3491" s="12"/>
      <c r="R3491" s="13"/>
    </row>
    <row r="3492" spans="1:18" ht="15.75" customHeight="1">
      <c r="A3492" s="1"/>
      <c r="B3492" s="6" t="s">
        <v>14</v>
      </c>
      <c r="C3492" s="6">
        <v>1185732</v>
      </c>
      <c r="D3492" s="7">
        <v>44352</v>
      </c>
      <c r="E3492" s="6" t="s">
        <v>15</v>
      </c>
      <c r="F3492" s="6" t="s">
        <v>119</v>
      </c>
      <c r="G3492" s="6" t="s">
        <v>120</v>
      </c>
      <c r="H3492" s="6" t="s">
        <v>17</v>
      </c>
      <c r="I3492" s="8">
        <v>0.54999999999999993</v>
      </c>
      <c r="J3492" s="9">
        <v>6250</v>
      </c>
      <c r="K3492" s="10">
        <f t="shared" si="26"/>
        <v>3437.4999999999995</v>
      </c>
      <c r="L3492" s="10">
        <f t="shared" si="27"/>
        <v>1375</v>
      </c>
      <c r="M3492" s="11">
        <v>0.4</v>
      </c>
      <c r="O3492" s="16"/>
      <c r="P3492" s="14"/>
      <c r="Q3492" s="12"/>
      <c r="R3492" s="13"/>
    </row>
    <row r="3493" spans="1:18" ht="15.75" customHeight="1">
      <c r="A3493" s="1"/>
      <c r="B3493" s="6" t="s">
        <v>14</v>
      </c>
      <c r="C3493" s="6">
        <v>1185732</v>
      </c>
      <c r="D3493" s="7">
        <v>44352</v>
      </c>
      <c r="E3493" s="6" t="s">
        <v>15</v>
      </c>
      <c r="F3493" s="6" t="s">
        <v>119</v>
      </c>
      <c r="G3493" s="6" t="s">
        <v>120</v>
      </c>
      <c r="H3493" s="6" t="s">
        <v>18</v>
      </c>
      <c r="I3493" s="8">
        <v>0.5</v>
      </c>
      <c r="J3493" s="9">
        <v>3750</v>
      </c>
      <c r="K3493" s="10">
        <f t="shared" si="26"/>
        <v>1875</v>
      </c>
      <c r="L3493" s="10">
        <f t="shared" si="27"/>
        <v>750</v>
      </c>
      <c r="M3493" s="11">
        <v>0.4</v>
      </c>
      <c r="O3493" s="16"/>
      <c r="P3493" s="14"/>
      <c r="Q3493" s="12"/>
      <c r="R3493" s="13"/>
    </row>
    <row r="3494" spans="1:18" ht="15.75" customHeight="1">
      <c r="A3494" s="1"/>
      <c r="B3494" s="6" t="s">
        <v>14</v>
      </c>
      <c r="C3494" s="6">
        <v>1185732</v>
      </c>
      <c r="D3494" s="7">
        <v>44352</v>
      </c>
      <c r="E3494" s="6" t="s">
        <v>15</v>
      </c>
      <c r="F3494" s="6" t="s">
        <v>119</v>
      </c>
      <c r="G3494" s="6" t="s">
        <v>120</v>
      </c>
      <c r="H3494" s="6" t="s">
        <v>19</v>
      </c>
      <c r="I3494" s="8">
        <v>0.45</v>
      </c>
      <c r="J3494" s="9">
        <v>3000</v>
      </c>
      <c r="K3494" s="10">
        <f t="shared" si="26"/>
        <v>1350</v>
      </c>
      <c r="L3494" s="10">
        <f t="shared" si="27"/>
        <v>405</v>
      </c>
      <c r="M3494" s="11">
        <v>0.3</v>
      </c>
      <c r="O3494" s="16"/>
      <c r="P3494" s="14"/>
      <c r="Q3494" s="12"/>
      <c r="R3494" s="13"/>
    </row>
    <row r="3495" spans="1:18" ht="15.75" customHeight="1">
      <c r="A3495" s="1"/>
      <c r="B3495" s="6" t="s">
        <v>14</v>
      </c>
      <c r="C3495" s="6">
        <v>1185732</v>
      </c>
      <c r="D3495" s="7">
        <v>44352</v>
      </c>
      <c r="E3495" s="6" t="s">
        <v>15</v>
      </c>
      <c r="F3495" s="6" t="s">
        <v>119</v>
      </c>
      <c r="G3495" s="6" t="s">
        <v>120</v>
      </c>
      <c r="H3495" s="6" t="s">
        <v>20</v>
      </c>
      <c r="I3495" s="8">
        <v>0.45</v>
      </c>
      <c r="J3495" s="9">
        <v>2750</v>
      </c>
      <c r="K3495" s="10">
        <f t="shared" si="26"/>
        <v>1237.5</v>
      </c>
      <c r="L3495" s="10">
        <f t="shared" si="27"/>
        <v>371.25</v>
      </c>
      <c r="M3495" s="11">
        <v>0.3</v>
      </c>
      <c r="O3495" s="16"/>
      <c r="P3495" s="14"/>
      <c r="Q3495" s="12"/>
      <c r="R3495" s="13"/>
    </row>
    <row r="3496" spans="1:18" ht="15.75" customHeight="1">
      <c r="A3496" s="1"/>
      <c r="B3496" s="6" t="s">
        <v>14</v>
      </c>
      <c r="C3496" s="6">
        <v>1185732</v>
      </c>
      <c r="D3496" s="7">
        <v>44352</v>
      </c>
      <c r="E3496" s="6" t="s">
        <v>15</v>
      </c>
      <c r="F3496" s="6" t="s">
        <v>119</v>
      </c>
      <c r="G3496" s="6" t="s">
        <v>120</v>
      </c>
      <c r="H3496" s="6" t="s">
        <v>21</v>
      </c>
      <c r="I3496" s="8">
        <v>0.54999999999999993</v>
      </c>
      <c r="J3496" s="9">
        <v>2750</v>
      </c>
      <c r="K3496" s="10">
        <f t="shared" si="26"/>
        <v>1512.4999999999998</v>
      </c>
      <c r="L3496" s="10">
        <f t="shared" si="27"/>
        <v>453.74999999999994</v>
      </c>
      <c r="M3496" s="11">
        <v>0.3</v>
      </c>
      <c r="O3496" s="16"/>
      <c r="P3496" s="14"/>
      <c r="Q3496" s="12"/>
      <c r="R3496" s="13"/>
    </row>
    <row r="3497" spans="1:18" ht="15.75" customHeight="1">
      <c r="A3497" s="1"/>
      <c r="B3497" s="6" t="s">
        <v>14</v>
      </c>
      <c r="C3497" s="6">
        <v>1185732</v>
      </c>
      <c r="D3497" s="7">
        <v>44352</v>
      </c>
      <c r="E3497" s="6" t="s">
        <v>15</v>
      </c>
      <c r="F3497" s="6" t="s">
        <v>119</v>
      </c>
      <c r="G3497" s="6" t="s">
        <v>120</v>
      </c>
      <c r="H3497" s="6" t="s">
        <v>22</v>
      </c>
      <c r="I3497" s="8">
        <v>0.6</v>
      </c>
      <c r="J3497" s="9">
        <v>4250</v>
      </c>
      <c r="K3497" s="10">
        <f t="shared" si="26"/>
        <v>2550</v>
      </c>
      <c r="L3497" s="10">
        <f t="shared" si="27"/>
        <v>892.5</v>
      </c>
      <c r="M3497" s="11">
        <v>0.35</v>
      </c>
      <c r="O3497" s="16"/>
      <c r="P3497" s="14"/>
      <c r="Q3497" s="12"/>
      <c r="R3497" s="13"/>
    </row>
    <row r="3498" spans="1:18" ht="15.75" customHeight="1">
      <c r="A3498" s="1"/>
      <c r="B3498" s="6" t="s">
        <v>14</v>
      </c>
      <c r="C3498" s="6">
        <v>1185732</v>
      </c>
      <c r="D3498" s="7">
        <v>44380</v>
      </c>
      <c r="E3498" s="6" t="s">
        <v>15</v>
      </c>
      <c r="F3498" s="6" t="s">
        <v>119</v>
      </c>
      <c r="G3498" s="6" t="s">
        <v>120</v>
      </c>
      <c r="H3498" s="6" t="s">
        <v>17</v>
      </c>
      <c r="I3498" s="8">
        <v>0.54999999999999993</v>
      </c>
      <c r="J3498" s="9">
        <v>6500</v>
      </c>
      <c r="K3498" s="10">
        <f t="shared" si="26"/>
        <v>3574.9999999999995</v>
      </c>
      <c r="L3498" s="10">
        <f t="shared" si="27"/>
        <v>1430</v>
      </c>
      <c r="M3498" s="11">
        <v>0.4</v>
      </c>
      <c r="O3498" s="16"/>
      <c r="P3498" s="14"/>
      <c r="Q3498" s="12"/>
      <c r="R3498" s="13"/>
    </row>
    <row r="3499" spans="1:18" ht="15.75" customHeight="1">
      <c r="A3499" s="1"/>
      <c r="B3499" s="6" t="s">
        <v>14</v>
      </c>
      <c r="C3499" s="6">
        <v>1185732</v>
      </c>
      <c r="D3499" s="7">
        <v>44380</v>
      </c>
      <c r="E3499" s="6" t="s">
        <v>15</v>
      </c>
      <c r="F3499" s="6" t="s">
        <v>119</v>
      </c>
      <c r="G3499" s="6" t="s">
        <v>120</v>
      </c>
      <c r="H3499" s="6" t="s">
        <v>18</v>
      </c>
      <c r="I3499" s="8">
        <v>0.5</v>
      </c>
      <c r="J3499" s="9">
        <v>4000</v>
      </c>
      <c r="K3499" s="10">
        <f t="shared" si="26"/>
        <v>2000</v>
      </c>
      <c r="L3499" s="10">
        <f t="shared" si="27"/>
        <v>800</v>
      </c>
      <c r="M3499" s="11">
        <v>0.4</v>
      </c>
      <c r="O3499" s="16"/>
      <c r="P3499" s="14"/>
      <c r="Q3499" s="12"/>
      <c r="R3499" s="13"/>
    </row>
    <row r="3500" spans="1:18" ht="15.75" customHeight="1">
      <c r="A3500" s="1"/>
      <c r="B3500" s="6" t="s">
        <v>14</v>
      </c>
      <c r="C3500" s="6">
        <v>1185732</v>
      </c>
      <c r="D3500" s="7">
        <v>44380</v>
      </c>
      <c r="E3500" s="6" t="s">
        <v>15</v>
      </c>
      <c r="F3500" s="6" t="s">
        <v>119</v>
      </c>
      <c r="G3500" s="6" t="s">
        <v>120</v>
      </c>
      <c r="H3500" s="6" t="s">
        <v>19</v>
      </c>
      <c r="I3500" s="8">
        <v>0.45</v>
      </c>
      <c r="J3500" s="9">
        <v>3250</v>
      </c>
      <c r="K3500" s="10">
        <f t="shared" si="26"/>
        <v>1462.5</v>
      </c>
      <c r="L3500" s="10">
        <f t="shared" si="27"/>
        <v>438.75</v>
      </c>
      <c r="M3500" s="11">
        <v>0.3</v>
      </c>
      <c r="O3500" s="16"/>
      <c r="P3500" s="14"/>
      <c r="Q3500" s="12"/>
      <c r="R3500" s="13"/>
    </row>
    <row r="3501" spans="1:18" ht="15.75" customHeight="1">
      <c r="A3501" s="1"/>
      <c r="B3501" s="6" t="s">
        <v>14</v>
      </c>
      <c r="C3501" s="6">
        <v>1185732</v>
      </c>
      <c r="D3501" s="7">
        <v>44380</v>
      </c>
      <c r="E3501" s="6" t="s">
        <v>15</v>
      </c>
      <c r="F3501" s="6" t="s">
        <v>119</v>
      </c>
      <c r="G3501" s="6" t="s">
        <v>120</v>
      </c>
      <c r="H3501" s="6" t="s">
        <v>20</v>
      </c>
      <c r="I3501" s="8">
        <v>0.45</v>
      </c>
      <c r="J3501" s="9">
        <v>2750</v>
      </c>
      <c r="K3501" s="10">
        <f t="shared" si="26"/>
        <v>1237.5</v>
      </c>
      <c r="L3501" s="10">
        <f t="shared" si="27"/>
        <v>371.25</v>
      </c>
      <c r="M3501" s="11">
        <v>0.3</v>
      </c>
      <c r="O3501" s="16"/>
      <c r="P3501" s="14"/>
      <c r="Q3501" s="12"/>
      <c r="R3501" s="13"/>
    </row>
    <row r="3502" spans="1:18" ht="15.75" customHeight="1">
      <c r="A3502" s="1"/>
      <c r="B3502" s="6" t="s">
        <v>14</v>
      </c>
      <c r="C3502" s="6">
        <v>1185732</v>
      </c>
      <c r="D3502" s="7">
        <v>44380</v>
      </c>
      <c r="E3502" s="6" t="s">
        <v>15</v>
      </c>
      <c r="F3502" s="6" t="s">
        <v>119</v>
      </c>
      <c r="G3502" s="6" t="s">
        <v>120</v>
      </c>
      <c r="H3502" s="6" t="s">
        <v>21</v>
      </c>
      <c r="I3502" s="8">
        <v>0.54999999999999993</v>
      </c>
      <c r="J3502" s="9">
        <v>3000</v>
      </c>
      <c r="K3502" s="10">
        <f t="shared" si="26"/>
        <v>1649.9999999999998</v>
      </c>
      <c r="L3502" s="10">
        <f t="shared" si="27"/>
        <v>494.99999999999989</v>
      </c>
      <c r="M3502" s="11">
        <v>0.3</v>
      </c>
      <c r="O3502" s="16"/>
      <c r="P3502" s="14"/>
      <c r="Q3502" s="12"/>
      <c r="R3502" s="13"/>
    </row>
    <row r="3503" spans="1:18" ht="15.75" customHeight="1">
      <c r="A3503" s="1"/>
      <c r="B3503" s="6" t="s">
        <v>14</v>
      </c>
      <c r="C3503" s="6">
        <v>1185732</v>
      </c>
      <c r="D3503" s="7">
        <v>44380</v>
      </c>
      <c r="E3503" s="6" t="s">
        <v>15</v>
      </c>
      <c r="F3503" s="6" t="s">
        <v>119</v>
      </c>
      <c r="G3503" s="6" t="s">
        <v>120</v>
      </c>
      <c r="H3503" s="6" t="s">
        <v>22</v>
      </c>
      <c r="I3503" s="8">
        <v>0.6</v>
      </c>
      <c r="J3503" s="9">
        <v>4750</v>
      </c>
      <c r="K3503" s="10">
        <f t="shared" si="26"/>
        <v>2850</v>
      </c>
      <c r="L3503" s="10">
        <f t="shared" si="27"/>
        <v>997.49999999999989</v>
      </c>
      <c r="M3503" s="11">
        <v>0.35</v>
      </c>
      <c r="O3503" s="16"/>
      <c r="P3503" s="14"/>
      <c r="Q3503" s="12"/>
      <c r="R3503" s="13"/>
    </row>
    <row r="3504" spans="1:18" ht="15.75" customHeight="1">
      <c r="A3504" s="1"/>
      <c r="B3504" s="6" t="s">
        <v>14</v>
      </c>
      <c r="C3504" s="6">
        <v>1185732</v>
      </c>
      <c r="D3504" s="7">
        <v>44412</v>
      </c>
      <c r="E3504" s="6" t="s">
        <v>15</v>
      </c>
      <c r="F3504" s="6" t="s">
        <v>119</v>
      </c>
      <c r="G3504" s="6" t="s">
        <v>120</v>
      </c>
      <c r="H3504" s="6" t="s">
        <v>17</v>
      </c>
      <c r="I3504" s="8">
        <v>0.54999999999999993</v>
      </c>
      <c r="J3504" s="9">
        <v>6250</v>
      </c>
      <c r="K3504" s="10">
        <f t="shared" si="26"/>
        <v>3437.4999999999995</v>
      </c>
      <c r="L3504" s="10">
        <f t="shared" si="27"/>
        <v>1375</v>
      </c>
      <c r="M3504" s="11">
        <v>0.4</v>
      </c>
      <c r="O3504" s="16"/>
      <c r="P3504" s="14"/>
      <c r="Q3504" s="12"/>
      <c r="R3504" s="13"/>
    </row>
    <row r="3505" spans="1:18" ht="15.75" customHeight="1">
      <c r="A3505" s="1"/>
      <c r="B3505" s="6" t="s">
        <v>14</v>
      </c>
      <c r="C3505" s="6">
        <v>1185732</v>
      </c>
      <c r="D3505" s="7">
        <v>44412</v>
      </c>
      <c r="E3505" s="6" t="s">
        <v>15</v>
      </c>
      <c r="F3505" s="6" t="s">
        <v>119</v>
      </c>
      <c r="G3505" s="6" t="s">
        <v>120</v>
      </c>
      <c r="H3505" s="6" t="s">
        <v>18</v>
      </c>
      <c r="I3505" s="8">
        <v>0.5</v>
      </c>
      <c r="J3505" s="9">
        <v>4000</v>
      </c>
      <c r="K3505" s="10">
        <f t="shared" si="26"/>
        <v>2000</v>
      </c>
      <c r="L3505" s="10">
        <f t="shared" si="27"/>
        <v>800</v>
      </c>
      <c r="M3505" s="11">
        <v>0.4</v>
      </c>
      <c r="O3505" s="16"/>
      <c r="P3505" s="14"/>
      <c r="Q3505" s="12"/>
      <c r="R3505" s="13"/>
    </row>
    <row r="3506" spans="1:18" ht="15.75" customHeight="1">
      <c r="A3506" s="1"/>
      <c r="B3506" s="6" t="s">
        <v>14</v>
      </c>
      <c r="C3506" s="6">
        <v>1185732</v>
      </c>
      <c r="D3506" s="7">
        <v>44412</v>
      </c>
      <c r="E3506" s="6" t="s">
        <v>15</v>
      </c>
      <c r="F3506" s="6" t="s">
        <v>119</v>
      </c>
      <c r="G3506" s="6" t="s">
        <v>120</v>
      </c>
      <c r="H3506" s="6" t="s">
        <v>19</v>
      </c>
      <c r="I3506" s="8">
        <v>0.45</v>
      </c>
      <c r="J3506" s="9">
        <v>3250</v>
      </c>
      <c r="K3506" s="10">
        <f t="shared" si="26"/>
        <v>1462.5</v>
      </c>
      <c r="L3506" s="10">
        <f t="shared" si="27"/>
        <v>438.75</v>
      </c>
      <c r="M3506" s="11">
        <v>0.3</v>
      </c>
      <c r="O3506" s="16"/>
      <c r="P3506" s="14"/>
      <c r="Q3506" s="12"/>
      <c r="R3506" s="13"/>
    </row>
    <row r="3507" spans="1:18" ht="15.75" customHeight="1">
      <c r="A3507" s="1"/>
      <c r="B3507" s="6" t="s">
        <v>14</v>
      </c>
      <c r="C3507" s="6">
        <v>1185732</v>
      </c>
      <c r="D3507" s="7">
        <v>44412</v>
      </c>
      <c r="E3507" s="6" t="s">
        <v>15</v>
      </c>
      <c r="F3507" s="6" t="s">
        <v>119</v>
      </c>
      <c r="G3507" s="6" t="s">
        <v>120</v>
      </c>
      <c r="H3507" s="6" t="s">
        <v>20</v>
      </c>
      <c r="I3507" s="8">
        <v>0.45</v>
      </c>
      <c r="J3507" s="9">
        <v>2250</v>
      </c>
      <c r="K3507" s="10">
        <f t="shared" si="26"/>
        <v>1012.5</v>
      </c>
      <c r="L3507" s="10">
        <f t="shared" si="27"/>
        <v>303.75</v>
      </c>
      <c r="M3507" s="11">
        <v>0.3</v>
      </c>
      <c r="O3507" s="16"/>
      <c r="P3507" s="14"/>
      <c r="Q3507" s="12"/>
      <c r="R3507" s="13"/>
    </row>
    <row r="3508" spans="1:18" ht="15.75" customHeight="1">
      <c r="A3508" s="1"/>
      <c r="B3508" s="6" t="s">
        <v>14</v>
      </c>
      <c r="C3508" s="6">
        <v>1185732</v>
      </c>
      <c r="D3508" s="7">
        <v>44412</v>
      </c>
      <c r="E3508" s="6" t="s">
        <v>15</v>
      </c>
      <c r="F3508" s="6" t="s">
        <v>119</v>
      </c>
      <c r="G3508" s="6" t="s">
        <v>120</v>
      </c>
      <c r="H3508" s="6" t="s">
        <v>21</v>
      </c>
      <c r="I3508" s="8">
        <v>0.54999999999999993</v>
      </c>
      <c r="J3508" s="9">
        <v>2000</v>
      </c>
      <c r="K3508" s="10">
        <f t="shared" si="26"/>
        <v>1099.9999999999998</v>
      </c>
      <c r="L3508" s="10">
        <f t="shared" si="27"/>
        <v>329.99999999999994</v>
      </c>
      <c r="M3508" s="11">
        <v>0.3</v>
      </c>
      <c r="O3508" s="16"/>
      <c r="P3508" s="14"/>
      <c r="Q3508" s="12"/>
      <c r="R3508" s="13"/>
    </row>
    <row r="3509" spans="1:18" ht="15.75" customHeight="1">
      <c r="A3509" s="1"/>
      <c r="B3509" s="6" t="s">
        <v>14</v>
      </c>
      <c r="C3509" s="6">
        <v>1185732</v>
      </c>
      <c r="D3509" s="7">
        <v>44412</v>
      </c>
      <c r="E3509" s="6" t="s">
        <v>15</v>
      </c>
      <c r="F3509" s="6" t="s">
        <v>119</v>
      </c>
      <c r="G3509" s="6" t="s">
        <v>120</v>
      </c>
      <c r="H3509" s="6" t="s">
        <v>22</v>
      </c>
      <c r="I3509" s="8">
        <v>0.6</v>
      </c>
      <c r="J3509" s="9">
        <v>3750</v>
      </c>
      <c r="K3509" s="10">
        <f t="shared" si="26"/>
        <v>2250</v>
      </c>
      <c r="L3509" s="10">
        <f t="shared" si="27"/>
        <v>787.5</v>
      </c>
      <c r="M3509" s="11">
        <v>0.35</v>
      </c>
      <c r="O3509" s="16"/>
      <c r="P3509" s="14"/>
      <c r="Q3509" s="12"/>
      <c r="R3509" s="13"/>
    </row>
    <row r="3510" spans="1:18" ht="15.75" customHeight="1">
      <c r="A3510" s="1"/>
      <c r="B3510" s="6" t="s">
        <v>14</v>
      </c>
      <c r="C3510" s="6">
        <v>1185732</v>
      </c>
      <c r="D3510" s="7">
        <v>44442</v>
      </c>
      <c r="E3510" s="6" t="s">
        <v>15</v>
      </c>
      <c r="F3510" s="6" t="s">
        <v>119</v>
      </c>
      <c r="G3510" s="6" t="s">
        <v>120</v>
      </c>
      <c r="H3510" s="6" t="s">
        <v>17</v>
      </c>
      <c r="I3510" s="8">
        <v>0.54999999999999993</v>
      </c>
      <c r="J3510" s="9">
        <v>5000</v>
      </c>
      <c r="K3510" s="10">
        <f t="shared" si="26"/>
        <v>2749.9999999999995</v>
      </c>
      <c r="L3510" s="10">
        <f t="shared" si="27"/>
        <v>1099.9999999999998</v>
      </c>
      <c r="M3510" s="11">
        <v>0.4</v>
      </c>
      <c r="O3510" s="16"/>
      <c r="P3510" s="14"/>
      <c r="Q3510" s="12"/>
      <c r="R3510" s="13"/>
    </row>
    <row r="3511" spans="1:18" ht="15.75" customHeight="1">
      <c r="A3511" s="1"/>
      <c r="B3511" s="6" t="s">
        <v>14</v>
      </c>
      <c r="C3511" s="6">
        <v>1185732</v>
      </c>
      <c r="D3511" s="7">
        <v>44442</v>
      </c>
      <c r="E3511" s="6" t="s">
        <v>15</v>
      </c>
      <c r="F3511" s="6" t="s">
        <v>119</v>
      </c>
      <c r="G3511" s="6" t="s">
        <v>120</v>
      </c>
      <c r="H3511" s="6" t="s">
        <v>18</v>
      </c>
      <c r="I3511" s="8">
        <v>0.5</v>
      </c>
      <c r="J3511" s="9">
        <v>3000</v>
      </c>
      <c r="K3511" s="10">
        <f t="shared" si="26"/>
        <v>1500</v>
      </c>
      <c r="L3511" s="10">
        <f t="shared" si="27"/>
        <v>600</v>
      </c>
      <c r="M3511" s="11">
        <v>0.4</v>
      </c>
      <c r="O3511" s="16"/>
      <c r="P3511" s="14"/>
      <c r="Q3511" s="12"/>
      <c r="R3511" s="13"/>
    </row>
    <row r="3512" spans="1:18" ht="15.75" customHeight="1">
      <c r="A3512" s="1"/>
      <c r="B3512" s="6" t="s">
        <v>14</v>
      </c>
      <c r="C3512" s="6">
        <v>1185732</v>
      </c>
      <c r="D3512" s="7">
        <v>44442</v>
      </c>
      <c r="E3512" s="6" t="s">
        <v>15</v>
      </c>
      <c r="F3512" s="6" t="s">
        <v>119</v>
      </c>
      <c r="G3512" s="6" t="s">
        <v>120</v>
      </c>
      <c r="H3512" s="6" t="s">
        <v>19</v>
      </c>
      <c r="I3512" s="8">
        <v>0.45</v>
      </c>
      <c r="J3512" s="9">
        <v>2000</v>
      </c>
      <c r="K3512" s="10">
        <f t="shared" si="26"/>
        <v>900</v>
      </c>
      <c r="L3512" s="10">
        <f t="shared" si="27"/>
        <v>270</v>
      </c>
      <c r="M3512" s="11">
        <v>0.3</v>
      </c>
      <c r="O3512" s="16"/>
      <c r="P3512" s="14"/>
      <c r="Q3512" s="12"/>
      <c r="R3512" s="13"/>
    </row>
    <row r="3513" spans="1:18" ht="15.75" customHeight="1">
      <c r="A3513" s="1"/>
      <c r="B3513" s="6" t="s">
        <v>14</v>
      </c>
      <c r="C3513" s="6">
        <v>1185732</v>
      </c>
      <c r="D3513" s="7">
        <v>44442</v>
      </c>
      <c r="E3513" s="6" t="s">
        <v>15</v>
      </c>
      <c r="F3513" s="6" t="s">
        <v>119</v>
      </c>
      <c r="G3513" s="6" t="s">
        <v>120</v>
      </c>
      <c r="H3513" s="6" t="s">
        <v>20</v>
      </c>
      <c r="I3513" s="8">
        <v>0.45</v>
      </c>
      <c r="J3513" s="9">
        <v>1750</v>
      </c>
      <c r="K3513" s="10">
        <f t="shared" si="26"/>
        <v>787.5</v>
      </c>
      <c r="L3513" s="10">
        <f t="shared" si="27"/>
        <v>236.25</v>
      </c>
      <c r="M3513" s="11">
        <v>0.3</v>
      </c>
      <c r="O3513" s="16"/>
      <c r="P3513" s="14"/>
      <c r="Q3513" s="12"/>
      <c r="R3513" s="13"/>
    </row>
    <row r="3514" spans="1:18" ht="15.75" customHeight="1">
      <c r="A3514" s="1"/>
      <c r="B3514" s="6" t="s">
        <v>14</v>
      </c>
      <c r="C3514" s="6">
        <v>1185732</v>
      </c>
      <c r="D3514" s="7">
        <v>44442</v>
      </c>
      <c r="E3514" s="6" t="s">
        <v>15</v>
      </c>
      <c r="F3514" s="6" t="s">
        <v>119</v>
      </c>
      <c r="G3514" s="6" t="s">
        <v>120</v>
      </c>
      <c r="H3514" s="6" t="s">
        <v>21</v>
      </c>
      <c r="I3514" s="8">
        <v>0.54999999999999993</v>
      </c>
      <c r="J3514" s="9">
        <v>1750</v>
      </c>
      <c r="K3514" s="10">
        <f t="shared" si="26"/>
        <v>962.49999999999989</v>
      </c>
      <c r="L3514" s="10">
        <f t="shared" si="27"/>
        <v>288.74999999999994</v>
      </c>
      <c r="M3514" s="11">
        <v>0.3</v>
      </c>
      <c r="O3514" s="16"/>
      <c r="P3514" s="14"/>
      <c r="Q3514" s="12"/>
      <c r="R3514" s="13"/>
    </row>
    <row r="3515" spans="1:18" ht="15.75" customHeight="1">
      <c r="A3515" s="1"/>
      <c r="B3515" s="6" t="s">
        <v>14</v>
      </c>
      <c r="C3515" s="6">
        <v>1185732</v>
      </c>
      <c r="D3515" s="7">
        <v>44442</v>
      </c>
      <c r="E3515" s="6" t="s">
        <v>15</v>
      </c>
      <c r="F3515" s="6" t="s">
        <v>119</v>
      </c>
      <c r="G3515" s="6" t="s">
        <v>120</v>
      </c>
      <c r="H3515" s="6" t="s">
        <v>22</v>
      </c>
      <c r="I3515" s="8">
        <v>0.6</v>
      </c>
      <c r="J3515" s="9">
        <v>2750</v>
      </c>
      <c r="K3515" s="10">
        <f t="shared" si="26"/>
        <v>1650</v>
      </c>
      <c r="L3515" s="10">
        <f t="shared" si="27"/>
        <v>577.5</v>
      </c>
      <c r="M3515" s="11">
        <v>0.35</v>
      </c>
      <c r="O3515" s="16"/>
      <c r="P3515" s="14"/>
      <c r="Q3515" s="12"/>
      <c r="R3515" s="13"/>
    </row>
    <row r="3516" spans="1:18" ht="15.75" customHeight="1">
      <c r="A3516" s="1"/>
      <c r="B3516" s="6" t="s">
        <v>14</v>
      </c>
      <c r="C3516" s="6">
        <v>1185732</v>
      </c>
      <c r="D3516" s="7">
        <v>44474</v>
      </c>
      <c r="E3516" s="6" t="s">
        <v>15</v>
      </c>
      <c r="F3516" s="6" t="s">
        <v>119</v>
      </c>
      <c r="G3516" s="6" t="s">
        <v>120</v>
      </c>
      <c r="H3516" s="6" t="s">
        <v>17</v>
      </c>
      <c r="I3516" s="8">
        <v>0.6</v>
      </c>
      <c r="J3516" s="9">
        <v>4500</v>
      </c>
      <c r="K3516" s="10">
        <f t="shared" si="26"/>
        <v>2700</v>
      </c>
      <c r="L3516" s="10">
        <f t="shared" si="27"/>
        <v>1080</v>
      </c>
      <c r="M3516" s="11">
        <v>0.4</v>
      </c>
      <c r="O3516" s="16"/>
      <c r="P3516" s="14"/>
      <c r="Q3516" s="12"/>
      <c r="R3516" s="13"/>
    </row>
    <row r="3517" spans="1:18" ht="15.75" customHeight="1">
      <c r="A3517" s="1"/>
      <c r="B3517" s="6" t="s">
        <v>14</v>
      </c>
      <c r="C3517" s="6">
        <v>1185732</v>
      </c>
      <c r="D3517" s="7">
        <v>44474</v>
      </c>
      <c r="E3517" s="6" t="s">
        <v>15</v>
      </c>
      <c r="F3517" s="6" t="s">
        <v>119</v>
      </c>
      <c r="G3517" s="6" t="s">
        <v>120</v>
      </c>
      <c r="H3517" s="6" t="s">
        <v>18</v>
      </c>
      <c r="I3517" s="8">
        <v>0.55000000000000004</v>
      </c>
      <c r="J3517" s="9">
        <v>2750</v>
      </c>
      <c r="K3517" s="10">
        <f t="shared" si="26"/>
        <v>1512.5000000000002</v>
      </c>
      <c r="L3517" s="10">
        <f t="shared" si="27"/>
        <v>605.00000000000011</v>
      </c>
      <c r="M3517" s="11">
        <v>0.4</v>
      </c>
      <c r="O3517" s="16"/>
      <c r="P3517" s="14"/>
      <c r="Q3517" s="12"/>
      <c r="R3517" s="13"/>
    </row>
    <row r="3518" spans="1:18" ht="15.75" customHeight="1">
      <c r="A3518" s="1"/>
      <c r="B3518" s="6" t="s">
        <v>14</v>
      </c>
      <c r="C3518" s="6">
        <v>1185732</v>
      </c>
      <c r="D3518" s="7">
        <v>44474</v>
      </c>
      <c r="E3518" s="6" t="s">
        <v>15</v>
      </c>
      <c r="F3518" s="6" t="s">
        <v>119</v>
      </c>
      <c r="G3518" s="6" t="s">
        <v>120</v>
      </c>
      <c r="H3518" s="6" t="s">
        <v>19</v>
      </c>
      <c r="I3518" s="8">
        <v>0.55000000000000004</v>
      </c>
      <c r="J3518" s="9">
        <v>1750</v>
      </c>
      <c r="K3518" s="10">
        <f t="shared" si="26"/>
        <v>962.50000000000011</v>
      </c>
      <c r="L3518" s="10">
        <f t="shared" si="27"/>
        <v>288.75</v>
      </c>
      <c r="M3518" s="11">
        <v>0.3</v>
      </c>
      <c r="O3518" s="16"/>
      <c r="P3518" s="14"/>
      <c r="Q3518" s="12"/>
      <c r="R3518" s="13"/>
    </row>
    <row r="3519" spans="1:18" ht="15.75" customHeight="1">
      <c r="A3519" s="1"/>
      <c r="B3519" s="6" t="s">
        <v>14</v>
      </c>
      <c r="C3519" s="6">
        <v>1185732</v>
      </c>
      <c r="D3519" s="7">
        <v>44474</v>
      </c>
      <c r="E3519" s="6" t="s">
        <v>15</v>
      </c>
      <c r="F3519" s="6" t="s">
        <v>119</v>
      </c>
      <c r="G3519" s="6" t="s">
        <v>120</v>
      </c>
      <c r="H3519" s="6" t="s">
        <v>20</v>
      </c>
      <c r="I3519" s="8">
        <v>0.55000000000000004</v>
      </c>
      <c r="J3519" s="9">
        <v>1500</v>
      </c>
      <c r="K3519" s="10">
        <f t="shared" si="26"/>
        <v>825.00000000000011</v>
      </c>
      <c r="L3519" s="10">
        <f t="shared" si="27"/>
        <v>247.50000000000003</v>
      </c>
      <c r="M3519" s="11">
        <v>0.3</v>
      </c>
      <c r="O3519" s="16"/>
      <c r="P3519" s="14"/>
      <c r="Q3519" s="12"/>
      <c r="R3519" s="13"/>
    </row>
    <row r="3520" spans="1:18" ht="15.75" customHeight="1">
      <c r="A3520" s="1"/>
      <c r="B3520" s="6" t="s">
        <v>14</v>
      </c>
      <c r="C3520" s="6">
        <v>1185732</v>
      </c>
      <c r="D3520" s="7">
        <v>44474</v>
      </c>
      <c r="E3520" s="6" t="s">
        <v>15</v>
      </c>
      <c r="F3520" s="6" t="s">
        <v>119</v>
      </c>
      <c r="G3520" s="6" t="s">
        <v>120</v>
      </c>
      <c r="H3520" s="6" t="s">
        <v>21</v>
      </c>
      <c r="I3520" s="8">
        <v>0.65</v>
      </c>
      <c r="J3520" s="9">
        <v>1500</v>
      </c>
      <c r="K3520" s="10">
        <f t="shared" si="26"/>
        <v>975</v>
      </c>
      <c r="L3520" s="10">
        <f t="shared" si="27"/>
        <v>292.5</v>
      </c>
      <c r="M3520" s="11">
        <v>0.3</v>
      </c>
      <c r="O3520" s="16"/>
      <c r="P3520" s="14"/>
      <c r="Q3520" s="12"/>
      <c r="R3520" s="13"/>
    </row>
    <row r="3521" spans="1:18" ht="15.75" customHeight="1">
      <c r="A3521" s="1"/>
      <c r="B3521" s="6" t="s">
        <v>14</v>
      </c>
      <c r="C3521" s="6">
        <v>1185732</v>
      </c>
      <c r="D3521" s="7">
        <v>44474</v>
      </c>
      <c r="E3521" s="6" t="s">
        <v>15</v>
      </c>
      <c r="F3521" s="6" t="s">
        <v>119</v>
      </c>
      <c r="G3521" s="6" t="s">
        <v>120</v>
      </c>
      <c r="H3521" s="6" t="s">
        <v>22</v>
      </c>
      <c r="I3521" s="8">
        <v>0.7</v>
      </c>
      <c r="J3521" s="9">
        <v>2750</v>
      </c>
      <c r="K3521" s="10">
        <f t="shared" si="26"/>
        <v>1924.9999999999998</v>
      </c>
      <c r="L3521" s="10">
        <f t="shared" si="27"/>
        <v>673.74999999999989</v>
      </c>
      <c r="M3521" s="11">
        <v>0.35</v>
      </c>
      <c r="O3521" s="16"/>
      <c r="P3521" s="14"/>
      <c r="Q3521" s="12"/>
      <c r="R3521" s="13"/>
    </row>
    <row r="3522" spans="1:18" ht="15.75" customHeight="1">
      <c r="A3522" s="1"/>
      <c r="B3522" s="6" t="s">
        <v>14</v>
      </c>
      <c r="C3522" s="6">
        <v>1185732</v>
      </c>
      <c r="D3522" s="7">
        <v>44504</v>
      </c>
      <c r="E3522" s="6" t="s">
        <v>15</v>
      </c>
      <c r="F3522" s="6" t="s">
        <v>119</v>
      </c>
      <c r="G3522" s="6" t="s">
        <v>120</v>
      </c>
      <c r="H3522" s="6" t="s">
        <v>17</v>
      </c>
      <c r="I3522" s="8">
        <v>0.65</v>
      </c>
      <c r="J3522" s="9">
        <v>4250</v>
      </c>
      <c r="K3522" s="10">
        <f t="shared" si="26"/>
        <v>2762.5</v>
      </c>
      <c r="L3522" s="10">
        <f t="shared" si="27"/>
        <v>1105</v>
      </c>
      <c r="M3522" s="11">
        <v>0.4</v>
      </c>
      <c r="O3522" s="16"/>
      <c r="P3522" s="14"/>
      <c r="Q3522" s="12"/>
      <c r="R3522" s="13"/>
    </row>
    <row r="3523" spans="1:18" ht="15.75" customHeight="1">
      <c r="A3523" s="1"/>
      <c r="B3523" s="6" t="s">
        <v>14</v>
      </c>
      <c r="C3523" s="6">
        <v>1185732</v>
      </c>
      <c r="D3523" s="7">
        <v>44504</v>
      </c>
      <c r="E3523" s="6" t="s">
        <v>15</v>
      </c>
      <c r="F3523" s="6" t="s">
        <v>119</v>
      </c>
      <c r="G3523" s="6" t="s">
        <v>120</v>
      </c>
      <c r="H3523" s="6" t="s">
        <v>18</v>
      </c>
      <c r="I3523" s="8">
        <v>0.55000000000000004</v>
      </c>
      <c r="J3523" s="9">
        <v>3000</v>
      </c>
      <c r="K3523" s="10">
        <f t="shared" si="26"/>
        <v>1650.0000000000002</v>
      </c>
      <c r="L3523" s="10">
        <f t="shared" si="27"/>
        <v>660.00000000000011</v>
      </c>
      <c r="M3523" s="11">
        <v>0.4</v>
      </c>
      <c r="O3523" s="16"/>
      <c r="P3523" s="14"/>
      <c r="Q3523" s="12"/>
      <c r="R3523" s="13"/>
    </row>
    <row r="3524" spans="1:18" ht="15.75" customHeight="1">
      <c r="A3524" s="1"/>
      <c r="B3524" s="6" t="s">
        <v>14</v>
      </c>
      <c r="C3524" s="6">
        <v>1185732</v>
      </c>
      <c r="D3524" s="7">
        <v>44504</v>
      </c>
      <c r="E3524" s="6" t="s">
        <v>15</v>
      </c>
      <c r="F3524" s="6" t="s">
        <v>119</v>
      </c>
      <c r="G3524" s="6" t="s">
        <v>120</v>
      </c>
      <c r="H3524" s="6" t="s">
        <v>19</v>
      </c>
      <c r="I3524" s="8">
        <v>0.55000000000000004</v>
      </c>
      <c r="J3524" s="9">
        <v>2950</v>
      </c>
      <c r="K3524" s="10">
        <f t="shared" si="26"/>
        <v>1622.5000000000002</v>
      </c>
      <c r="L3524" s="10">
        <f t="shared" si="27"/>
        <v>486.75000000000006</v>
      </c>
      <c r="M3524" s="11">
        <v>0.3</v>
      </c>
      <c r="O3524" s="16"/>
      <c r="P3524" s="14"/>
      <c r="Q3524" s="12"/>
      <c r="R3524" s="13"/>
    </row>
    <row r="3525" spans="1:18" ht="15.75" customHeight="1">
      <c r="A3525" s="1"/>
      <c r="B3525" s="6" t="s">
        <v>14</v>
      </c>
      <c r="C3525" s="6">
        <v>1185732</v>
      </c>
      <c r="D3525" s="7">
        <v>44504</v>
      </c>
      <c r="E3525" s="6" t="s">
        <v>15</v>
      </c>
      <c r="F3525" s="6" t="s">
        <v>119</v>
      </c>
      <c r="G3525" s="6" t="s">
        <v>120</v>
      </c>
      <c r="H3525" s="6" t="s">
        <v>20</v>
      </c>
      <c r="I3525" s="8">
        <v>0.55000000000000004</v>
      </c>
      <c r="J3525" s="9">
        <v>2750</v>
      </c>
      <c r="K3525" s="10">
        <f t="shared" si="26"/>
        <v>1512.5000000000002</v>
      </c>
      <c r="L3525" s="10">
        <f t="shared" si="27"/>
        <v>453.75000000000006</v>
      </c>
      <c r="M3525" s="11">
        <v>0.3</v>
      </c>
      <c r="O3525" s="16"/>
      <c r="P3525" s="14"/>
      <c r="Q3525" s="12"/>
      <c r="R3525" s="13"/>
    </row>
    <row r="3526" spans="1:18" ht="15.75" customHeight="1">
      <c r="A3526" s="1"/>
      <c r="B3526" s="6" t="s">
        <v>14</v>
      </c>
      <c r="C3526" s="6">
        <v>1185732</v>
      </c>
      <c r="D3526" s="7">
        <v>44504</v>
      </c>
      <c r="E3526" s="6" t="s">
        <v>15</v>
      </c>
      <c r="F3526" s="6" t="s">
        <v>119</v>
      </c>
      <c r="G3526" s="6" t="s">
        <v>120</v>
      </c>
      <c r="H3526" s="6" t="s">
        <v>21</v>
      </c>
      <c r="I3526" s="8">
        <v>0.65</v>
      </c>
      <c r="J3526" s="9">
        <v>2500</v>
      </c>
      <c r="K3526" s="10">
        <f t="shared" si="26"/>
        <v>1625</v>
      </c>
      <c r="L3526" s="10">
        <f t="shared" si="27"/>
        <v>487.5</v>
      </c>
      <c r="M3526" s="11">
        <v>0.3</v>
      </c>
      <c r="O3526" s="16"/>
      <c r="P3526" s="14"/>
      <c r="Q3526" s="12"/>
      <c r="R3526" s="13"/>
    </row>
    <row r="3527" spans="1:18" ht="15.75" customHeight="1">
      <c r="A3527" s="1"/>
      <c r="B3527" s="6" t="s">
        <v>14</v>
      </c>
      <c r="C3527" s="6">
        <v>1185732</v>
      </c>
      <c r="D3527" s="7">
        <v>44504</v>
      </c>
      <c r="E3527" s="6" t="s">
        <v>15</v>
      </c>
      <c r="F3527" s="6" t="s">
        <v>119</v>
      </c>
      <c r="G3527" s="6" t="s">
        <v>120</v>
      </c>
      <c r="H3527" s="6" t="s">
        <v>22</v>
      </c>
      <c r="I3527" s="8">
        <v>0.7</v>
      </c>
      <c r="J3527" s="9">
        <v>3500</v>
      </c>
      <c r="K3527" s="10">
        <f t="shared" si="26"/>
        <v>2450</v>
      </c>
      <c r="L3527" s="10">
        <f t="shared" si="27"/>
        <v>857.5</v>
      </c>
      <c r="M3527" s="11">
        <v>0.35</v>
      </c>
      <c r="O3527" s="16"/>
      <c r="P3527" s="14"/>
      <c r="Q3527" s="12"/>
      <c r="R3527" s="13"/>
    </row>
    <row r="3528" spans="1:18" ht="15.75" customHeight="1">
      <c r="A3528" s="1"/>
      <c r="B3528" s="6" t="s">
        <v>14</v>
      </c>
      <c r="C3528" s="6">
        <v>1185732</v>
      </c>
      <c r="D3528" s="7">
        <v>44533</v>
      </c>
      <c r="E3528" s="6" t="s">
        <v>15</v>
      </c>
      <c r="F3528" s="6" t="s">
        <v>119</v>
      </c>
      <c r="G3528" s="6" t="s">
        <v>120</v>
      </c>
      <c r="H3528" s="6" t="s">
        <v>17</v>
      </c>
      <c r="I3528" s="8">
        <v>0.65</v>
      </c>
      <c r="J3528" s="9">
        <v>5750</v>
      </c>
      <c r="K3528" s="10">
        <f t="shared" si="26"/>
        <v>3737.5</v>
      </c>
      <c r="L3528" s="10">
        <f t="shared" si="27"/>
        <v>1495</v>
      </c>
      <c r="M3528" s="11">
        <v>0.4</v>
      </c>
      <c r="O3528" s="16"/>
      <c r="P3528" s="14"/>
      <c r="Q3528" s="12"/>
      <c r="R3528" s="13"/>
    </row>
    <row r="3529" spans="1:18" ht="15.75" customHeight="1">
      <c r="A3529" s="1"/>
      <c r="B3529" s="6" t="s">
        <v>14</v>
      </c>
      <c r="C3529" s="6">
        <v>1185732</v>
      </c>
      <c r="D3529" s="7">
        <v>44533</v>
      </c>
      <c r="E3529" s="6" t="s">
        <v>15</v>
      </c>
      <c r="F3529" s="6" t="s">
        <v>119</v>
      </c>
      <c r="G3529" s="6" t="s">
        <v>120</v>
      </c>
      <c r="H3529" s="6" t="s">
        <v>18</v>
      </c>
      <c r="I3529" s="8">
        <v>0.55000000000000004</v>
      </c>
      <c r="J3529" s="9">
        <v>3750</v>
      </c>
      <c r="K3529" s="10">
        <f t="shared" si="26"/>
        <v>2062.5</v>
      </c>
      <c r="L3529" s="10">
        <f t="shared" si="27"/>
        <v>825</v>
      </c>
      <c r="M3529" s="11">
        <v>0.4</v>
      </c>
      <c r="O3529" s="16"/>
      <c r="P3529" s="14"/>
      <c r="Q3529" s="12"/>
      <c r="R3529" s="13"/>
    </row>
    <row r="3530" spans="1:18" ht="15.75" customHeight="1">
      <c r="A3530" s="1"/>
      <c r="B3530" s="6" t="s">
        <v>14</v>
      </c>
      <c r="C3530" s="6">
        <v>1185732</v>
      </c>
      <c r="D3530" s="7">
        <v>44533</v>
      </c>
      <c r="E3530" s="6" t="s">
        <v>15</v>
      </c>
      <c r="F3530" s="6" t="s">
        <v>119</v>
      </c>
      <c r="G3530" s="6" t="s">
        <v>120</v>
      </c>
      <c r="H3530" s="6" t="s">
        <v>19</v>
      </c>
      <c r="I3530" s="8">
        <v>0.55000000000000004</v>
      </c>
      <c r="J3530" s="9">
        <v>3500</v>
      </c>
      <c r="K3530" s="10">
        <f t="shared" si="26"/>
        <v>1925.0000000000002</v>
      </c>
      <c r="L3530" s="10">
        <f t="shared" si="27"/>
        <v>577.5</v>
      </c>
      <c r="M3530" s="11">
        <v>0.3</v>
      </c>
      <c r="O3530" s="16"/>
      <c r="P3530" s="14"/>
      <c r="Q3530" s="12"/>
      <c r="R3530" s="13"/>
    </row>
    <row r="3531" spans="1:18" ht="15.75" customHeight="1">
      <c r="A3531" s="1"/>
      <c r="B3531" s="6" t="s">
        <v>14</v>
      </c>
      <c r="C3531" s="6">
        <v>1185732</v>
      </c>
      <c r="D3531" s="7">
        <v>44533</v>
      </c>
      <c r="E3531" s="6" t="s">
        <v>15</v>
      </c>
      <c r="F3531" s="6" t="s">
        <v>119</v>
      </c>
      <c r="G3531" s="6" t="s">
        <v>120</v>
      </c>
      <c r="H3531" s="6" t="s">
        <v>20</v>
      </c>
      <c r="I3531" s="8">
        <v>0.55000000000000004</v>
      </c>
      <c r="J3531" s="9">
        <v>3000</v>
      </c>
      <c r="K3531" s="10">
        <f t="shared" si="26"/>
        <v>1650.0000000000002</v>
      </c>
      <c r="L3531" s="10">
        <f t="shared" si="27"/>
        <v>495.00000000000006</v>
      </c>
      <c r="M3531" s="11">
        <v>0.3</v>
      </c>
      <c r="O3531" s="16"/>
      <c r="P3531" s="14"/>
      <c r="Q3531" s="12"/>
      <c r="R3531" s="13"/>
    </row>
    <row r="3532" spans="1:18" ht="15.75" customHeight="1">
      <c r="A3532" s="1"/>
      <c r="B3532" s="6" t="s">
        <v>14</v>
      </c>
      <c r="C3532" s="6">
        <v>1185732</v>
      </c>
      <c r="D3532" s="7">
        <v>44533</v>
      </c>
      <c r="E3532" s="6" t="s">
        <v>15</v>
      </c>
      <c r="F3532" s="6" t="s">
        <v>119</v>
      </c>
      <c r="G3532" s="6" t="s">
        <v>120</v>
      </c>
      <c r="H3532" s="6" t="s">
        <v>21</v>
      </c>
      <c r="I3532" s="8">
        <v>0.65</v>
      </c>
      <c r="J3532" s="9">
        <v>3000</v>
      </c>
      <c r="K3532" s="10">
        <f t="shared" si="26"/>
        <v>1950</v>
      </c>
      <c r="L3532" s="10">
        <f t="shared" si="27"/>
        <v>585</v>
      </c>
      <c r="M3532" s="11">
        <v>0.3</v>
      </c>
      <c r="O3532" s="16"/>
      <c r="P3532" s="14"/>
      <c r="Q3532" s="12"/>
      <c r="R3532" s="13"/>
    </row>
    <row r="3533" spans="1:18" ht="15.75" customHeight="1">
      <c r="A3533" s="1"/>
      <c r="B3533" s="6" t="s">
        <v>14</v>
      </c>
      <c r="C3533" s="6">
        <v>1185732</v>
      </c>
      <c r="D3533" s="7">
        <v>44533</v>
      </c>
      <c r="E3533" s="6" t="s">
        <v>15</v>
      </c>
      <c r="F3533" s="6" t="s">
        <v>119</v>
      </c>
      <c r="G3533" s="6" t="s">
        <v>120</v>
      </c>
      <c r="H3533" s="6" t="s">
        <v>22</v>
      </c>
      <c r="I3533" s="8">
        <v>0.7</v>
      </c>
      <c r="J3533" s="9">
        <v>4000</v>
      </c>
      <c r="K3533" s="10">
        <f t="shared" si="26"/>
        <v>2800</v>
      </c>
      <c r="L3533" s="10">
        <f t="shared" si="27"/>
        <v>979.99999999999989</v>
      </c>
      <c r="M3533" s="11">
        <v>0.35</v>
      </c>
      <c r="O3533" s="16"/>
      <c r="P3533" s="14"/>
      <c r="Q3533" s="12"/>
      <c r="R3533" s="13"/>
    </row>
    <row r="3534" spans="1:18" ht="15.75" customHeight="1">
      <c r="A3534" s="1" t="s">
        <v>39</v>
      </c>
      <c r="B3534" s="6" t="s">
        <v>14</v>
      </c>
      <c r="C3534" s="6">
        <v>1185732</v>
      </c>
      <c r="D3534" s="7">
        <v>44206</v>
      </c>
      <c r="E3534" s="6" t="s">
        <v>15</v>
      </c>
      <c r="F3534" s="6" t="s">
        <v>121</v>
      </c>
      <c r="G3534" s="6" t="s">
        <v>122</v>
      </c>
      <c r="H3534" s="6" t="s">
        <v>17</v>
      </c>
      <c r="I3534" s="8">
        <v>0.35000000000000003</v>
      </c>
      <c r="J3534" s="9">
        <v>4250</v>
      </c>
      <c r="K3534" s="10">
        <f t="shared" si="26"/>
        <v>1487.5000000000002</v>
      </c>
      <c r="L3534" s="10">
        <f t="shared" si="27"/>
        <v>520.625</v>
      </c>
      <c r="M3534" s="11">
        <v>0.35</v>
      </c>
      <c r="O3534" s="16"/>
      <c r="P3534" s="14"/>
      <c r="Q3534" s="12"/>
      <c r="R3534" s="13"/>
    </row>
    <row r="3535" spans="1:18" ht="15.75" customHeight="1">
      <c r="A3535" s="1"/>
      <c r="B3535" s="6" t="s">
        <v>14</v>
      </c>
      <c r="C3535" s="6">
        <v>1185732</v>
      </c>
      <c r="D3535" s="7">
        <v>44206</v>
      </c>
      <c r="E3535" s="6" t="s">
        <v>15</v>
      </c>
      <c r="F3535" s="6" t="s">
        <v>121</v>
      </c>
      <c r="G3535" s="6" t="s">
        <v>122</v>
      </c>
      <c r="H3535" s="6" t="s">
        <v>18</v>
      </c>
      <c r="I3535" s="8">
        <v>0.35000000000000003</v>
      </c>
      <c r="J3535" s="9">
        <v>2250</v>
      </c>
      <c r="K3535" s="10">
        <f t="shared" si="26"/>
        <v>787.50000000000011</v>
      </c>
      <c r="L3535" s="10">
        <f t="shared" si="27"/>
        <v>275.625</v>
      </c>
      <c r="M3535" s="11">
        <v>0.35</v>
      </c>
      <c r="O3535" s="16"/>
      <c r="P3535" s="14"/>
      <c r="Q3535" s="12"/>
      <c r="R3535" s="13"/>
    </row>
    <row r="3536" spans="1:18" ht="15.75" customHeight="1">
      <c r="A3536" s="1"/>
      <c r="B3536" s="6" t="s">
        <v>14</v>
      </c>
      <c r="C3536" s="6">
        <v>1185732</v>
      </c>
      <c r="D3536" s="7">
        <v>44206</v>
      </c>
      <c r="E3536" s="6" t="s">
        <v>15</v>
      </c>
      <c r="F3536" s="6" t="s">
        <v>121</v>
      </c>
      <c r="G3536" s="6" t="s">
        <v>122</v>
      </c>
      <c r="H3536" s="6" t="s">
        <v>19</v>
      </c>
      <c r="I3536" s="8">
        <v>0.25000000000000006</v>
      </c>
      <c r="J3536" s="9">
        <v>2250</v>
      </c>
      <c r="K3536" s="10">
        <f t="shared" si="26"/>
        <v>562.50000000000011</v>
      </c>
      <c r="L3536" s="10">
        <f t="shared" si="27"/>
        <v>225.00000000000006</v>
      </c>
      <c r="M3536" s="11">
        <v>0.4</v>
      </c>
      <c r="O3536" s="16"/>
      <c r="P3536" s="14"/>
      <c r="Q3536" s="12"/>
      <c r="R3536" s="13"/>
    </row>
    <row r="3537" spans="1:18" ht="15.75" customHeight="1">
      <c r="A3537" s="1"/>
      <c r="B3537" s="6" t="s">
        <v>14</v>
      </c>
      <c r="C3537" s="6">
        <v>1185732</v>
      </c>
      <c r="D3537" s="7">
        <v>44206</v>
      </c>
      <c r="E3537" s="6" t="s">
        <v>15</v>
      </c>
      <c r="F3537" s="6" t="s">
        <v>121</v>
      </c>
      <c r="G3537" s="6" t="s">
        <v>122</v>
      </c>
      <c r="H3537" s="6" t="s">
        <v>20</v>
      </c>
      <c r="I3537" s="8">
        <v>0.3</v>
      </c>
      <c r="J3537" s="9">
        <v>750</v>
      </c>
      <c r="K3537" s="10">
        <f t="shared" si="26"/>
        <v>225</v>
      </c>
      <c r="L3537" s="10">
        <f t="shared" si="27"/>
        <v>90</v>
      </c>
      <c r="M3537" s="11">
        <v>0.4</v>
      </c>
      <c r="O3537" s="16"/>
      <c r="P3537" s="14"/>
      <c r="Q3537" s="12"/>
      <c r="R3537" s="13"/>
    </row>
    <row r="3538" spans="1:18" ht="15.75" customHeight="1">
      <c r="A3538" s="1"/>
      <c r="B3538" s="6" t="s">
        <v>14</v>
      </c>
      <c r="C3538" s="6">
        <v>1185732</v>
      </c>
      <c r="D3538" s="7">
        <v>44206</v>
      </c>
      <c r="E3538" s="6" t="s">
        <v>15</v>
      </c>
      <c r="F3538" s="6" t="s">
        <v>121</v>
      </c>
      <c r="G3538" s="6" t="s">
        <v>122</v>
      </c>
      <c r="H3538" s="6" t="s">
        <v>21</v>
      </c>
      <c r="I3538" s="8">
        <v>0.45</v>
      </c>
      <c r="J3538" s="9">
        <v>1250</v>
      </c>
      <c r="K3538" s="10">
        <f t="shared" si="26"/>
        <v>562.5</v>
      </c>
      <c r="L3538" s="10">
        <f t="shared" si="27"/>
        <v>168.75</v>
      </c>
      <c r="M3538" s="11">
        <v>0.3</v>
      </c>
      <c r="O3538" s="16"/>
      <c r="P3538" s="14"/>
      <c r="Q3538" s="12"/>
      <c r="R3538" s="13"/>
    </row>
    <row r="3539" spans="1:18" ht="15.75" customHeight="1">
      <c r="A3539" s="1"/>
      <c r="B3539" s="6" t="s">
        <v>14</v>
      </c>
      <c r="C3539" s="6">
        <v>1185732</v>
      </c>
      <c r="D3539" s="7">
        <v>44206</v>
      </c>
      <c r="E3539" s="6" t="s">
        <v>15</v>
      </c>
      <c r="F3539" s="6" t="s">
        <v>121</v>
      </c>
      <c r="G3539" s="6" t="s">
        <v>122</v>
      </c>
      <c r="H3539" s="6" t="s">
        <v>22</v>
      </c>
      <c r="I3539" s="8">
        <v>0.35000000000000003</v>
      </c>
      <c r="J3539" s="9">
        <v>2250</v>
      </c>
      <c r="K3539" s="10">
        <f t="shared" si="26"/>
        <v>787.50000000000011</v>
      </c>
      <c r="L3539" s="10">
        <f t="shared" si="27"/>
        <v>315.00000000000006</v>
      </c>
      <c r="M3539" s="11">
        <v>0.4</v>
      </c>
      <c r="O3539" s="16"/>
      <c r="P3539" s="14"/>
      <c r="Q3539" s="12"/>
      <c r="R3539" s="13"/>
    </row>
    <row r="3540" spans="1:18" ht="15.75" customHeight="1">
      <c r="A3540" s="1"/>
      <c r="B3540" s="6" t="s">
        <v>14</v>
      </c>
      <c r="C3540" s="6">
        <v>1185732</v>
      </c>
      <c r="D3540" s="7">
        <v>44235</v>
      </c>
      <c r="E3540" s="6" t="s">
        <v>15</v>
      </c>
      <c r="F3540" s="6" t="s">
        <v>121</v>
      </c>
      <c r="G3540" s="6" t="s">
        <v>122</v>
      </c>
      <c r="H3540" s="6" t="s">
        <v>17</v>
      </c>
      <c r="I3540" s="8">
        <v>0.35000000000000003</v>
      </c>
      <c r="J3540" s="9">
        <v>4750</v>
      </c>
      <c r="K3540" s="10">
        <f t="shared" si="26"/>
        <v>1662.5000000000002</v>
      </c>
      <c r="L3540" s="10">
        <f t="shared" si="27"/>
        <v>581.875</v>
      </c>
      <c r="M3540" s="11">
        <v>0.35</v>
      </c>
      <c r="O3540" s="16"/>
      <c r="P3540" s="14"/>
      <c r="Q3540" s="12"/>
      <c r="R3540" s="13"/>
    </row>
    <row r="3541" spans="1:18" ht="15.75" customHeight="1">
      <c r="A3541" s="1"/>
      <c r="B3541" s="6" t="s">
        <v>14</v>
      </c>
      <c r="C3541" s="6">
        <v>1185732</v>
      </c>
      <c r="D3541" s="7">
        <v>44235</v>
      </c>
      <c r="E3541" s="6" t="s">
        <v>15</v>
      </c>
      <c r="F3541" s="6" t="s">
        <v>121</v>
      </c>
      <c r="G3541" s="6" t="s">
        <v>122</v>
      </c>
      <c r="H3541" s="6" t="s">
        <v>18</v>
      </c>
      <c r="I3541" s="8">
        <v>0.35000000000000003</v>
      </c>
      <c r="J3541" s="9">
        <v>1250</v>
      </c>
      <c r="K3541" s="10">
        <f t="shared" si="26"/>
        <v>437.50000000000006</v>
      </c>
      <c r="L3541" s="10">
        <f t="shared" si="27"/>
        <v>153.125</v>
      </c>
      <c r="M3541" s="11">
        <v>0.35</v>
      </c>
      <c r="O3541" s="16"/>
      <c r="P3541" s="14"/>
      <c r="Q3541" s="12"/>
      <c r="R3541" s="13"/>
    </row>
    <row r="3542" spans="1:18" ht="15.75" customHeight="1">
      <c r="A3542" s="1"/>
      <c r="B3542" s="6" t="s">
        <v>14</v>
      </c>
      <c r="C3542" s="6">
        <v>1185732</v>
      </c>
      <c r="D3542" s="7">
        <v>44235</v>
      </c>
      <c r="E3542" s="6" t="s">
        <v>15</v>
      </c>
      <c r="F3542" s="6" t="s">
        <v>121</v>
      </c>
      <c r="G3542" s="6" t="s">
        <v>122</v>
      </c>
      <c r="H3542" s="6" t="s">
        <v>19</v>
      </c>
      <c r="I3542" s="8">
        <v>0.25000000000000006</v>
      </c>
      <c r="J3542" s="9">
        <v>1750</v>
      </c>
      <c r="K3542" s="10">
        <f t="shared" si="26"/>
        <v>437.50000000000011</v>
      </c>
      <c r="L3542" s="10">
        <f t="shared" si="27"/>
        <v>175.00000000000006</v>
      </c>
      <c r="M3542" s="11">
        <v>0.4</v>
      </c>
      <c r="O3542" s="16"/>
      <c r="P3542" s="14"/>
      <c r="Q3542" s="12"/>
      <c r="R3542" s="13"/>
    </row>
    <row r="3543" spans="1:18" ht="15.75" customHeight="1">
      <c r="A3543" s="1"/>
      <c r="B3543" s="6" t="s">
        <v>14</v>
      </c>
      <c r="C3543" s="6">
        <v>1185732</v>
      </c>
      <c r="D3543" s="7">
        <v>44235</v>
      </c>
      <c r="E3543" s="6" t="s">
        <v>15</v>
      </c>
      <c r="F3543" s="6" t="s">
        <v>121</v>
      </c>
      <c r="G3543" s="6" t="s">
        <v>122</v>
      </c>
      <c r="H3543" s="6" t="s">
        <v>20</v>
      </c>
      <c r="I3543" s="8">
        <v>0.3</v>
      </c>
      <c r="J3543" s="9">
        <v>500</v>
      </c>
      <c r="K3543" s="10">
        <f t="shared" si="26"/>
        <v>150</v>
      </c>
      <c r="L3543" s="10">
        <f t="shared" si="27"/>
        <v>60</v>
      </c>
      <c r="M3543" s="11">
        <v>0.4</v>
      </c>
      <c r="O3543" s="16"/>
      <c r="P3543" s="14"/>
      <c r="Q3543" s="12"/>
      <c r="R3543" s="13"/>
    </row>
    <row r="3544" spans="1:18" ht="15.75" customHeight="1">
      <c r="A3544" s="1"/>
      <c r="B3544" s="6" t="s">
        <v>14</v>
      </c>
      <c r="C3544" s="6">
        <v>1185732</v>
      </c>
      <c r="D3544" s="7">
        <v>44235</v>
      </c>
      <c r="E3544" s="6" t="s">
        <v>15</v>
      </c>
      <c r="F3544" s="6" t="s">
        <v>121</v>
      </c>
      <c r="G3544" s="6" t="s">
        <v>122</v>
      </c>
      <c r="H3544" s="6" t="s">
        <v>21</v>
      </c>
      <c r="I3544" s="8">
        <v>0.45</v>
      </c>
      <c r="J3544" s="9">
        <v>1250</v>
      </c>
      <c r="K3544" s="10">
        <f t="shared" si="26"/>
        <v>562.5</v>
      </c>
      <c r="L3544" s="10">
        <f t="shared" si="27"/>
        <v>168.75</v>
      </c>
      <c r="M3544" s="11">
        <v>0.3</v>
      </c>
      <c r="O3544" s="16"/>
      <c r="P3544" s="14"/>
      <c r="Q3544" s="12"/>
      <c r="R3544" s="13"/>
    </row>
    <row r="3545" spans="1:18" ht="15.75" customHeight="1">
      <c r="A3545" s="1"/>
      <c r="B3545" s="6" t="s">
        <v>14</v>
      </c>
      <c r="C3545" s="6">
        <v>1185732</v>
      </c>
      <c r="D3545" s="7">
        <v>44235</v>
      </c>
      <c r="E3545" s="6" t="s">
        <v>15</v>
      </c>
      <c r="F3545" s="6" t="s">
        <v>121</v>
      </c>
      <c r="G3545" s="6" t="s">
        <v>122</v>
      </c>
      <c r="H3545" s="6" t="s">
        <v>22</v>
      </c>
      <c r="I3545" s="8">
        <v>0.35000000000000003</v>
      </c>
      <c r="J3545" s="9">
        <v>2250</v>
      </c>
      <c r="K3545" s="10">
        <f t="shared" si="26"/>
        <v>787.50000000000011</v>
      </c>
      <c r="L3545" s="10">
        <f t="shared" si="27"/>
        <v>315.00000000000006</v>
      </c>
      <c r="M3545" s="11">
        <v>0.4</v>
      </c>
      <c r="O3545" s="16"/>
      <c r="P3545" s="14"/>
      <c r="Q3545" s="12"/>
      <c r="R3545" s="13"/>
    </row>
    <row r="3546" spans="1:18" ht="15.75" customHeight="1">
      <c r="A3546" s="1"/>
      <c r="B3546" s="6" t="s">
        <v>14</v>
      </c>
      <c r="C3546" s="6">
        <v>1185732</v>
      </c>
      <c r="D3546" s="7">
        <v>44261</v>
      </c>
      <c r="E3546" s="6" t="s">
        <v>15</v>
      </c>
      <c r="F3546" s="6" t="s">
        <v>121</v>
      </c>
      <c r="G3546" s="6" t="s">
        <v>122</v>
      </c>
      <c r="H3546" s="6" t="s">
        <v>17</v>
      </c>
      <c r="I3546" s="8">
        <v>0.35000000000000003</v>
      </c>
      <c r="J3546" s="9">
        <v>4450</v>
      </c>
      <c r="K3546" s="10">
        <f t="shared" si="26"/>
        <v>1557.5000000000002</v>
      </c>
      <c r="L3546" s="10">
        <f t="shared" si="27"/>
        <v>545.125</v>
      </c>
      <c r="M3546" s="11">
        <v>0.35</v>
      </c>
      <c r="O3546" s="16"/>
      <c r="P3546" s="14"/>
      <c r="Q3546" s="12"/>
      <c r="R3546" s="13"/>
    </row>
    <row r="3547" spans="1:18" ht="15.75" customHeight="1">
      <c r="A3547" s="1"/>
      <c r="B3547" s="6" t="s">
        <v>14</v>
      </c>
      <c r="C3547" s="6">
        <v>1185732</v>
      </c>
      <c r="D3547" s="7">
        <v>44261</v>
      </c>
      <c r="E3547" s="6" t="s">
        <v>15</v>
      </c>
      <c r="F3547" s="6" t="s">
        <v>121</v>
      </c>
      <c r="G3547" s="6" t="s">
        <v>122</v>
      </c>
      <c r="H3547" s="6" t="s">
        <v>18</v>
      </c>
      <c r="I3547" s="8">
        <v>0.35000000000000003</v>
      </c>
      <c r="J3547" s="9">
        <v>1500</v>
      </c>
      <c r="K3547" s="10">
        <f t="shared" si="26"/>
        <v>525</v>
      </c>
      <c r="L3547" s="10">
        <f t="shared" si="27"/>
        <v>183.75</v>
      </c>
      <c r="M3547" s="11">
        <v>0.35</v>
      </c>
      <c r="O3547" s="16"/>
      <c r="P3547" s="14"/>
      <c r="Q3547" s="12"/>
      <c r="R3547" s="13"/>
    </row>
    <row r="3548" spans="1:18" ht="15.75" customHeight="1">
      <c r="A3548" s="1"/>
      <c r="B3548" s="6" t="s">
        <v>14</v>
      </c>
      <c r="C3548" s="6">
        <v>1185732</v>
      </c>
      <c r="D3548" s="7">
        <v>44261</v>
      </c>
      <c r="E3548" s="6" t="s">
        <v>15</v>
      </c>
      <c r="F3548" s="6" t="s">
        <v>121</v>
      </c>
      <c r="G3548" s="6" t="s">
        <v>122</v>
      </c>
      <c r="H3548" s="6" t="s">
        <v>19</v>
      </c>
      <c r="I3548" s="8">
        <v>0.25000000000000006</v>
      </c>
      <c r="J3548" s="9">
        <v>1750</v>
      </c>
      <c r="K3548" s="10">
        <f t="shared" si="26"/>
        <v>437.50000000000011</v>
      </c>
      <c r="L3548" s="10">
        <f t="shared" si="27"/>
        <v>175.00000000000006</v>
      </c>
      <c r="M3548" s="11">
        <v>0.4</v>
      </c>
      <c r="O3548" s="16"/>
      <c r="P3548" s="14"/>
      <c r="Q3548" s="12"/>
      <c r="R3548" s="13"/>
    </row>
    <row r="3549" spans="1:18" ht="15.75" customHeight="1">
      <c r="A3549" s="1"/>
      <c r="B3549" s="6" t="s">
        <v>14</v>
      </c>
      <c r="C3549" s="6">
        <v>1185732</v>
      </c>
      <c r="D3549" s="7">
        <v>44261</v>
      </c>
      <c r="E3549" s="6" t="s">
        <v>15</v>
      </c>
      <c r="F3549" s="6" t="s">
        <v>121</v>
      </c>
      <c r="G3549" s="6" t="s">
        <v>122</v>
      </c>
      <c r="H3549" s="6" t="s">
        <v>20</v>
      </c>
      <c r="I3549" s="8">
        <v>0.3</v>
      </c>
      <c r="J3549" s="9">
        <v>250</v>
      </c>
      <c r="K3549" s="10">
        <f t="shared" si="26"/>
        <v>75</v>
      </c>
      <c r="L3549" s="10">
        <f t="shared" si="27"/>
        <v>30</v>
      </c>
      <c r="M3549" s="11">
        <v>0.4</v>
      </c>
      <c r="O3549" s="16"/>
      <c r="P3549" s="14"/>
      <c r="Q3549" s="12"/>
      <c r="R3549" s="13"/>
    </row>
    <row r="3550" spans="1:18" ht="15.75" customHeight="1">
      <c r="A3550" s="1"/>
      <c r="B3550" s="6" t="s">
        <v>14</v>
      </c>
      <c r="C3550" s="6">
        <v>1185732</v>
      </c>
      <c r="D3550" s="7">
        <v>44261</v>
      </c>
      <c r="E3550" s="6" t="s">
        <v>15</v>
      </c>
      <c r="F3550" s="6" t="s">
        <v>121</v>
      </c>
      <c r="G3550" s="6" t="s">
        <v>122</v>
      </c>
      <c r="H3550" s="6" t="s">
        <v>21</v>
      </c>
      <c r="I3550" s="8">
        <v>0.45</v>
      </c>
      <c r="J3550" s="9">
        <v>750</v>
      </c>
      <c r="K3550" s="10">
        <f t="shared" si="26"/>
        <v>337.5</v>
      </c>
      <c r="L3550" s="10">
        <f t="shared" si="27"/>
        <v>101.25</v>
      </c>
      <c r="M3550" s="11">
        <v>0.3</v>
      </c>
      <c r="O3550" s="16"/>
      <c r="P3550" s="14"/>
      <c r="Q3550" s="12"/>
      <c r="R3550" s="13"/>
    </row>
    <row r="3551" spans="1:18" ht="15.75" customHeight="1">
      <c r="A3551" s="1"/>
      <c r="B3551" s="6" t="s">
        <v>14</v>
      </c>
      <c r="C3551" s="6">
        <v>1185732</v>
      </c>
      <c r="D3551" s="7">
        <v>44261</v>
      </c>
      <c r="E3551" s="6" t="s">
        <v>15</v>
      </c>
      <c r="F3551" s="6" t="s">
        <v>121</v>
      </c>
      <c r="G3551" s="6" t="s">
        <v>122</v>
      </c>
      <c r="H3551" s="6" t="s">
        <v>22</v>
      </c>
      <c r="I3551" s="8">
        <v>0.35000000000000003</v>
      </c>
      <c r="J3551" s="9">
        <v>1750</v>
      </c>
      <c r="K3551" s="10">
        <f t="shared" si="26"/>
        <v>612.50000000000011</v>
      </c>
      <c r="L3551" s="10">
        <f t="shared" si="27"/>
        <v>245.00000000000006</v>
      </c>
      <c r="M3551" s="11">
        <v>0.4</v>
      </c>
      <c r="O3551" s="16"/>
      <c r="P3551" s="14"/>
      <c r="Q3551" s="12"/>
      <c r="R3551" s="13"/>
    </row>
    <row r="3552" spans="1:18" ht="15.75" customHeight="1">
      <c r="A3552" s="1"/>
      <c r="B3552" s="6" t="s">
        <v>14</v>
      </c>
      <c r="C3552" s="6">
        <v>1185732</v>
      </c>
      <c r="D3552" s="7">
        <v>44293</v>
      </c>
      <c r="E3552" s="6" t="s">
        <v>15</v>
      </c>
      <c r="F3552" s="6" t="s">
        <v>121</v>
      </c>
      <c r="G3552" s="6" t="s">
        <v>122</v>
      </c>
      <c r="H3552" s="6" t="s">
        <v>17</v>
      </c>
      <c r="I3552" s="8">
        <v>0.35000000000000003</v>
      </c>
      <c r="J3552" s="9">
        <v>4250</v>
      </c>
      <c r="K3552" s="10">
        <f t="shared" si="26"/>
        <v>1487.5000000000002</v>
      </c>
      <c r="L3552" s="10">
        <f t="shared" si="27"/>
        <v>520.625</v>
      </c>
      <c r="M3552" s="11">
        <v>0.35</v>
      </c>
      <c r="O3552" s="16"/>
      <c r="P3552" s="14"/>
      <c r="Q3552" s="12"/>
      <c r="R3552" s="13"/>
    </row>
    <row r="3553" spans="1:18" ht="15.75" customHeight="1">
      <c r="A3553" s="1"/>
      <c r="B3553" s="6" t="s">
        <v>14</v>
      </c>
      <c r="C3553" s="6">
        <v>1185732</v>
      </c>
      <c r="D3553" s="7">
        <v>44293</v>
      </c>
      <c r="E3553" s="6" t="s">
        <v>15</v>
      </c>
      <c r="F3553" s="6" t="s">
        <v>121</v>
      </c>
      <c r="G3553" s="6" t="s">
        <v>122</v>
      </c>
      <c r="H3553" s="6" t="s">
        <v>18</v>
      </c>
      <c r="I3553" s="8">
        <v>0.35000000000000003</v>
      </c>
      <c r="J3553" s="9">
        <v>1250</v>
      </c>
      <c r="K3553" s="10">
        <f t="shared" si="26"/>
        <v>437.50000000000006</v>
      </c>
      <c r="L3553" s="10">
        <f t="shared" si="27"/>
        <v>153.125</v>
      </c>
      <c r="M3553" s="11">
        <v>0.35</v>
      </c>
      <c r="O3553" s="16"/>
      <c r="P3553" s="14"/>
      <c r="Q3553" s="12"/>
      <c r="R3553" s="13"/>
    </row>
    <row r="3554" spans="1:18" ht="15.75" customHeight="1">
      <c r="A3554" s="1"/>
      <c r="B3554" s="6" t="s">
        <v>14</v>
      </c>
      <c r="C3554" s="6">
        <v>1185732</v>
      </c>
      <c r="D3554" s="7">
        <v>44293</v>
      </c>
      <c r="E3554" s="6" t="s">
        <v>15</v>
      </c>
      <c r="F3554" s="6" t="s">
        <v>121</v>
      </c>
      <c r="G3554" s="6" t="s">
        <v>122</v>
      </c>
      <c r="H3554" s="6" t="s">
        <v>19</v>
      </c>
      <c r="I3554" s="8">
        <v>0.25000000000000006</v>
      </c>
      <c r="J3554" s="9">
        <v>1250</v>
      </c>
      <c r="K3554" s="10">
        <f t="shared" si="26"/>
        <v>312.50000000000006</v>
      </c>
      <c r="L3554" s="10">
        <f t="shared" si="27"/>
        <v>125.00000000000003</v>
      </c>
      <c r="M3554" s="11">
        <v>0.4</v>
      </c>
      <c r="O3554" s="16"/>
      <c r="P3554" s="14"/>
      <c r="Q3554" s="12"/>
      <c r="R3554" s="13"/>
    </row>
    <row r="3555" spans="1:18" ht="15.75" customHeight="1">
      <c r="A3555" s="1"/>
      <c r="B3555" s="6" t="s">
        <v>14</v>
      </c>
      <c r="C3555" s="6">
        <v>1185732</v>
      </c>
      <c r="D3555" s="7">
        <v>44293</v>
      </c>
      <c r="E3555" s="6" t="s">
        <v>15</v>
      </c>
      <c r="F3555" s="6" t="s">
        <v>121</v>
      </c>
      <c r="G3555" s="6" t="s">
        <v>122</v>
      </c>
      <c r="H3555" s="6" t="s">
        <v>20</v>
      </c>
      <c r="I3555" s="8">
        <v>0.3</v>
      </c>
      <c r="J3555" s="9">
        <v>500</v>
      </c>
      <c r="K3555" s="10">
        <f t="shared" si="26"/>
        <v>150</v>
      </c>
      <c r="L3555" s="10">
        <f t="shared" si="27"/>
        <v>60</v>
      </c>
      <c r="M3555" s="11">
        <v>0.4</v>
      </c>
      <c r="O3555" s="16"/>
      <c r="P3555" s="14"/>
      <c r="Q3555" s="12"/>
      <c r="R3555" s="13"/>
    </row>
    <row r="3556" spans="1:18" ht="15.75" customHeight="1">
      <c r="A3556" s="1"/>
      <c r="B3556" s="6" t="s">
        <v>14</v>
      </c>
      <c r="C3556" s="6">
        <v>1185732</v>
      </c>
      <c r="D3556" s="7">
        <v>44293</v>
      </c>
      <c r="E3556" s="6" t="s">
        <v>15</v>
      </c>
      <c r="F3556" s="6" t="s">
        <v>121</v>
      </c>
      <c r="G3556" s="6" t="s">
        <v>122</v>
      </c>
      <c r="H3556" s="6" t="s">
        <v>21</v>
      </c>
      <c r="I3556" s="8">
        <v>0.45</v>
      </c>
      <c r="J3556" s="9">
        <v>500</v>
      </c>
      <c r="K3556" s="10">
        <f t="shared" si="26"/>
        <v>225</v>
      </c>
      <c r="L3556" s="10">
        <f t="shared" si="27"/>
        <v>67.5</v>
      </c>
      <c r="M3556" s="11">
        <v>0.3</v>
      </c>
      <c r="O3556" s="16"/>
      <c r="P3556" s="14"/>
      <c r="Q3556" s="12"/>
      <c r="R3556" s="13"/>
    </row>
    <row r="3557" spans="1:18" ht="15.75" customHeight="1">
      <c r="A3557" s="1"/>
      <c r="B3557" s="6" t="s">
        <v>14</v>
      </c>
      <c r="C3557" s="6">
        <v>1185732</v>
      </c>
      <c r="D3557" s="7">
        <v>44293</v>
      </c>
      <c r="E3557" s="6" t="s">
        <v>15</v>
      </c>
      <c r="F3557" s="6" t="s">
        <v>121</v>
      </c>
      <c r="G3557" s="6" t="s">
        <v>122</v>
      </c>
      <c r="H3557" s="6" t="s">
        <v>22</v>
      </c>
      <c r="I3557" s="8">
        <v>0.35000000000000003</v>
      </c>
      <c r="J3557" s="9">
        <v>2000</v>
      </c>
      <c r="K3557" s="10">
        <f t="shared" si="26"/>
        <v>700.00000000000011</v>
      </c>
      <c r="L3557" s="10">
        <f t="shared" si="27"/>
        <v>280.00000000000006</v>
      </c>
      <c r="M3557" s="11">
        <v>0.4</v>
      </c>
      <c r="O3557" s="16"/>
      <c r="P3557" s="14"/>
      <c r="Q3557" s="12"/>
      <c r="R3557" s="13"/>
    </row>
    <row r="3558" spans="1:18" ht="15.75" customHeight="1">
      <c r="A3558" s="1"/>
      <c r="B3558" s="6" t="s">
        <v>14</v>
      </c>
      <c r="C3558" s="6">
        <v>1185732</v>
      </c>
      <c r="D3558" s="7">
        <v>44322</v>
      </c>
      <c r="E3558" s="6" t="s">
        <v>15</v>
      </c>
      <c r="F3558" s="6" t="s">
        <v>121</v>
      </c>
      <c r="G3558" s="6" t="s">
        <v>122</v>
      </c>
      <c r="H3558" s="6" t="s">
        <v>17</v>
      </c>
      <c r="I3558" s="8">
        <v>0.49999999999999994</v>
      </c>
      <c r="J3558" s="9">
        <v>4700</v>
      </c>
      <c r="K3558" s="10">
        <f t="shared" si="26"/>
        <v>2349.9999999999995</v>
      </c>
      <c r="L3558" s="10">
        <f t="shared" si="27"/>
        <v>822.49999999999977</v>
      </c>
      <c r="M3558" s="11">
        <v>0.35</v>
      </c>
      <c r="O3558" s="16"/>
      <c r="P3558" s="14"/>
      <c r="Q3558" s="12"/>
      <c r="R3558" s="13"/>
    </row>
    <row r="3559" spans="1:18" ht="15.75" customHeight="1">
      <c r="A3559" s="1"/>
      <c r="B3559" s="6" t="s">
        <v>14</v>
      </c>
      <c r="C3559" s="6">
        <v>1185732</v>
      </c>
      <c r="D3559" s="7">
        <v>44322</v>
      </c>
      <c r="E3559" s="6" t="s">
        <v>15</v>
      </c>
      <c r="F3559" s="6" t="s">
        <v>121</v>
      </c>
      <c r="G3559" s="6" t="s">
        <v>122</v>
      </c>
      <c r="H3559" s="6" t="s">
        <v>18</v>
      </c>
      <c r="I3559" s="8">
        <v>0.45</v>
      </c>
      <c r="J3559" s="9">
        <v>1750</v>
      </c>
      <c r="K3559" s="10">
        <f t="shared" si="26"/>
        <v>787.5</v>
      </c>
      <c r="L3559" s="10">
        <f t="shared" si="27"/>
        <v>275.625</v>
      </c>
      <c r="M3559" s="11">
        <v>0.35</v>
      </c>
      <c r="O3559" s="16"/>
      <c r="P3559" s="14"/>
      <c r="Q3559" s="12"/>
      <c r="R3559" s="13"/>
    </row>
    <row r="3560" spans="1:18" ht="15.75" customHeight="1">
      <c r="A3560" s="1"/>
      <c r="B3560" s="6" t="s">
        <v>14</v>
      </c>
      <c r="C3560" s="6">
        <v>1185732</v>
      </c>
      <c r="D3560" s="7">
        <v>44322</v>
      </c>
      <c r="E3560" s="6" t="s">
        <v>15</v>
      </c>
      <c r="F3560" s="6" t="s">
        <v>121</v>
      </c>
      <c r="G3560" s="6" t="s">
        <v>122</v>
      </c>
      <c r="H3560" s="6" t="s">
        <v>19</v>
      </c>
      <c r="I3560" s="8">
        <v>0.4</v>
      </c>
      <c r="J3560" s="9">
        <v>2000</v>
      </c>
      <c r="K3560" s="10">
        <f t="shared" si="26"/>
        <v>800</v>
      </c>
      <c r="L3560" s="10">
        <f t="shared" si="27"/>
        <v>320</v>
      </c>
      <c r="M3560" s="11">
        <v>0.4</v>
      </c>
      <c r="O3560" s="16"/>
      <c r="P3560" s="14"/>
      <c r="Q3560" s="12"/>
      <c r="R3560" s="13"/>
    </row>
    <row r="3561" spans="1:18" ht="15.75" customHeight="1">
      <c r="A3561" s="1"/>
      <c r="B3561" s="6" t="s">
        <v>14</v>
      </c>
      <c r="C3561" s="6">
        <v>1185732</v>
      </c>
      <c r="D3561" s="7">
        <v>44322</v>
      </c>
      <c r="E3561" s="6" t="s">
        <v>15</v>
      </c>
      <c r="F3561" s="6" t="s">
        <v>121</v>
      </c>
      <c r="G3561" s="6" t="s">
        <v>122</v>
      </c>
      <c r="H3561" s="6" t="s">
        <v>20</v>
      </c>
      <c r="I3561" s="8">
        <v>0.4</v>
      </c>
      <c r="J3561" s="9">
        <v>1500</v>
      </c>
      <c r="K3561" s="10">
        <f t="shared" si="26"/>
        <v>600</v>
      </c>
      <c r="L3561" s="10">
        <f t="shared" si="27"/>
        <v>240</v>
      </c>
      <c r="M3561" s="11">
        <v>0.4</v>
      </c>
      <c r="O3561" s="16"/>
      <c r="P3561" s="14"/>
      <c r="Q3561" s="12"/>
      <c r="R3561" s="13"/>
    </row>
    <row r="3562" spans="1:18" ht="15.75" customHeight="1">
      <c r="A3562" s="1"/>
      <c r="B3562" s="6" t="s">
        <v>14</v>
      </c>
      <c r="C3562" s="6">
        <v>1185732</v>
      </c>
      <c r="D3562" s="7">
        <v>44322</v>
      </c>
      <c r="E3562" s="6" t="s">
        <v>15</v>
      </c>
      <c r="F3562" s="6" t="s">
        <v>121</v>
      </c>
      <c r="G3562" s="6" t="s">
        <v>122</v>
      </c>
      <c r="H3562" s="6" t="s">
        <v>21</v>
      </c>
      <c r="I3562" s="8">
        <v>0.49999999999999994</v>
      </c>
      <c r="J3562" s="9">
        <v>1750</v>
      </c>
      <c r="K3562" s="10">
        <f t="shared" si="26"/>
        <v>874.99999999999989</v>
      </c>
      <c r="L3562" s="10">
        <f t="shared" si="27"/>
        <v>262.49999999999994</v>
      </c>
      <c r="M3562" s="11">
        <v>0.3</v>
      </c>
      <c r="O3562" s="16"/>
      <c r="P3562" s="14"/>
      <c r="Q3562" s="12"/>
      <c r="R3562" s="13"/>
    </row>
    <row r="3563" spans="1:18" ht="15.75" customHeight="1">
      <c r="A3563" s="1"/>
      <c r="B3563" s="6" t="s">
        <v>14</v>
      </c>
      <c r="C3563" s="6">
        <v>1185732</v>
      </c>
      <c r="D3563" s="7">
        <v>44322</v>
      </c>
      <c r="E3563" s="6" t="s">
        <v>15</v>
      </c>
      <c r="F3563" s="6" t="s">
        <v>121</v>
      </c>
      <c r="G3563" s="6" t="s">
        <v>122</v>
      </c>
      <c r="H3563" s="6" t="s">
        <v>22</v>
      </c>
      <c r="I3563" s="8">
        <v>0.54999999999999993</v>
      </c>
      <c r="J3563" s="9">
        <v>3000</v>
      </c>
      <c r="K3563" s="10">
        <f t="shared" si="26"/>
        <v>1649.9999999999998</v>
      </c>
      <c r="L3563" s="10">
        <f t="shared" si="27"/>
        <v>660</v>
      </c>
      <c r="M3563" s="11">
        <v>0.4</v>
      </c>
      <c r="O3563" s="16"/>
      <c r="P3563" s="14"/>
      <c r="Q3563" s="12"/>
      <c r="R3563" s="13"/>
    </row>
    <row r="3564" spans="1:18" ht="15.75" customHeight="1">
      <c r="A3564" s="1"/>
      <c r="B3564" s="6" t="s">
        <v>14</v>
      </c>
      <c r="C3564" s="6">
        <v>1185732</v>
      </c>
      <c r="D3564" s="7">
        <v>44355</v>
      </c>
      <c r="E3564" s="6" t="s">
        <v>15</v>
      </c>
      <c r="F3564" s="6" t="s">
        <v>121</v>
      </c>
      <c r="G3564" s="6" t="s">
        <v>122</v>
      </c>
      <c r="H3564" s="6" t="s">
        <v>17</v>
      </c>
      <c r="I3564" s="8">
        <v>0.49999999999999994</v>
      </c>
      <c r="J3564" s="9">
        <v>5500</v>
      </c>
      <c r="K3564" s="10">
        <f t="shared" si="26"/>
        <v>2749.9999999999995</v>
      </c>
      <c r="L3564" s="10">
        <f t="shared" si="27"/>
        <v>962.49999999999977</v>
      </c>
      <c r="M3564" s="11">
        <v>0.35</v>
      </c>
      <c r="O3564" s="16"/>
      <c r="P3564" s="14"/>
      <c r="Q3564" s="12"/>
      <c r="R3564" s="13"/>
    </row>
    <row r="3565" spans="1:18" ht="15.75" customHeight="1">
      <c r="A3565" s="1"/>
      <c r="B3565" s="6" t="s">
        <v>14</v>
      </c>
      <c r="C3565" s="6">
        <v>1185732</v>
      </c>
      <c r="D3565" s="7">
        <v>44355</v>
      </c>
      <c r="E3565" s="6" t="s">
        <v>15</v>
      </c>
      <c r="F3565" s="6" t="s">
        <v>121</v>
      </c>
      <c r="G3565" s="6" t="s">
        <v>122</v>
      </c>
      <c r="H3565" s="6" t="s">
        <v>18</v>
      </c>
      <c r="I3565" s="8">
        <v>0.45</v>
      </c>
      <c r="J3565" s="9">
        <v>3000</v>
      </c>
      <c r="K3565" s="10">
        <f t="shared" si="26"/>
        <v>1350</v>
      </c>
      <c r="L3565" s="10">
        <f t="shared" si="27"/>
        <v>472.49999999999994</v>
      </c>
      <c r="M3565" s="11">
        <v>0.35</v>
      </c>
      <c r="O3565" s="16"/>
      <c r="P3565" s="14"/>
      <c r="Q3565" s="12"/>
      <c r="R3565" s="13"/>
    </row>
    <row r="3566" spans="1:18" ht="15.75" customHeight="1">
      <c r="A3566" s="1"/>
      <c r="B3566" s="6" t="s">
        <v>14</v>
      </c>
      <c r="C3566" s="6">
        <v>1185732</v>
      </c>
      <c r="D3566" s="7">
        <v>44355</v>
      </c>
      <c r="E3566" s="6" t="s">
        <v>15</v>
      </c>
      <c r="F3566" s="6" t="s">
        <v>121</v>
      </c>
      <c r="G3566" s="6" t="s">
        <v>122</v>
      </c>
      <c r="H3566" s="6" t="s">
        <v>19</v>
      </c>
      <c r="I3566" s="8">
        <v>0.4</v>
      </c>
      <c r="J3566" s="9">
        <v>2250</v>
      </c>
      <c r="K3566" s="10">
        <f t="shared" si="26"/>
        <v>900</v>
      </c>
      <c r="L3566" s="10">
        <f t="shared" si="27"/>
        <v>360</v>
      </c>
      <c r="M3566" s="11">
        <v>0.4</v>
      </c>
      <c r="O3566" s="16"/>
      <c r="P3566" s="14"/>
      <c r="Q3566" s="12"/>
      <c r="R3566" s="13"/>
    </row>
    <row r="3567" spans="1:18" ht="15.75" customHeight="1">
      <c r="A3567" s="1"/>
      <c r="B3567" s="6" t="s">
        <v>14</v>
      </c>
      <c r="C3567" s="6">
        <v>1185732</v>
      </c>
      <c r="D3567" s="7">
        <v>44355</v>
      </c>
      <c r="E3567" s="6" t="s">
        <v>15</v>
      </c>
      <c r="F3567" s="6" t="s">
        <v>121</v>
      </c>
      <c r="G3567" s="6" t="s">
        <v>122</v>
      </c>
      <c r="H3567" s="6" t="s">
        <v>20</v>
      </c>
      <c r="I3567" s="8">
        <v>0.4</v>
      </c>
      <c r="J3567" s="9">
        <v>2000</v>
      </c>
      <c r="K3567" s="10">
        <f t="shared" si="26"/>
        <v>800</v>
      </c>
      <c r="L3567" s="10">
        <f t="shared" si="27"/>
        <v>320</v>
      </c>
      <c r="M3567" s="11">
        <v>0.4</v>
      </c>
      <c r="O3567" s="16"/>
      <c r="P3567" s="14"/>
      <c r="Q3567" s="12"/>
      <c r="R3567" s="13"/>
    </row>
    <row r="3568" spans="1:18" ht="15.75" customHeight="1">
      <c r="A3568" s="1"/>
      <c r="B3568" s="6" t="s">
        <v>14</v>
      </c>
      <c r="C3568" s="6">
        <v>1185732</v>
      </c>
      <c r="D3568" s="7">
        <v>44355</v>
      </c>
      <c r="E3568" s="6" t="s">
        <v>15</v>
      </c>
      <c r="F3568" s="6" t="s">
        <v>121</v>
      </c>
      <c r="G3568" s="6" t="s">
        <v>122</v>
      </c>
      <c r="H3568" s="6" t="s">
        <v>21</v>
      </c>
      <c r="I3568" s="8">
        <v>0.49999999999999994</v>
      </c>
      <c r="J3568" s="9">
        <v>2000</v>
      </c>
      <c r="K3568" s="10">
        <f t="shared" si="26"/>
        <v>999.99999999999989</v>
      </c>
      <c r="L3568" s="10">
        <f t="shared" si="27"/>
        <v>299.99999999999994</v>
      </c>
      <c r="M3568" s="11">
        <v>0.3</v>
      </c>
      <c r="O3568" s="16"/>
      <c r="P3568" s="14"/>
      <c r="Q3568" s="12"/>
      <c r="R3568" s="13"/>
    </row>
    <row r="3569" spans="1:18" ht="15.75" customHeight="1">
      <c r="A3569" s="1"/>
      <c r="B3569" s="6" t="s">
        <v>14</v>
      </c>
      <c r="C3569" s="6">
        <v>1185732</v>
      </c>
      <c r="D3569" s="7">
        <v>44355</v>
      </c>
      <c r="E3569" s="6" t="s">
        <v>15</v>
      </c>
      <c r="F3569" s="6" t="s">
        <v>121</v>
      </c>
      <c r="G3569" s="6" t="s">
        <v>122</v>
      </c>
      <c r="H3569" s="6" t="s">
        <v>22</v>
      </c>
      <c r="I3569" s="8">
        <v>0.54999999999999993</v>
      </c>
      <c r="J3569" s="9">
        <v>3500</v>
      </c>
      <c r="K3569" s="10">
        <f t="shared" si="26"/>
        <v>1924.9999999999998</v>
      </c>
      <c r="L3569" s="10">
        <f t="shared" si="27"/>
        <v>770</v>
      </c>
      <c r="M3569" s="11">
        <v>0.4</v>
      </c>
      <c r="O3569" s="16"/>
      <c r="P3569" s="14"/>
      <c r="Q3569" s="12"/>
      <c r="R3569" s="13"/>
    </row>
    <row r="3570" spans="1:18" ht="15.75" customHeight="1">
      <c r="A3570" s="1"/>
      <c r="B3570" s="6" t="s">
        <v>14</v>
      </c>
      <c r="C3570" s="6">
        <v>1185732</v>
      </c>
      <c r="D3570" s="7">
        <v>44383</v>
      </c>
      <c r="E3570" s="6" t="s">
        <v>15</v>
      </c>
      <c r="F3570" s="6" t="s">
        <v>121</v>
      </c>
      <c r="G3570" s="6" t="s">
        <v>122</v>
      </c>
      <c r="H3570" s="6" t="s">
        <v>17</v>
      </c>
      <c r="I3570" s="8">
        <v>0.49999999999999994</v>
      </c>
      <c r="J3570" s="9">
        <v>5750</v>
      </c>
      <c r="K3570" s="10">
        <f t="shared" si="26"/>
        <v>2874.9999999999995</v>
      </c>
      <c r="L3570" s="10">
        <f t="shared" si="27"/>
        <v>1006.2499999999998</v>
      </c>
      <c r="M3570" s="11">
        <v>0.35</v>
      </c>
      <c r="O3570" s="16"/>
      <c r="P3570" s="14"/>
      <c r="Q3570" s="12"/>
      <c r="R3570" s="13"/>
    </row>
    <row r="3571" spans="1:18" ht="15.75" customHeight="1">
      <c r="A3571" s="1"/>
      <c r="B3571" s="6" t="s">
        <v>14</v>
      </c>
      <c r="C3571" s="6">
        <v>1185732</v>
      </c>
      <c r="D3571" s="7">
        <v>44383</v>
      </c>
      <c r="E3571" s="6" t="s">
        <v>15</v>
      </c>
      <c r="F3571" s="6" t="s">
        <v>121</v>
      </c>
      <c r="G3571" s="6" t="s">
        <v>122</v>
      </c>
      <c r="H3571" s="6" t="s">
        <v>18</v>
      </c>
      <c r="I3571" s="8">
        <v>0.45</v>
      </c>
      <c r="J3571" s="9">
        <v>3250</v>
      </c>
      <c r="K3571" s="10">
        <f t="shared" si="26"/>
        <v>1462.5</v>
      </c>
      <c r="L3571" s="10">
        <f t="shared" si="27"/>
        <v>511.87499999999994</v>
      </c>
      <c r="M3571" s="11">
        <v>0.35</v>
      </c>
      <c r="O3571" s="16"/>
      <c r="P3571" s="14"/>
      <c r="Q3571" s="12"/>
      <c r="R3571" s="13"/>
    </row>
    <row r="3572" spans="1:18" ht="15.75" customHeight="1">
      <c r="A3572" s="1"/>
      <c r="B3572" s="6" t="s">
        <v>14</v>
      </c>
      <c r="C3572" s="6">
        <v>1185732</v>
      </c>
      <c r="D3572" s="7">
        <v>44383</v>
      </c>
      <c r="E3572" s="6" t="s">
        <v>15</v>
      </c>
      <c r="F3572" s="6" t="s">
        <v>121</v>
      </c>
      <c r="G3572" s="6" t="s">
        <v>122</v>
      </c>
      <c r="H3572" s="6" t="s">
        <v>19</v>
      </c>
      <c r="I3572" s="8">
        <v>0.4</v>
      </c>
      <c r="J3572" s="9">
        <v>2500</v>
      </c>
      <c r="K3572" s="10">
        <f t="shared" si="26"/>
        <v>1000</v>
      </c>
      <c r="L3572" s="10">
        <f t="shared" si="27"/>
        <v>400</v>
      </c>
      <c r="M3572" s="11">
        <v>0.4</v>
      </c>
      <c r="O3572" s="16"/>
      <c r="P3572" s="14"/>
      <c r="Q3572" s="12"/>
      <c r="R3572" s="13"/>
    </row>
    <row r="3573" spans="1:18" ht="15.75" customHeight="1">
      <c r="A3573" s="1"/>
      <c r="B3573" s="6" t="s">
        <v>14</v>
      </c>
      <c r="C3573" s="6">
        <v>1185732</v>
      </c>
      <c r="D3573" s="7">
        <v>44383</v>
      </c>
      <c r="E3573" s="6" t="s">
        <v>15</v>
      </c>
      <c r="F3573" s="6" t="s">
        <v>121</v>
      </c>
      <c r="G3573" s="6" t="s">
        <v>122</v>
      </c>
      <c r="H3573" s="6" t="s">
        <v>20</v>
      </c>
      <c r="I3573" s="8">
        <v>0.4</v>
      </c>
      <c r="J3573" s="9">
        <v>2000</v>
      </c>
      <c r="K3573" s="10">
        <f t="shared" si="26"/>
        <v>800</v>
      </c>
      <c r="L3573" s="10">
        <f t="shared" si="27"/>
        <v>320</v>
      </c>
      <c r="M3573" s="11">
        <v>0.4</v>
      </c>
      <c r="O3573" s="16"/>
      <c r="P3573" s="14"/>
      <c r="Q3573" s="12"/>
      <c r="R3573" s="13"/>
    </row>
    <row r="3574" spans="1:18" ht="15.75" customHeight="1">
      <c r="A3574" s="1"/>
      <c r="B3574" s="6" t="s">
        <v>14</v>
      </c>
      <c r="C3574" s="6">
        <v>1185732</v>
      </c>
      <c r="D3574" s="7">
        <v>44383</v>
      </c>
      <c r="E3574" s="6" t="s">
        <v>15</v>
      </c>
      <c r="F3574" s="6" t="s">
        <v>121</v>
      </c>
      <c r="G3574" s="6" t="s">
        <v>122</v>
      </c>
      <c r="H3574" s="6" t="s">
        <v>21</v>
      </c>
      <c r="I3574" s="8">
        <v>0.49999999999999994</v>
      </c>
      <c r="J3574" s="9">
        <v>2250</v>
      </c>
      <c r="K3574" s="10">
        <f t="shared" si="26"/>
        <v>1124.9999999999998</v>
      </c>
      <c r="L3574" s="10">
        <f t="shared" si="27"/>
        <v>337.49999999999994</v>
      </c>
      <c r="M3574" s="11">
        <v>0.3</v>
      </c>
      <c r="O3574" s="16"/>
      <c r="P3574" s="14"/>
      <c r="Q3574" s="12"/>
      <c r="R3574" s="13"/>
    </row>
    <row r="3575" spans="1:18" ht="15.75" customHeight="1">
      <c r="A3575" s="1"/>
      <c r="B3575" s="6" t="s">
        <v>14</v>
      </c>
      <c r="C3575" s="6">
        <v>1185732</v>
      </c>
      <c r="D3575" s="7">
        <v>44383</v>
      </c>
      <c r="E3575" s="6" t="s">
        <v>15</v>
      </c>
      <c r="F3575" s="6" t="s">
        <v>121</v>
      </c>
      <c r="G3575" s="6" t="s">
        <v>122</v>
      </c>
      <c r="H3575" s="6" t="s">
        <v>22</v>
      </c>
      <c r="I3575" s="8">
        <v>0.54999999999999993</v>
      </c>
      <c r="J3575" s="9">
        <v>4000</v>
      </c>
      <c r="K3575" s="10">
        <f t="shared" si="26"/>
        <v>2199.9999999999995</v>
      </c>
      <c r="L3575" s="10">
        <f t="shared" si="27"/>
        <v>879.99999999999989</v>
      </c>
      <c r="M3575" s="11">
        <v>0.4</v>
      </c>
      <c r="O3575" s="16"/>
      <c r="P3575" s="14"/>
      <c r="Q3575" s="12"/>
      <c r="R3575" s="13"/>
    </row>
    <row r="3576" spans="1:18" ht="15.75" customHeight="1">
      <c r="A3576" s="1"/>
      <c r="B3576" s="6" t="s">
        <v>14</v>
      </c>
      <c r="C3576" s="6">
        <v>1185732</v>
      </c>
      <c r="D3576" s="7">
        <v>44415</v>
      </c>
      <c r="E3576" s="6" t="s">
        <v>15</v>
      </c>
      <c r="F3576" s="6" t="s">
        <v>121</v>
      </c>
      <c r="G3576" s="6" t="s">
        <v>122</v>
      </c>
      <c r="H3576" s="6" t="s">
        <v>17</v>
      </c>
      <c r="I3576" s="8">
        <v>0.49999999999999994</v>
      </c>
      <c r="J3576" s="9">
        <v>5500</v>
      </c>
      <c r="K3576" s="10">
        <f t="shared" ref="K3576:K3830" si="28">I3576*J3576</f>
        <v>2749.9999999999995</v>
      </c>
      <c r="L3576" s="10">
        <f t="shared" ref="L3576:L3830" si="29">K3576*M3576</f>
        <v>962.49999999999977</v>
      </c>
      <c r="M3576" s="11">
        <v>0.35</v>
      </c>
      <c r="O3576" s="16"/>
      <c r="P3576" s="14"/>
      <c r="Q3576" s="12"/>
      <c r="R3576" s="13"/>
    </row>
    <row r="3577" spans="1:18" ht="15.75" customHeight="1">
      <c r="A3577" s="1"/>
      <c r="B3577" s="6" t="s">
        <v>14</v>
      </c>
      <c r="C3577" s="6">
        <v>1185732</v>
      </c>
      <c r="D3577" s="7">
        <v>44415</v>
      </c>
      <c r="E3577" s="6" t="s">
        <v>15</v>
      </c>
      <c r="F3577" s="6" t="s">
        <v>121</v>
      </c>
      <c r="G3577" s="6" t="s">
        <v>122</v>
      </c>
      <c r="H3577" s="6" t="s">
        <v>18</v>
      </c>
      <c r="I3577" s="8">
        <v>0.45</v>
      </c>
      <c r="J3577" s="9">
        <v>3250</v>
      </c>
      <c r="K3577" s="10">
        <f t="shared" si="28"/>
        <v>1462.5</v>
      </c>
      <c r="L3577" s="10">
        <f t="shared" si="29"/>
        <v>511.87499999999994</v>
      </c>
      <c r="M3577" s="11">
        <v>0.35</v>
      </c>
      <c r="O3577" s="16"/>
      <c r="P3577" s="14"/>
      <c r="Q3577" s="12"/>
      <c r="R3577" s="13"/>
    </row>
    <row r="3578" spans="1:18" ht="15.75" customHeight="1">
      <c r="A3578" s="1"/>
      <c r="B3578" s="6" t="s">
        <v>14</v>
      </c>
      <c r="C3578" s="6">
        <v>1185732</v>
      </c>
      <c r="D3578" s="7">
        <v>44415</v>
      </c>
      <c r="E3578" s="6" t="s">
        <v>15</v>
      </c>
      <c r="F3578" s="6" t="s">
        <v>121</v>
      </c>
      <c r="G3578" s="6" t="s">
        <v>122</v>
      </c>
      <c r="H3578" s="6" t="s">
        <v>19</v>
      </c>
      <c r="I3578" s="8">
        <v>0.4</v>
      </c>
      <c r="J3578" s="9">
        <v>2500</v>
      </c>
      <c r="K3578" s="10">
        <f t="shared" si="28"/>
        <v>1000</v>
      </c>
      <c r="L3578" s="10">
        <f t="shared" si="29"/>
        <v>400</v>
      </c>
      <c r="M3578" s="11">
        <v>0.4</v>
      </c>
      <c r="O3578" s="16"/>
      <c r="P3578" s="14"/>
      <c r="Q3578" s="12"/>
      <c r="R3578" s="13"/>
    </row>
    <row r="3579" spans="1:18" ht="15.75" customHeight="1">
      <c r="A3579" s="1"/>
      <c r="B3579" s="6" t="s">
        <v>14</v>
      </c>
      <c r="C3579" s="6">
        <v>1185732</v>
      </c>
      <c r="D3579" s="7">
        <v>44415</v>
      </c>
      <c r="E3579" s="6" t="s">
        <v>15</v>
      </c>
      <c r="F3579" s="6" t="s">
        <v>121</v>
      </c>
      <c r="G3579" s="6" t="s">
        <v>122</v>
      </c>
      <c r="H3579" s="6" t="s">
        <v>20</v>
      </c>
      <c r="I3579" s="8">
        <v>0.4</v>
      </c>
      <c r="J3579" s="9">
        <v>1500</v>
      </c>
      <c r="K3579" s="10">
        <f t="shared" si="28"/>
        <v>600</v>
      </c>
      <c r="L3579" s="10">
        <f t="shared" si="29"/>
        <v>240</v>
      </c>
      <c r="M3579" s="11">
        <v>0.4</v>
      </c>
      <c r="O3579" s="16"/>
      <c r="P3579" s="14"/>
      <c r="Q3579" s="12"/>
      <c r="R3579" s="13"/>
    </row>
    <row r="3580" spans="1:18" ht="15.75" customHeight="1">
      <c r="A3580" s="1"/>
      <c r="B3580" s="6" t="s">
        <v>14</v>
      </c>
      <c r="C3580" s="6">
        <v>1185732</v>
      </c>
      <c r="D3580" s="7">
        <v>44415</v>
      </c>
      <c r="E3580" s="6" t="s">
        <v>15</v>
      </c>
      <c r="F3580" s="6" t="s">
        <v>121</v>
      </c>
      <c r="G3580" s="6" t="s">
        <v>122</v>
      </c>
      <c r="H3580" s="6" t="s">
        <v>21</v>
      </c>
      <c r="I3580" s="8">
        <v>0.49999999999999994</v>
      </c>
      <c r="J3580" s="9">
        <v>1250</v>
      </c>
      <c r="K3580" s="10">
        <f t="shared" si="28"/>
        <v>624.99999999999989</v>
      </c>
      <c r="L3580" s="10">
        <f t="shared" si="29"/>
        <v>187.49999999999997</v>
      </c>
      <c r="M3580" s="11">
        <v>0.3</v>
      </c>
      <c r="O3580" s="16"/>
      <c r="P3580" s="14"/>
      <c r="Q3580" s="12"/>
      <c r="R3580" s="13"/>
    </row>
    <row r="3581" spans="1:18" ht="15.75" customHeight="1">
      <c r="A3581" s="1"/>
      <c r="B3581" s="6" t="s">
        <v>14</v>
      </c>
      <c r="C3581" s="6">
        <v>1185732</v>
      </c>
      <c r="D3581" s="7">
        <v>44415</v>
      </c>
      <c r="E3581" s="6" t="s">
        <v>15</v>
      </c>
      <c r="F3581" s="6" t="s">
        <v>121</v>
      </c>
      <c r="G3581" s="6" t="s">
        <v>122</v>
      </c>
      <c r="H3581" s="6" t="s">
        <v>22</v>
      </c>
      <c r="I3581" s="8">
        <v>0.54999999999999993</v>
      </c>
      <c r="J3581" s="9">
        <v>3000</v>
      </c>
      <c r="K3581" s="10">
        <f t="shared" si="28"/>
        <v>1649.9999999999998</v>
      </c>
      <c r="L3581" s="10">
        <f t="shared" si="29"/>
        <v>660</v>
      </c>
      <c r="M3581" s="11">
        <v>0.4</v>
      </c>
      <c r="O3581" s="16"/>
      <c r="P3581" s="14"/>
      <c r="Q3581" s="12"/>
      <c r="R3581" s="13"/>
    </row>
    <row r="3582" spans="1:18" ht="15.75" customHeight="1">
      <c r="A3582" s="1"/>
      <c r="B3582" s="6" t="s">
        <v>14</v>
      </c>
      <c r="C3582" s="6">
        <v>1185732</v>
      </c>
      <c r="D3582" s="7">
        <v>44445</v>
      </c>
      <c r="E3582" s="6" t="s">
        <v>15</v>
      </c>
      <c r="F3582" s="6" t="s">
        <v>121</v>
      </c>
      <c r="G3582" s="6" t="s">
        <v>122</v>
      </c>
      <c r="H3582" s="6" t="s">
        <v>17</v>
      </c>
      <c r="I3582" s="8">
        <v>0.49999999999999994</v>
      </c>
      <c r="J3582" s="9">
        <v>4250</v>
      </c>
      <c r="K3582" s="10">
        <f t="shared" si="28"/>
        <v>2124.9999999999995</v>
      </c>
      <c r="L3582" s="10">
        <f t="shared" si="29"/>
        <v>743.74999999999977</v>
      </c>
      <c r="M3582" s="11">
        <v>0.35</v>
      </c>
      <c r="O3582" s="16"/>
      <c r="P3582" s="14"/>
      <c r="Q3582" s="12"/>
      <c r="R3582" s="13"/>
    </row>
    <row r="3583" spans="1:18" ht="15.75" customHeight="1">
      <c r="A3583" s="1"/>
      <c r="B3583" s="6" t="s">
        <v>14</v>
      </c>
      <c r="C3583" s="6">
        <v>1185732</v>
      </c>
      <c r="D3583" s="7">
        <v>44445</v>
      </c>
      <c r="E3583" s="6" t="s">
        <v>15</v>
      </c>
      <c r="F3583" s="6" t="s">
        <v>121</v>
      </c>
      <c r="G3583" s="6" t="s">
        <v>122</v>
      </c>
      <c r="H3583" s="6" t="s">
        <v>18</v>
      </c>
      <c r="I3583" s="8">
        <v>0.45</v>
      </c>
      <c r="J3583" s="9">
        <v>2250</v>
      </c>
      <c r="K3583" s="10">
        <f t="shared" si="28"/>
        <v>1012.5</v>
      </c>
      <c r="L3583" s="10">
        <f t="shared" si="29"/>
        <v>354.375</v>
      </c>
      <c r="M3583" s="11">
        <v>0.35</v>
      </c>
      <c r="O3583" s="16"/>
      <c r="P3583" s="14"/>
      <c r="Q3583" s="12"/>
      <c r="R3583" s="13"/>
    </row>
    <row r="3584" spans="1:18" ht="15.75" customHeight="1">
      <c r="A3584" s="1"/>
      <c r="B3584" s="6" t="s">
        <v>14</v>
      </c>
      <c r="C3584" s="6">
        <v>1185732</v>
      </c>
      <c r="D3584" s="7">
        <v>44445</v>
      </c>
      <c r="E3584" s="6" t="s">
        <v>15</v>
      </c>
      <c r="F3584" s="6" t="s">
        <v>121</v>
      </c>
      <c r="G3584" s="6" t="s">
        <v>122</v>
      </c>
      <c r="H3584" s="6" t="s">
        <v>19</v>
      </c>
      <c r="I3584" s="8">
        <v>0.4</v>
      </c>
      <c r="J3584" s="9">
        <v>1250</v>
      </c>
      <c r="K3584" s="10">
        <f t="shared" si="28"/>
        <v>500</v>
      </c>
      <c r="L3584" s="10">
        <f t="shared" si="29"/>
        <v>200</v>
      </c>
      <c r="M3584" s="11">
        <v>0.4</v>
      </c>
      <c r="O3584" s="16"/>
      <c r="P3584" s="14"/>
      <c r="Q3584" s="12"/>
      <c r="R3584" s="13"/>
    </row>
    <row r="3585" spans="1:18" ht="15.75" customHeight="1">
      <c r="A3585" s="1"/>
      <c r="B3585" s="6" t="s">
        <v>14</v>
      </c>
      <c r="C3585" s="6">
        <v>1185732</v>
      </c>
      <c r="D3585" s="7">
        <v>44445</v>
      </c>
      <c r="E3585" s="6" t="s">
        <v>15</v>
      </c>
      <c r="F3585" s="6" t="s">
        <v>121</v>
      </c>
      <c r="G3585" s="6" t="s">
        <v>122</v>
      </c>
      <c r="H3585" s="6" t="s">
        <v>20</v>
      </c>
      <c r="I3585" s="8">
        <v>0.4</v>
      </c>
      <c r="J3585" s="9">
        <v>1000</v>
      </c>
      <c r="K3585" s="10">
        <f t="shared" si="28"/>
        <v>400</v>
      </c>
      <c r="L3585" s="10">
        <f t="shared" si="29"/>
        <v>160</v>
      </c>
      <c r="M3585" s="11">
        <v>0.4</v>
      </c>
      <c r="O3585" s="16"/>
      <c r="P3585" s="14"/>
      <c r="Q3585" s="12"/>
      <c r="R3585" s="13"/>
    </row>
    <row r="3586" spans="1:18" ht="15.75" customHeight="1">
      <c r="A3586" s="1"/>
      <c r="B3586" s="6" t="s">
        <v>14</v>
      </c>
      <c r="C3586" s="6">
        <v>1185732</v>
      </c>
      <c r="D3586" s="7">
        <v>44445</v>
      </c>
      <c r="E3586" s="6" t="s">
        <v>15</v>
      </c>
      <c r="F3586" s="6" t="s">
        <v>121</v>
      </c>
      <c r="G3586" s="6" t="s">
        <v>122</v>
      </c>
      <c r="H3586" s="6" t="s">
        <v>21</v>
      </c>
      <c r="I3586" s="8">
        <v>0.49999999999999994</v>
      </c>
      <c r="J3586" s="9">
        <v>1000</v>
      </c>
      <c r="K3586" s="10">
        <f t="shared" si="28"/>
        <v>499.99999999999994</v>
      </c>
      <c r="L3586" s="10">
        <f t="shared" si="29"/>
        <v>149.99999999999997</v>
      </c>
      <c r="M3586" s="11">
        <v>0.3</v>
      </c>
      <c r="O3586" s="16"/>
      <c r="P3586" s="14"/>
      <c r="Q3586" s="12"/>
      <c r="R3586" s="13"/>
    </row>
    <row r="3587" spans="1:18" ht="15.75" customHeight="1">
      <c r="A3587" s="1"/>
      <c r="B3587" s="6" t="s">
        <v>14</v>
      </c>
      <c r="C3587" s="6">
        <v>1185732</v>
      </c>
      <c r="D3587" s="7">
        <v>44445</v>
      </c>
      <c r="E3587" s="6" t="s">
        <v>15</v>
      </c>
      <c r="F3587" s="6" t="s">
        <v>121</v>
      </c>
      <c r="G3587" s="6" t="s">
        <v>122</v>
      </c>
      <c r="H3587" s="6" t="s">
        <v>22</v>
      </c>
      <c r="I3587" s="8">
        <v>0.54999999999999993</v>
      </c>
      <c r="J3587" s="9">
        <v>2000</v>
      </c>
      <c r="K3587" s="10">
        <f t="shared" si="28"/>
        <v>1099.9999999999998</v>
      </c>
      <c r="L3587" s="10">
        <f t="shared" si="29"/>
        <v>439.99999999999994</v>
      </c>
      <c r="M3587" s="11">
        <v>0.4</v>
      </c>
      <c r="O3587" s="16"/>
      <c r="P3587" s="14"/>
      <c r="Q3587" s="12"/>
      <c r="R3587" s="13"/>
    </row>
    <row r="3588" spans="1:18" ht="15.75" customHeight="1">
      <c r="A3588" s="1"/>
      <c r="B3588" s="6" t="s">
        <v>14</v>
      </c>
      <c r="C3588" s="6">
        <v>1185732</v>
      </c>
      <c r="D3588" s="7">
        <v>44477</v>
      </c>
      <c r="E3588" s="6" t="s">
        <v>15</v>
      </c>
      <c r="F3588" s="6" t="s">
        <v>121</v>
      </c>
      <c r="G3588" s="6" t="s">
        <v>122</v>
      </c>
      <c r="H3588" s="6" t="s">
        <v>17</v>
      </c>
      <c r="I3588" s="8">
        <v>0.54999999999999993</v>
      </c>
      <c r="J3588" s="9">
        <v>3750</v>
      </c>
      <c r="K3588" s="10">
        <f t="shared" si="28"/>
        <v>2062.4999999999995</v>
      </c>
      <c r="L3588" s="10">
        <f t="shared" si="29"/>
        <v>721.87499999999977</v>
      </c>
      <c r="M3588" s="11">
        <v>0.35</v>
      </c>
      <c r="O3588" s="16"/>
      <c r="P3588" s="14"/>
      <c r="Q3588" s="12"/>
      <c r="R3588" s="13"/>
    </row>
    <row r="3589" spans="1:18" ht="15.75" customHeight="1">
      <c r="A3589" s="1"/>
      <c r="B3589" s="6" t="s">
        <v>14</v>
      </c>
      <c r="C3589" s="6">
        <v>1185732</v>
      </c>
      <c r="D3589" s="7">
        <v>44477</v>
      </c>
      <c r="E3589" s="6" t="s">
        <v>15</v>
      </c>
      <c r="F3589" s="6" t="s">
        <v>121</v>
      </c>
      <c r="G3589" s="6" t="s">
        <v>122</v>
      </c>
      <c r="H3589" s="6" t="s">
        <v>18</v>
      </c>
      <c r="I3589" s="8">
        <v>0.5</v>
      </c>
      <c r="J3589" s="9">
        <v>2000</v>
      </c>
      <c r="K3589" s="10">
        <f t="shared" si="28"/>
        <v>1000</v>
      </c>
      <c r="L3589" s="10">
        <f t="shared" si="29"/>
        <v>350</v>
      </c>
      <c r="M3589" s="11">
        <v>0.35</v>
      </c>
      <c r="O3589" s="16"/>
      <c r="P3589" s="14"/>
      <c r="Q3589" s="12"/>
      <c r="R3589" s="13"/>
    </row>
    <row r="3590" spans="1:18" ht="15.75" customHeight="1">
      <c r="A3590" s="1"/>
      <c r="B3590" s="6" t="s">
        <v>14</v>
      </c>
      <c r="C3590" s="6">
        <v>1185732</v>
      </c>
      <c r="D3590" s="7">
        <v>44477</v>
      </c>
      <c r="E3590" s="6" t="s">
        <v>15</v>
      </c>
      <c r="F3590" s="6" t="s">
        <v>121</v>
      </c>
      <c r="G3590" s="6" t="s">
        <v>122</v>
      </c>
      <c r="H3590" s="6" t="s">
        <v>19</v>
      </c>
      <c r="I3590" s="8">
        <v>0.5</v>
      </c>
      <c r="J3590" s="9">
        <v>1000</v>
      </c>
      <c r="K3590" s="10">
        <f t="shared" si="28"/>
        <v>500</v>
      </c>
      <c r="L3590" s="10">
        <f t="shared" si="29"/>
        <v>200</v>
      </c>
      <c r="M3590" s="11">
        <v>0.4</v>
      </c>
      <c r="O3590" s="16"/>
      <c r="P3590" s="14"/>
      <c r="Q3590" s="12"/>
      <c r="R3590" s="13"/>
    </row>
    <row r="3591" spans="1:18" ht="15.75" customHeight="1">
      <c r="A3591" s="1"/>
      <c r="B3591" s="6" t="s">
        <v>14</v>
      </c>
      <c r="C3591" s="6">
        <v>1185732</v>
      </c>
      <c r="D3591" s="7">
        <v>44477</v>
      </c>
      <c r="E3591" s="6" t="s">
        <v>15</v>
      </c>
      <c r="F3591" s="6" t="s">
        <v>121</v>
      </c>
      <c r="G3591" s="6" t="s">
        <v>122</v>
      </c>
      <c r="H3591" s="6" t="s">
        <v>20</v>
      </c>
      <c r="I3591" s="8">
        <v>0.5</v>
      </c>
      <c r="J3591" s="9">
        <v>750</v>
      </c>
      <c r="K3591" s="10">
        <f t="shared" si="28"/>
        <v>375</v>
      </c>
      <c r="L3591" s="10">
        <f t="shared" si="29"/>
        <v>150</v>
      </c>
      <c r="M3591" s="11">
        <v>0.4</v>
      </c>
      <c r="O3591" s="16"/>
      <c r="P3591" s="14"/>
      <c r="Q3591" s="12"/>
      <c r="R3591" s="13"/>
    </row>
    <row r="3592" spans="1:18" ht="15.75" customHeight="1">
      <c r="A3592" s="1"/>
      <c r="B3592" s="6" t="s">
        <v>14</v>
      </c>
      <c r="C3592" s="6">
        <v>1185732</v>
      </c>
      <c r="D3592" s="7">
        <v>44477</v>
      </c>
      <c r="E3592" s="6" t="s">
        <v>15</v>
      </c>
      <c r="F3592" s="6" t="s">
        <v>121</v>
      </c>
      <c r="G3592" s="6" t="s">
        <v>122</v>
      </c>
      <c r="H3592" s="6" t="s">
        <v>21</v>
      </c>
      <c r="I3592" s="8">
        <v>0.6</v>
      </c>
      <c r="J3592" s="9">
        <v>750</v>
      </c>
      <c r="K3592" s="10">
        <f t="shared" si="28"/>
        <v>450</v>
      </c>
      <c r="L3592" s="10">
        <f t="shared" si="29"/>
        <v>135</v>
      </c>
      <c r="M3592" s="11">
        <v>0.3</v>
      </c>
      <c r="O3592" s="16"/>
      <c r="P3592" s="14"/>
      <c r="Q3592" s="12"/>
      <c r="R3592" s="13"/>
    </row>
    <row r="3593" spans="1:18" ht="15.75" customHeight="1">
      <c r="A3593" s="1"/>
      <c r="B3593" s="6" t="s">
        <v>14</v>
      </c>
      <c r="C3593" s="6">
        <v>1185732</v>
      </c>
      <c r="D3593" s="7">
        <v>44477</v>
      </c>
      <c r="E3593" s="6" t="s">
        <v>15</v>
      </c>
      <c r="F3593" s="6" t="s">
        <v>121</v>
      </c>
      <c r="G3593" s="6" t="s">
        <v>122</v>
      </c>
      <c r="H3593" s="6" t="s">
        <v>22</v>
      </c>
      <c r="I3593" s="8">
        <v>0.64999999999999991</v>
      </c>
      <c r="J3593" s="9">
        <v>2000</v>
      </c>
      <c r="K3593" s="10">
        <f t="shared" si="28"/>
        <v>1299.9999999999998</v>
      </c>
      <c r="L3593" s="10">
        <f t="shared" si="29"/>
        <v>519.99999999999989</v>
      </c>
      <c r="M3593" s="11">
        <v>0.4</v>
      </c>
      <c r="O3593" s="16"/>
      <c r="P3593" s="14"/>
      <c r="Q3593" s="12"/>
      <c r="R3593" s="13"/>
    </row>
    <row r="3594" spans="1:18" ht="15.75" customHeight="1">
      <c r="A3594" s="1"/>
      <c r="B3594" s="6" t="s">
        <v>14</v>
      </c>
      <c r="C3594" s="6">
        <v>1185732</v>
      </c>
      <c r="D3594" s="7">
        <v>44507</v>
      </c>
      <c r="E3594" s="6" t="s">
        <v>15</v>
      </c>
      <c r="F3594" s="6" t="s">
        <v>121</v>
      </c>
      <c r="G3594" s="6" t="s">
        <v>122</v>
      </c>
      <c r="H3594" s="6" t="s">
        <v>17</v>
      </c>
      <c r="I3594" s="8">
        <v>0.6</v>
      </c>
      <c r="J3594" s="9">
        <v>3500</v>
      </c>
      <c r="K3594" s="10">
        <f t="shared" si="28"/>
        <v>2100</v>
      </c>
      <c r="L3594" s="10">
        <f t="shared" si="29"/>
        <v>735</v>
      </c>
      <c r="M3594" s="11">
        <v>0.35</v>
      </c>
      <c r="O3594" s="16"/>
      <c r="P3594" s="14"/>
      <c r="Q3594" s="12"/>
      <c r="R3594" s="13"/>
    </row>
    <row r="3595" spans="1:18" ht="15.75" customHeight="1">
      <c r="A3595" s="1"/>
      <c r="B3595" s="6" t="s">
        <v>14</v>
      </c>
      <c r="C3595" s="6">
        <v>1185732</v>
      </c>
      <c r="D3595" s="7">
        <v>44507</v>
      </c>
      <c r="E3595" s="6" t="s">
        <v>15</v>
      </c>
      <c r="F3595" s="6" t="s">
        <v>121</v>
      </c>
      <c r="G3595" s="6" t="s">
        <v>122</v>
      </c>
      <c r="H3595" s="6" t="s">
        <v>18</v>
      </c>
      <c r="I3595" s="8">
        <v>0.5</v>
      </c>
      <c r="J3595" s="9">
        <v>2250</v>
      </c>
      <c r="K3595" s="10">
        <f t="shared" si="28"/>
        <v>1125</v>
      </c>
      <c r="L3595" s="10">
        <f t="shared" si="29"/>
        <v>393.75</v>
      </c>
      <c r="M3595" s="11">
        <v>0.35</v>
      </c>
      <c r="O3595" s="16"/>
      <c r="P3595" s="14"/>
      <c r="Q3595" s="12"/>
      <c r="R3595" s="13"/>
    </row>
    <row r="3596" spans="1:18" ht="15.75" customHeight="1">
      <c r="A3596" s="1"/>
      <c r="B3596" s="6" t="s">
        <v>14</v>
      </c>
      <c r="C3596" s="6">
        <v>1185732</v>
      </c>
      <c r="D3596" s="7">
        <v>44507</v>
      </c>
      <c r="E3596" s="6" t="s">
        <v>15</v>
      </c>
      <c r="F3596" s="6" t="s">
        <v>121</v>
      </c>
      <c r="G3596" s="6" t="s">
        <v>122</v>
      </c>
      <c r="H3596" s="6" t="s">
        <v>19</v>
      </c>
      <c r="I3596" s="8">
        <v>0.5</v>
      </c>
      <c r="J3596" s="9">
        <v>2200</v>
      </c>
      <c r="K3596" s="10">
        <f t="shared" si="28"/>
        <v>1100</v>
      </c>
      <c r="L3596" s="10">
        <f t="shared" si="29"/>
        <v>440</v>
      </c>
      <c r="M3596" s="11">
        <v>0.4</v>
      </c>
      <c r="O3596" s="16"/>
      <c r="P3596" s="14"/>
      <c r="Q3596" s="12"/>
      <c r="R3596" s="13"/>
    </row>
    <row r="3597" spans="1:18" ht="15.75" customHeight="1">
      <c r="A3597" s="1"/>
      <c r="B3597" s="6" t="s">
        <v>14</v>
      </c>
      <c r="C3597" s="6">
        <v>1185732</v>
      </c>
      <c r="D3597" s="7">
        <v>44507</v>
      </c>
      <c r="E3597" s="6" t="s">
        <v>15</v>
      </c>
      <c r="F3597" s="6" t="s">
        <v>121</v>
      </c>
      <c r="G3597" s="6" t="s">
        <v>122</v>
      </c>
      <c r="H3597" s="6" t="s">
        <v>20</v>
      </c>
      <c r="I3597" s="8">
        <v>0.5</v>
      </c>
      <c r="J3597" s="9">
        <v>2000</v>
      </c>
      <c r="K3597" s="10">
        <f t="shared" si="28"/>
        <v>1000</v>
      </c>
      <c r="L3597" s="10">
        <f t="shared" si="29"/>
        <v>400</v>
      </c>
      <c r="M3597" s="11">
        <v>0.4</v>
      </c>
      <c r="O3597" s="16"/>
      <c r="P3597" s="14"/>
      <c r="Q3597" s="12"/>
      <c r="R3597" s="13"/>
    </row>
    <row r="3598" spans="1:18" ht="15.75" customHeight="1">
      <c r="A3598" s="1"/>
      <c r="B3598" s="6" t="s">
        <v>14</v>
      </c>
      <c r="C3598" s="6">
        <v>1185732</v>
      </c>
      <c r="D3598" s="7">
        <v>44507</v>
      </c>
      <c r="E3598" s="6" t="s">
        <v>15</v>
      </c>
      <c r="F3598" s="6" t="s">
        <v>121</v>
      </c>
      <c r="G3598" s="6" t="s">
        <v>122</v>
      </c>
      <c r="H3598" s="6" t="s">
        <v>21</v>
      </c>
      <c r="I3598" s="8">
        <v>0.6</v>
      </c>
      <c r="J3598" s="9">
        <v>1750</v>
      </c>
      <c r="K3598" s="10">
        <f t="shared" si="28"/>
        <v>1050</v>
      </c>
      <c r="L3598" s="10">
        <f t="shared" si="29"/>
        <v>315</v>
      </c>
      <c r="M3598" s="11">
        <v>0.3</v>
      </c>
      <c r="O3598" s="16"/>
      <c r="P3598" s="14"/>
      <c r="Q3598" s="12"/>
      <c r="R3598" s="13"/>
    </row>
    <row r="3599" spans="1:18" ht="15.75" customHeight="1">
      <c r="A3599" s="1"/>
      <c r="B3599" s="6" t="s">
        <v>14</v>
      </c>
      <c r="C3599" s="6">
        <v>1185732</v>
      </c>
      <c r="D3599" s="7">
        <v>44507</v>
      </c>
      <c r="E3599" s="6" t="s">
        <v>15</v>
      </c>
      <c r="F3599" s="6" t="s">
        <v>121</v>
      </c>
      <c r="G3599" s="6" t="s">
        <v>122</v>
      </c>
      <c r="H3599" s="6" t="s">
        <v>22</v>
      </c>
      <c r="I3599" s="8">
        <v>0.64999999999999991</v>
      </c>
      <c r="J3599" s="9">
        <v>2750</v>
      </c>
      <c r="K3599" s="10">
        <f t="shared" si="28"/>
        <v>1787.4999999999998</v>
      </c>
      <c r="L3599" s="10">
        <f t="shared" si="29"/>
        <v>715</v>
      </c>
      <c r="M3599" s="11">
        <v>0.4</v>
      </c>
      <c r="O3599" s="16"/>
      <c r="P3599" s="14"/>
      <c r="Q3599" s="12"/>
      <c r="R3599" s="13"/>
    </row>
    <row r="3600" spans="1:18" ht="15.75" customHeight="1">
      <c r="A3600" s="1"/>
      <c r="B3600" s="6" t="s">
        <v>14</v>
      </c>
      <c r="C3600" s="6">
        <v>1185732</v>
      </c>
      <c r="D3600" s="7">
        <v>44536</v>
      </c>
      <c r="E3600" s="6" t="s">
        <v>15</v>
      </c>
      <c r="F3600" s="6" t="s">
        <v>121</v>
      </c>
      <c r="G3600" s="6" t="s">
        <v>122</v>
      </c>
      <c r="H3600" s="6" t="s">
        <v>17</v>
      </c>
      <c r="I3600" s="8">
        <v>0.6</v>
      </c>
      <c r="J3600" s="9">
        <v>5000</v>
      </c>
      <c r="K3600" s="10">
        <f t="shared" si="28"/>
        <v>3000</v>
      </c>
      <c r="L3600" s="10">
        <f t="shared" si="29"/>
        <v>1050</v>
      </c>
      <c r="M3600" s="11">
        <v>0.35</v>
      </c>
      <c r="O3600" s="16"/>
      <c r="P3600" s="14"/>
      <c r="Q3600" s="12"/>
      <c r="R3600" s="13"/>
    </row>
    <row r="3601" spans="1:18" ht="15.75" customHeight="1">
      <c r="A3601" s="1"/>
      <c r="B3601" s="6" t="s">
        <v>14</v>
      </c>
      <c r="C3601" s="6">
        <v>1185732</v>
      </c>
      <c r="D3601" s="7">
        <v>44536</v>
      </c>
      <c r="E3601" s="6" t="s">
        <v>15</v>
      </c>
      <c r="F3601" s="6" t="s">
        <v>121</v>
      </c>
      <c r="G3601" s="6" t="s">
        <v>122</v>
      </c>
      <c r="H3601" s="6" t="s">
        <v>18</v>
      </c>
      <c r="I3601" s="8">
        <v>0.5</v>
      </c>
      <c r="J3601" s="9">
        <v>3000</v>
      </c>
      <c r="K3601" s="10">
        <f t="shared" si="28"/>
        <v>1500</v>
      </c>
      <c r="L3601" s="10">
        <f t="shared" si="29"/>
        <v>525</v>
      </c>
      <c r="M3601" s="11">
        <v>0.35</v>
      </c>
      <c r="O3601" s="16"/>
      <c r="P3601" s="14"/>
      <c r="Q3601" s="12"/>
      <c r="R3601" s="13"/>
    </row>
    <row r="3602" spans="1:18" ht="15.75" customHeight="1">
      <c r="A3602" s="1"/>
      <c r="B3602" s="6" t="s">
        <v>14</v>
      </c>
      <c r="C3602" s="6">
        <v>1185732</v>
      </c>
      <c r="D3602" s="7">
        <v>44536</v>
      </c>
      <c r="E3602" s="6" t="s">
        <v>15</v>
      </c>
      <c r="F3602" s="6" t="s">
        <v>121</v>
      </c>
      <c r="G3602" s="6" t="s">
        <v>122</v>
      </c>
      <c r="H3602" s="6" t="s">
        <v>19</v>
      </c>
      <c r="I3602" s="8">
        <v>0.5</v>
      </c>
      <c r="J3602" s="9">
        <v>2750</v>
      </c>
      <c r="K3602" s="10">
        <f t="shared" si="28"/>
        <v>1375</v>
      </c>
      <c r="L3602" s="10">
        <f t="shared" si="29"/>
        <v>550</v>
      </c>
      <c r="M3602" s="11">
        <v>0.4</v>
      </c>
      <c r="O3602" s="16"/>
      <c r="P3602" s="14"/>
      <c r="Q3602" s="12"/>
      <c r="R3602" s="13"/>
    </row>
    <row r="3603" spans="1:18" ht="15.75" customHeight="1">
      <c r="A3603" s="1"/>
      <c r="B3603" s="6" t="s">
        <v>14</v>
      </c>
      <c r="C3603" s="6">
        <v>1185732</v>
      </c>
      <c r="D3603" s="7">
        <v>44536</v>
      </c>
      <c r="E3603" s="6" t="s">
        <v>15</v>
      </c>
      <c r="F3603" s="6" t="s">
        <v>121</v>
      </c>
      <c r="G3603" s="6" t="s">
        <v>122</v>
      </c>
      <c r="H3603" s="6" t="s">
        <v>20</v>
      </c>
      <c r="I3603" s="8">
        <v>0.5</v>
      </c>
      <c r="J3603" s="9">
        <v>2250</v>
      </c>
      <c r="K3603" s="10">
        <f t="shared" si="28"/>
        <v>1125</v>
      </c>
      <c r="L3603" s="10">
        <f t="shared" si="29"/>
        <v>450</v>
      </c>
      <c r="M3603" s="11">
        <v>0.4</v>
      </c>
      <c r="O3603" s="16"/>
      <c r="P3603" s="14"/>
      <c r="Q3603" s="12"/>
      <c r="R3603" s="13"/>
    </row>
    <row r="3604" spans="1:18" ht="15.75" customHeight="1">
      <c r="A3604" s="1"/>
      <c r="B3604" s="6" t="s">
        <v>14</v>
      </c>
      <c r="C3604" s="6">
        <v>1185732</v>
      </c>
      <c r="D3604" s="7">
        <v>44536</v>
      </c>
      <c r="E3604" s="6" t="s">
        <v>15</v>
      </c>
      <c r="F3604" s="6" t="s">
        <v>121</v>
      </c>
      <c r="G3604" s="6" t="s">
        <v>122</v>
      </c>
      <c r="H3604" s="6" t="s">
        <v>21</v>
      </c>
      <c r="I3604" s="8">
        <v>0.6</v>
      </c>
      <c r="J3604" s="9">
        <v>2250</v>
      </c>
      <c r="K3604" s="10">
        <f t="shared" si="28"/>
        <v>1350</v>
      </c>
      <c r="L3604" s="10">
        <f t="shared" si="29"/>
        <v>405</v>
      </c>
      <c r="M3604" s="11">
        <v>0.3</v>
      </c>
      <c r="O3604" s="16"/>
      <c r="P3604" s="14"/>
      <c r="Q3604" s="12"/>
      <c r="R3604" s="13"/>
    </row>
    <row r="3605" spans="1:18" ht="15.75" customHeight="1">
      <c r="A3605" s="1"/>
      <c r="B3605" s="6" t="s">
        <v>14</v>
      </c>
      <c r="C3605" s="6">
        <v>1185732</v>
      </c>
      <c r="D3605" s="7">
        <v>44536</v>
      </c>
      <c r="E3605" s="6" t="s">
        <v>15</v>
      </c>
      <c r="F3605" s="6" t="s">
        <v>121</v>
      </c>
      <c r="G3605" s="6" t="s">
        <v>122</v>
      </c>
      <c r="H3605" s="6" t="s">
        <v>22</v>
      </c>
      <c r="I3605" s="8">
        <v>0.64999999999999991</v>
      </c>
      <c r="J3605" s="9">
        <v>3250</v>
      </c>
      <c r="K3605" s="10">
        <f t="shared" si="28"/>
        <v>2112.4999999999995</v>
      </c>
      <c r="L3605" s="10">
        <f t="shared" si="29"/>
        <v>844.99999999999989</v>
      </c>
      <c r="M3605" s="11">
        <v>0.4</v>
      </c>
      <c r="O3605" s="16"/>
      <c r="P3605" s="14"/>
      <c r="Q3605" s="12"/>
      <c r="R3605" s="13"/>
    </row>
    <row r="3606" spans="1:18" ht="15.75" customHeight="1">
      <c r="A3606" s="1" t="s">
        <v>39</v>
      </c>
      <c r="B3606" s="6" t="s">
        <v>14</v>
      </c>
      <c r="C3606" s="6">
        <v>1185732</v>
      </c>
      <c r="D3606" s="7">
        <v>44213</v>
      </c>
      <c r="E3606" s="6" t="s">
        <v>15</v>
      </c>
      <c r="F3606" s="6" t="s">
        <v>123</v>
      </c>
      <c r="G3606" s="6" t="s">
        <v>124</v>
      </c>
      <c r="H3606" s="6" t="s">
        <v>17</v>
      </c>
      <c r="I3606" s="8">
        <v>0.4</v>
      </c>
      <c r="J3606" s="9">
        <v>4500</v>
      </c>
      <c r="K3606" s="10">
        <f t="shared" si="28"/>
        <v>1800</v>
      </c>
      <c r="L3606" s="10">
        <f t="shared" si="29"/>
        <v>540</v>
      </c>
      <c r="M3606" s="11">
        <v>0.3</v>
      </c>
      <c r="O3606" s="16"/>
      <c r="P3606" s="14"/>
      <c r="Q3606" s="12"/>
      <c r="R3606" s="13"/>
    </row>
    <row r="3607" spans="1:18" ht="15.75" customHeight="1">
      <c r="A3607" s="1"/>
      <c r="B3607" s="6" t="s">
        <v>14</v>
      </c>
      <c r="C3607" s="6">
        <v>1185732</v>
      </c>
      <c r="D3607" s="7">
        <v>44213</v>
      </c>
      <c r="E3607" s="6" t="s">
        <v>15</v>
      </c>
      <c r="F3607" s="6" t="s">
        <v>123</v>
      </c>
      <c r="G3607" s="6" t="s">
        <v>124</v>
      </c>
      <c r="H3607" s="6" t="s">
        <v>18</v>
      </c>
      <c r="I3607" s="8">
        <v>0.4</v>
      </c>
      <c r="J3607" s="9">
        <v>2500</v>
      </c>
      <c r="K3607" s="10">
        <f t="shared" si="28"/>
        <v>1000</v>
      </c>
      <c r="L3607" s="10">
        <f t="shared" si="29"/>
        <v>300</v>
      </c>
      <c r="M3607" s="11">
        <v>0.3</v>
      </c>
      <c r="O3607" s="16"/>
      <c r="P3607" s="14"/>
      <c r="Q3607" s="12"/>
      <c r="R3607" s="13"/>
    </row>
    <row r="3608" spans="1:18" ht="15.75" customHeight="1">
      <c r="A3608" s="1"/>
      <c r="B3608" s="6" t="s">
        <v>14</v>
      </c>
      <c r="C3608" s="6">
        <v>1185732</v>
      </c>
      <c r="D3608" s="7">
        <v>44213</v>
      </c>
      <c r="E3608" s="6" t="s">
        <v>15</v>
      </c>
      <c r="F3608" s="6" t="s">
        <v>123</v>
      </c>
      <c r="G3608" s="6" t="s">
        <v>124</v>
      </c>
      <c r="H3608" s="6" t="s">
        <v>19</v>
      </c>
      <c r="I3608" s="8">
        <v>0.30000000000000004</v>
      </c>
      <c r="J3608" s="9">
        <v>2500</v>
      </c>
      <c r="K3608" s="10">
        <f t="shared" si="28"/>
        <v>750.00000000000011</v>
      </c>
      <c r="L3608" s="10">
        <f t="shared" si="29"/>
        <v>187.50000000000003</v>
      </c>
      <c r="M3608" s="11">
        <v>0.25</v>
      </c>
      <c r="O3608" s="16"/>
      <c r="P3608" s="14"/>
      <c r="Q3608" s="12"/>
      <c r="R3608" s="13"/>
    </row>
    <row r="3609" spans="1:18" ht="15.75" customHeight="1">
      <c r="A3609" s="1"/>
      <c r="B3609" s="6" t="s">
        <v>14</v>
      </c>
      <c r="C3609" s="6">
        <v>1185732</v>
      </c>
      <c r="D3609" s="7">
        <v>44213</v>
      </c>
      <c r="E3609" s="6" t="s">
        <v>15</v>
      </c>
      <c r="F3609" s="6" t="s">
        <v>123</v>
      </c>
      <c r="G3609" s="6" t="s">
        <v>124</v>
      </c>
      <c r="H3609" s="6" t="s">
        <v>20</v>
      </c>
      <c r="I3609" s="8">
        <v>0.35</v>
      </c>
      <c r="J3609" s="9">
        <v>1000</v>
      </c>
      <c r="K3609" s="10">
        <f t="shared" si="28"/>
        <v>350</v>
      </c>
      <c r="L3609" s="10">
        <f t="shared" si="29"/>
        <v>87.5</v>
      </c>
      <c r="M3609" s="11">
        <v>0.25</v>
      </c>
      <c r="O3609" s="16"/>
      <c r="P3609" s="14"/>
      <c r="Q3609" s="12"/>
      <c r="R3609" s="13"/>
    </row>
    <row r="3610" spans="1:18" ht="15.75" customHeight="1">
      <c r="A3610" s="1"/>
      <c r="B3610" s="6" t="s">
        <v>14</v>
      </c>
      <c r="C3610" s="6">
        <v>1185732</v>
      </c>
      <c r="D3610" s="7">
        <v>44213</v>
      </c>
      <c r="E3610" s="6" t="s">
        <v>15</v>
      </c>
      <c r="F3610" s="6" t="s">
        <v>123</v>
      </c>
      <c r="G3610" s="6" t="s">
        <v>124</v>
      </c>
      <c r="H3610" s="6" t="s">
        <v>21</v>
      </c>
      <c r="I3610" s="8">
        <v>0.5</v>
      </c>
      <c r="J3610" s="9">
        <v>1500</v>
      </c>
      <c r="K3610" s="10">
        <f t="shared" si="28"/>
        <v>750</v>
      </c>
      <c r="L3610" s="10">
        <f t="shared" si="29"/>
        <v>187.5</v>
      </c>
      <c r="M3610" s="11">
        <v>0.25</v>
      </c>
      <c r="O3610" s="16"/>
      <c r="P3610" s="14"/>
      <c r="Q3610" s="12"/>
      <c r="R3610" s="13"/>
    </row>
    <row r="3611" spans="1:18" ht="15.75" customHeight="1">
      <c r="A3611" s="1"/>
      <c r="B3611" s="6" t="s">
        <v>14</v>
      </c>
      <c r="C3611" s="6">
        <v>1185732</v>
      </c>
      <c r="D3611" s="7">
        <v>44213</v>
      </c>
      <c r="E3611" s="6" t="s">
        <v>15</v>
      </c>
      <c r="F3611" s="6" t="s">
        <v>123</v>
      </c>
      <c r="G3611" s="6" t="s">
        <v>124</v>
      </c>
      <c r="H3611" s="6" t="s">
        <v>22</v>
      </c>
      <c r="I3611" s="8">
        <v>0.4</v>
      </c>
      <c r="J3611" s="9">
        <v>2500</v>
      </c>
      <c r="K3611" s="10">
        <f t="shared" si="28"/>
        <v>1000</v>
      </c>
      <c r="L3611" s="10">
        <f t="shared" si="29"/>
        <v>300</v>
      </c>
      <c r="M3611" s="11">
        <v>0.3</v>
      </c>
      <c r="O3611" s="16"/>
      <c r="P3611" s="14"/>
      <c r="Q3611" s="12"/>
      <c r="R3611" s="13"/>
    </row>
    <row r="3612" spans="1:18" ht="15.75" customHeight="1">
      <c r="A3612" s="1"/>
      <c r="B3612" s="6" t="s">
        <v>14</v>
      </c>
      <c r="C3612" s="6">
        <v>1185732</v>
      </c>
      <c r="D3612" s="7">
        <v>44242</v>
      </c>
      <c r="E3612" s="6" t="s">
        <v>15</v>
      </c>
      <c r="F3612" s="6" t="s">
        <v>123</v>
      </c>
      <c r="G3612" s="6" t="s">
        <v>124</v>
      </c>
      <c r="H3612" s="6" t="s">
        <v>17</v>
      </c>
      <c r="I3612" s="8">
        <v>0.4</v>
      </c>
      <c r="J3612" s="9">
        <v>5000</v>
      </c>
      <c r="K3612" s="10">
        <f t="shared" si="28"/>
        <v>2000</v>
      </c>
      <c r="L3612" s="10">
        <f t="shared" si="29"/>
        <v>600</v>
      </c>
      <c r="M3612" s="11">
        <v>0.3</v>
      </c>
      <c r="O3612" s="16"/>
      <c r="P3612" s="14"/>
      <c r="Q3612" s="12"/>
      <c r="R3612" s="13"/>
    </row>
    <row r="3613" spans="1:18" ht="15.75" customHeight="1">
      <c r="A3613" s="1"/>
      <c r="B3613" s="6" t="s">
        <v>14</v>
      </c>
      <c r="C3613" s="6">
        <v>1185732</v>
      </c>
      <c r="D3613" s="7">
        <v>44242</v>
      </c>
      <c r="E3613" s="6" t="s">
        <v>15</v>
      </c>
      <c r="F3613" s="6" t="s">
        <v>123</v>
      </c>
      <c r="G3613" s="6" t="s">
        <v>124</v>
      </c>
      <c r="H3613" s="6" t="s">
        <v>18</v>
      </c>
      <c r="I3613" s="8">
        <v>0.4</v>
      </c>
      <c r="J3613" s="9">
        <v>1500</v>
      </c>
      <c r="K3613" s="10">
        <f t="shared" si="28"/>
        <v>600</v>
      </c>
      <c r="L3613" s="10">
        <f t="shared" si="29"/>
        <v>180</v>
      </c>
      <c r="M3613" s="11">
        <v>0.3</v>
      </c>
      <c r="O3613" s="16"/>
      <c r="P3613" s="14"/>
      <c r="Q3613" s="12"/>
      <c r="R3613" s="13"/>
    </row>
    <row r="3614" spans="1:18" ht="15.75" customHeight="1">
      <c r="A3614" s="1"/>
      <c r="B3614" s="6" t="s">
        <v>14</v>
      </c>
      <c r="C3614" s="6">
        <v>1185732</v>
      </c>
      <c r="D3614" s="7">
        <v>44242</v>
      </c>
      <c r="E3614" s="6" t="s">
        <v>15</v>
      </c>
      <c r="F3614" s="6" t="s">
        <v>123</v>
      </c>
      <c r="G3614" s="6" t="s">
        <v>124</v>
      </c>
      <c r="H3614" s="6" t="s">
        <v>19</v>
      </c>
      <c r="I3614" s="8">
        <v>0.30000000000000004</v>
      </c>
      <c r="J3614" s="9">
        <v>2000</v>
      </c>
      <c r="K3614" s="10">
        <f t="shared" si="28"/>
        <v>600.00000000000011</v>
      </c>
      <c r="L3614" s="10">
        <f t="shared" si="29"/>
        <v>150.00000000000003</v>
      </c>
      <c r="M3614" s="11">
        <v>0.25</v>
      </c>
      <c r="O3614" s="16"/>
      <c r="P3614" s="14"/>
      <c r="Q3614" s="12"/>
      <c r="R3614" s="13"/>
    </row>
    <row r="3615" spans="1:18" ht="15.75" customHeight="1">
      <c r="A3615" s="1"/>
      <c r="B3615" s="6" t="s">
        <v>14</v>
      </c>
      <c r="C3615" s="6">
        <v>1185732</v>
      </c>
      <c r="D3615" s="7">
        <v>44242</v>
      </c>
      <c r="E3615" s="6" t="s">
        <v>15</v>
      </c>
      <c r="F3615" s="6" t="s">
        <v>123</v>
      </c>
      <c r="G3615" s="6" t="s">
        <v>124</v>
      </c>
      <c r="H3615" s="6" t="s">
        <v>20</v>
      </c>
      <c r="I3615" s="8">
        <v>0.35</v>
      </c>
      <c r="J3615" s="9">
        <v>2500</v>
      </c>
      <c r="K3615" s="10">
        <f t="shared" si="28"/>
        <v>875</v>
      </c>
      <c r="L3615" s="10">
        <f t="shared" si="29"/>
        <v>218.75</v>
      </c>
      <c r="M3615" s="11">
        <v>0.25</v>
      </c>
      <c r="O3615" s="16"/>
      <c r="P3615" s="14"/>
      <c r="Q3615" s="12"/>
      <c r="R3615" s="13"/>
    </row>
    <row r="3616" spans="1:18" ht="15.75" customHeight="1">
      <c r="A3616" s="1"/>
      <c r="B3616" s="6" t="s">
        <v>14</v>
      </c>
      <c r="C3616" s="6">
        <v>1185732</v>
      </c>
      <c r="D3616" s="7">
        <v>44242</v>
      </c>
      <c r="E3616" s="6" t="s">
        <v>15</v>
      </c>
      <c r="F3616" s="6" t="s">
        <v>123</v>
      </c>
      <c r="G3616" s="6" t="s">
        <v>124</v>
      </c>
      <c r="H3616" s="6" t="s">
        <v>21</v>
      </c>
      <c r="I3616" s="8">
        <v>0.5</v>
      </c>
      <c r="J3616" s="9">
        <v>1500</v>
      </c>
      <c r="K3616" s="10">
        <f t="shared" si="28"/>
        <v>750</v>
      </c>
      <c r="L3616" s="10">
        <f t="shared" si="29"/>
        <v>187.5</v>
      </c>
      <c r="M3616" s="11">
        <v>0.25</v>
      </c>
      <c r="O3616" s="16"/>
      <c r="P3616" s="14"/>
      <c r="Q3616" s="12"/>
      <c r="R3616" s="13"/>
    </row>
    <row r="3617" spans="1:18" ht="15.75" customHeight="1">
      <c r="A3617" s="1"/>
      <c r="B3617" s="6" t="s">
        <v>14</v>
      </c>
      <c r="C3617" s="6">
        <v>1185732</v>
      </c>
      <c r="D3617" s="7">
        <v>44242</v>
      </c>
      <c r="E3617" s="6" t="s">
        <v>15</v>
      </c>
      <c r="F3617" s="6" t="s">
        <v>123</v>
      </c>
      <c r="G3617" s="6" t="s">
        <v>124</v>
      </c>
      <c r="H3617" s="6" t="s">
        <v>22</v>
      </c>
      <c r="I3617" s="8">
        <v>0.4</v>
      </c>
      <c r="J3617" s="9">
        <v>2500</v>
      </c>
      <c r="K3617" s="10">
        <f t="shared" si="28"/>
        <v>1000</v>
      </c>
      <c r="L3617" s="10">
        <f t="shared" si="29"/>
        <v>300</v>
      </c>
      <c r="M3617" s="11">
        <v>0.3</v>
      </c>
      <c r="O3617" s="16"/>
      <c r="P3617" s="14"/>
      <c r="Q3617" s="12"/>
      <c r="R3617" s="13"/>
    </row>
    <row r="3618" spans="1:18" ht="15.75" customHeight="1">
      <c r="A3618" s="1"/>
      <c r="B3618" s="6" t="s">
        <v>14</v>
      </c>
      <c r="C3618" s="6">
        <v>1185732</v>
      </c>
      <c r="D3618" s="7">
        <v>44268</v>
      </c>
      <c r="E3618" s="6" t="s">
        <v>15</v>
      </c>
      <c r="F3618" s="6" t="s">
        <v>123</v>
      </c>
      <c r="G3618" s="6" t="s">
        <v>124</v>
      </c>
      <c r="H3618" s="6" t="s">
        <v>17</v>
      </c>
      <c r="I3618" s="8">
        <v>0.4</v>
      </c>
      <c r="J3618" s="9">
        <v>4700</v>
      </c>
      <c r="K3618" s="10">
        <f t="shared" si="28"/>
        <v>1880</v>
      </c>
      <c r="L3618" s="10">
        <f t="shared" si="29"/>
        <v>564</v>
      </c>
      <c r="M3618" s="11">
        <v>0.3</v>
      </c>
      <c r="O3618" s="16"/>
      <c r="P3618" s="14"/>
      <c r="Q3618" s="12"/>
      <c r="R3618" s="13"/>
    </row>
    <row r="3619" spans="1:18" ht="15.75" customHeight="1">
      <c r="A3619" s="1"/>
      <c r="B3619" s="6" t="s">
        <v>14</v>
      </c>
      <c r="C3619" s="6">
        <v>1185732</v>
      </c>
      <c r="D3619" s="7">
        <v>44268</v>
      </c>
      <c r="E3619" s="6" t="s">
        <v>15</v>
      </c>
      <c r="F3619" s="6" t="s">
        <v>123</v>
      </c>
      <c r="G3619" s="6" t="s">
        <v>124</v>
      </c>
      <c r="H3619" s="6" t="s">
        <v>18</v>
      </c>
      <c r="I3619" s="8">
        <v>0.4</v>
      </c>
      <c r="J3619" s="9">
        <v>1750</v>
      </c>
      <c r="K3619" s="10">
        <f t="shared" si="28"/>
        <v>700</v>
      </c>
      <c r="L3619" s="10">
        <f t="shared" si="29"/>
        <v>210</v>
      </c>
      <c r="M3619" s="11">
        <v>0.3</v>
      </c>
      <c r="O3619" s="16"/>
      <c r="P3619" s="14"/>
      <c r="Q3619" s="12"/>
      <c r="R3619" s="13"/>
    </row>
    <row r="3620" spans="1:18" ht="15.75" customHeight="1">
      <c r="A3620" s="1"/>
      <c r="B3620" s="6" t="s">
        <v>14</v>
      </c>
      <c r="C3620" s="6">
        <v>1185732</v>
      </c>
      <c r="D3620" s="7">
        <v>44268</v>
      </c>
      <c r="E3620" s="6" t="s">
        <v>15</v>
      </c>
      <c r="F3620" s="6" t="s">
        <v>123</v>
      </c>
      <c r="G3620" s="6" t="s">
        <v>124</v>
      </c>
      <c r="H3620" s="6" t="s">
        <v>19</v>
      </c>
      <c r="I3620" s="8">
        <v>0.30000000000000004</v>
      </c>
      <c r="J3620" s="9">
        <v>2000</v>
      </c>
      <c r="K3620" s="10">
        <f t="shared" si="28"/>
        <v>600.00000000000011</v>
      </c>
      <c r="L3620" s="10">
        <f t="shared" si="29"/>
        <v>150.00000000000003</v>
      </c>
      <c r="M3620" s="11">
        <v>0.25</v>
      </c>
      <c r="O3620" s="16"/>
      <c r="P3620" s="14"/>
      <c r="Q3620" s="12"/>
      <c r="R3620" s="13"/>
    </row>
    <row r="3621" spans="1:18" ht="15.75" customHeight="1">
      <c r="A3621" s="1"/>
      <c r="B3621" s="6" t="s">
        <v>14</v>
      </c>
      <c r="C3621" s="6">
        <v>1185732</v>
      </c>
      <c r="D3621" s="7">
        <v>44268</v>
      </c>
      <c r="E3621" s="6" t="s">
        <v>15</v>
      </c>
      <c r="F3621" s="6" t="s">
        <v>123</v>
      </c>
      <c r="G3621" s="6" t="s">
        <v>124</v>
      </c>
      <c r="H3621" s="6" t="s">
        <v>20</v>
      </c>
      <c r="I3621" s="8">
        <v>0.35</v>
      </c>
      <c r="J3621" s="9">
        <v>3000</v>
      </c>
      <c r="K3621" s="10">
        <f t="shared" si="28"/>
        <v>1050</v>
      </c>
      <c r="L3621" s="10">
        <f t="shared" si="29"/>
        <v>262.5</v>
      </c>
      <c r="M3621" s="11">
        <v>0.25</v>
      </c>
      <c r="O3621" s="16"/>
      <c r="P3621" s="14"/>
      <c r="Q3621" s="12"/>
      <c r="R3621" s="13"/>
    </row>
    <row r="3622" spans="1:18" ht="15.75" customHeight="1">
      <c r="A3622" s="1"/>
      <c r="B3622" s="6" t="s">
        <v>14</v>
      </c>
      <c r="C3622" s="6">
        <v>1185732</v>
      </c>
      <c r="D3622" s="7">
        <v>44268</v>
      </c>
      <c r="E3622" s="6" t="s">
        <v>15</v>
      </c>
      <c r="F3622" s="6" t="s">
        <v>123</v>
      </c>
      <c r="G3622" s="6" t="s">
        <v>124</v>
      </c>
      <c r="H3622" s="6" t="s">
        <v>21</v>
      </c>
      <c r="I3622" s="8">
        <v>0.5</v>
      </c>
      <c r="J3622" s="9">
        <v>1000</v>
      </c>
      <c r="K3622" s="10">
        <f t="shared" si="28"/>
        <v>500</v>
      </c>
      <c r="L3622" s="10">
        <f t="shared" si="29"/>
        <v>125</v>
      </c>
      <c r="M3622" s="11">
        <v>0.25</v>
      </c>
      <c r="O3622" s="16"/>
      <c r="P3622" s="14"/>
      <c r="Q3622" s="12"/>
      <c r="R3622" s="13"/>
    </row>
    <row r="3623" spans="1:18" ht="15.75" customHeight="1">
      <c r="A3623" s="1"/>
      <c r="B3623" s="6" t="s">
        <v>14</v>
      </c>
      <c r="C3623" s="6">
        <v>1185732</v>
      </c>
      <c r="D3623" s="7">
        <v>44268</v>
      </c>
      <c r="E3623" s="6" t="s">
        <v>15</v>
      </c>
      <c r="F3623" s="6" t="s">
        <v>123</v>
      </c>
      <c r="G3623" s="6" t="s">
        <v>124</v>
      </c>
      <c r="H3623" s="6" t="s">
        <v>22</v>
      </c>
      <c r="I3623" s="8">
        <v>0.4</v>
      </c>
      <c r="J3623" s="9">
        <v>2000</v>
      </c>
      <c r="K3623" s="10">
        <f t="shared" si="28"/>
        <v>800</v>
      </c>
      <c r="L3623" s="10">
        <f t="shared" si="29"/>
        <v>240</v>
      </c>
      <c r="M3623" s="11">
        <v>0.3</v>
      </c>
      <c r="O3623" s="16"/>
      <c r="P3623" s="14"/>
      <c r="Q3623" s="12"/>
      <c r="R3623" s="13"/>
    </row>
    <row r="3624" spans="1:18" ht="15.75" customHeight="1">
      <c r="A3624" s="1"/>
      <c r="B3624" s="6" t="s">
        <v>14</v>
      </c>
      <c r="C3624" s="6">
        <v>1185732</v>
      </c>
      <c r="D3624" s="7">
        <v>44300</v>
      </c>
      <c r="E3624" s="6" t="s">
        <v>15</v>
      </c>
      <c r="F3624" s="6" t="s">
        <v>123</v>
      </c>
      <c r="G3624" s="6" t="s">
        <v>124</v>
      </c>
      <c r="H3624" s="6" t="s">
        <v>17</v>
      </c>
      <c r="I3624" s="8">
        <v>0.4</v>
      </c>
      <c r="J3624" s="9">
        <v>4500</v>
      </c>
      <c r="K3624" s="10">
        <f t="shared" si="28"/>
        <v>1800</v>
      </c>
      <c r="L3624" s="10">
        <f t="shared" si="29"/>
        <v>540</v>
      </c>
      <c r="M3624" s="11">
        <v>0.3</v>
      </c>
      <c r="O3624" s="16"/>
      <c r="P3624" s="14"/>
      <c r="Q3624" s="12"/>
      <c r="R3624" s="13"/>
    </row>
    <row r="3625" spans="1:18" ht="15.75" customHeight="1">
      <c r="A3625" s="1"/>
      <c r="B3625" s="6" t="s">
        <v>14</v>
      </c>
      <c r="C3625" s="6">
        <v>1185732</v>
      </c>
      <c r="D3625" s="7">
        <v>44300</v>
      </c>
      <c r="E3625" s="6" t="s">
        <v>15</v>
      </c>
      <c r="F3625" s="6" t="s">
        <v>123</v>
      </c>
      <c r="G3625" s="6" t="s">
        <v>124</v>
      </c>
      <c r="H3625" s="6" t="s">
        <v>18</v>
      </c>
      <c r="I3625" s="8">
        <v>0.4</v>
      </c>
      <c r="J3625" s="9">
        <v>1500</v>
      </c>
      <c r="K3625" s="10">
        <f t="shared" si="28"/>
        <v>600</v>
      </c>
      <c r="L3625" s="10">
        <f t="shared" si="29"/>
        <v>180</v>
      </c>
      <c r="M3625" s="11">
        <v>0.3</v>
      </c>
      <c r="O3625" s="16"/>
      <c r="P3625" s="14"/>
      <c r="Q3625" s="12"/>
      <c r="R3625" s="13"/>
    </row>
    <row r="3626" spans="1:18" ht="15.75" customHeight="1">
      <c r="A3626" s="1"/>
      <c r="B3626" s="6" t="s">
        <v>14</v>
      </c>
      <c r="C3626" s="6">
        <v>1185732</v>
      </c>
      <c r="D3626" s="7">
        <v>44300</v>
      </c>
      <c r="E3626" s="6" t="s">
        <v>15</v>
      </c>
      <c r="F3626" s="6" t="s">
        <v>123</v>
      </c>
      <c r="G3626" s="6" t="s">
        <v>124</v>
      </c>
      <c r="H3626" s="6" t="s">
        <v>19</v>
      </c>
      <c r="I3626" s="8">
        <v>0.30000000000000004</v>
      </c>
      <c r="J3626" s="9">
        <v>1500</v>
      </c>
      <c r="K3626" s="10">
        <f t="shared" si="28"/>
        <v>450.00000000000006</v>
      </c>
      <c r="L3626" s="10">
        <f t="shared" si="29"/>
        <v>112.50000000000001</v>
      </c>
      <c r="M3626" s="11">
        <v>0.25</v>
      </c>
      <c r="O3626" s="16"/>
      <c r="P3626" s="14"/>
      <c r="Q3626" s="12"/>
      <c r="R3626" s="13"/>
    </row>
    <row r="3627" spans="1:18" ht="15.75" customHeight="1">
      <c r="A3627" s="1"/>
      <c r="B3627" s="6" t="s">
        <v>14</v>
      </c>
      <c r="C3627" s="6">
        <v>1185732</v>
      </c>
      <c r="D3627" s="7">
        <v>44300</v>
      </c>
      <c r="E3627" s="6" t="s">
        <v>15</v>
      </c>
      <c r="F3627" s="6" t="s">
        <v>123</v>
      </c>
      <c r="G3627" s="6" t="s">
        <v>124</v>
      </c>
      <c r="H3627" s="6" t="s">
        <v>20</v>
      </c>
      <c r="I3627" s="8">
        <v>0.35</v>
      </c>
      <c r="J3627" s="9">
        <v>1250</v>
      </c>
      <c r="K3627" s="10">
        <f t="shared" si="28"/>
        <v>437.5</v>
      </c>
      <c r="L3627" s="10">
        <f t="shared" si="29"/>
        <v>109.375</v>
      </c>
      <c r="M3627" s="11">
        <v>0.25</v>
      </c>
      <c r="O3627" s="16"/>
      <c r="P3627" s="14"/>
      <c r="Q3627" s="12"/>
      <c r="R3627" s="13"/>
    </row>
    <row r="3628" spans="1:18" ht="15.75" customHeight="1">
      <c r="A3628" s="1"/>
      <c r="B3628" s="6" t="s">
        <v>14</v>
      </c>
      <c r="C3628" s="6">
        <v>1185732</v>
      </c>
      <c r="D3628" s="7">
        <v>44300</v>
      </c>
      <c r="E3628" s="6" t="s">
        <v>15</v>
      </c>
      <c r="F3628" s="6" t="s">
        <v>123</v>
      </c>
      <c r="G3628" s="6" t="s">
        <v>124</v>
      </c>
      <c r="H3628" s="6" t="s">
        <v>21</v>
      </c>
      <c r="I3628" s="8">
        <v>0.5</v>
      </c>
      <c r="J3628" s="9">
        <v>1250</v>
      </c>
      <c r="K3628" s="10">
        <f t="shared" si="28"/>
        <v>625</v>
      </c>
      <c r="L3628" s="10">
        <f t="shared" si="29"/>
        <v>156.25</v>
      </c>
      <c r="M3628" s="11">
        <v>0.25</v>
      </c>
      <c r="O3628" s="16"/>
      <c r="P3628" s="14"/>
      <c r="Q3628" s="12"/>
      <c r="R3628" s="13"/>
    </row>
    <row r="3629" spans="1:18" ht="15.75" customHeight="1">
      <c r="A3629" s="1"/>
      <c r="B3629" s="6" t="s">
        <v>14</v>
      </c>
      <c r="C3629" s="6">
        <v>1185732</v>
      </c>
      <c r="D3629" s="7">
        <v>44300</v>
      </c>
      <c r="E3629" s="6" t="s">
        <v>15</v>
      </c>
      <c r="F3629" s="6" t="s">
        <v>123</v>
      </c>
      <c r="G3629" s="6" t="s">
        <v>124</v>
      </c>
      <c r="H3629" s="6" t="s">
        <v>22</v>
      </c>
      <c r="I3629" s="8">
        <v>0.4</v>
      </c>
      <c r="J3629" s="9">
        <v>2750</v>
      </c>
      <c r="K3629" s="10">
        <f t="shared" si="28"/>
        <v>1100</v>
      </c>
      <c r="L3629" s="10">
        <f t="shared" si="29"/>
        <v>330</v>
      </c>
      <c r="M3629" s="11">
        <v>0.3</v>
      </c>
      <c r="O3629" s="16"/>
      <c r="P3629" s="14"/>
      <c r="Q3629" s="12"/>
      <c r="R3629" s="13"/>
    </row>
    <row r="3630" spans="1:18" ht="15.75" customHeight="1">
      <c r="A3630" s="1"/>
      <c r="B3630" s="6" t="s">
        <v>14</v>
      </c>
      <c r="C3630" s="6">
        <v>1185732</v>
      </c>
      <c r="D3630" s="7">
        <v>44329</v>
      </c>
      <c r="E3630" s="6" t="s">
        <v>15</v>
      </c>
      <c r="F3630" s="6" t="s">
        <v>123</v>
      </c>
      <c r="G3630" s="6" t="s">
        <v>124</v>
      </c>
      <c r="H3630" s="6" t="s">
        <v>17</v>
      </c>
      <c r="I3630" s="8">
        <v>0.54999999999999993</v>
      </c>
      <c r="J3630" s="9">
        <v>4950</v>
      </c>
      <c r="K3630" s="10">
        <f t="shared" si="28"/>
        <v>2722.4999999999995</v>
      </c>
      <c r="L3630" s="10">
        <f t="shared" si="29"/>
        <v>816.74999999999989</v>
      </c>
      <c r="M3630" s="11">
        <v>0.3</v>
      </c>
      <c r="O3630" s="16"/>
      <c r="P3630" s="14"/>
      <c r="Q3630" s="12"/>
      <c r="R3630" s="13"/>
    </row>
    <row r="3631" spans="1:18" ht="15.75" customHeight="1">
      <c r="A3631" s="1"/>
      <c r="B3631" s="6" t="s">
        <v>14</v>
      </c>
      <c r="C3631" s="6">
        <v>1185732</v>
      </c>
      <c r="D3631" s="7">
        <v>44329</v>
      </c>
      <c r="E3631" s="6" t="s">
        <v>15</v>
      </c>
      <c r="F3631" s="6" t="s">
        <v>123</v>
      </c>
      <c r="G3631" s="6" t="s">
        <v>124</v>
      </c>
      <c r="H3631" s="6" t="s">
        <v>18</v>
      </c>
      <c r="I3631" s="8">
        <v>0.5</v>
      </c>
      <c r="J3631" s="9">
        <v>2000</v>
      </c>
      <c r="K3631" s="10">
        <f t="shared" si="28"/>
        <v>1000</v>
      </c>
      <c r="L3631" s="10">
        <f t="shared" si="29"/>
        <v>300</v>
      </c>
      <c r="M3631" s="11">
        <v>0.3</v>
      </c>
      <c r="O3631" s="16"/>
      <c r="P3631" s="14"/>
      <c r="Q3631" s="12"/>
      <c r="R3631" s="13"/>
    </row>
    <row r="3632" spans="1:18" ht="15.75" customHeight="1">
      <c r="A3632" s="1"/>
      <c r="B3632" s="6" t="s">
        <v>14</v>
      </c>
      <c r="C3632" s="6">
        <v>1185732</v>
      </c>
      <c r="D3632" s="7">
        <v>44329</v>
      </c>
      <c r="E3632" s="6" t="s">
        <v>15</v>
      </c>
      <c r="F3632" s="6" t="s">
        <v>123</v>
      </c>
      <c r="G3632" s="6" t="s">
        <v>124</v>
      </c>
      <c r="H3632" s="6" t="s">
        <v>19</v>
      </c>
      <c r="I3632" s="8">
        <v>0.45</v>
      </c>
      <c r="J3632" s="9">
        <v>2250</v>
      </c>
      <c r="K3632" s="10">
        <f t="shared" si="28"/>
        <v>1012.5</v>
      </c>
      <c r="L3632" s="10">
        <f t="shared" si="29"/>
        <v>253.125</v>
      </c>
      <c r="M3632" s="11">
        <v>0.25</v>
      </c>
      <c r="O3632" s="16"/>
      <c r="P3632" s="14"/>
      <c r="Q3632" s="12"/>
      <c r="R3632" s="13"/>
    </row>
    <row r="3633" spans="1:18" ht="15.75" customHeight="1">
      <c r="A3633" s="1"/>
      <c r="B3633" s="6" t="s">
        <v>14</v>
      </c>
      <c r="C3633" s="6">
        <v>1185732</v>
      </c>
      <c r="D3633" s="7">
        <v>44329</v>
      </c>
      <c r="E3633" s="6" t="s">
        <v>15</v>
      </c>
      <c r="F3633" s="6" t="s">
        <v>123</v>
      </c>
      <c r="G3633" s="6" t="s">
        <v>124</v>
      </c>
      <c r="H3633" s="6" t="s">
        <v>20</v>
      </c>
      <c r="I3633" s="8">
        <v>0.45</v>
      </c>
      <c r="J3633" s="9">
        <v>1750</v>
      </c>
      <c r="K3633" s="10">
        <f t="shared" si="28"/>
        <v>787.5</v>
      </c>
      <c r="L3633" s="10">
        <f t="shared" si="29"/>
        <v>196.875</v>
      </c>
      <c r="M3633" s="11">
        <v>0.25</v>
      </c>
      <c r="O3633" s="16"/>
      <c r="P3633" s="14"/>
      <c r="Q3633" s="12"/>
      <c r="R3633" s="13"/>
    </row>
    <row r="3634" spans="1:18" ht="15.75" customHeight="1">
      <c r="A3634" s="1"/>
      <c r="B3634" s="6" t="s">
        <v>14</v>
      </c>
      <c r="C3634" s="6">
        <v>1185732</v>
      </c>
      <c r="D3634" s="7">
        <v>44329</v>
      </c>
      <c r="E3634" s="6" t="s">
        <v>15</v>
      </c>
      <c r="F3634" s="6" t="s">
        <v>123</v>
      </c>
      <c r="G3634" s="6" t="s">
        <v>124</v>
      </c>
      <c r="H3634" s="6" t="s">
        <v>21</v>
      </c>
      <c r="I3634" s="8">
        <v>0.54999999999999993</v>
      </c>
      <c r="J3634" s="9">
        <v>2000</v>
      </c>
      <c r="K3634" s="10">
        <f t="shared" si="28"/>
        <v>1099.9999999999998</v>
      </c>
      <c r="L3634" s="10">
        <f t="shared" si="29"/>
        <v>274.99999999999994</v>
      </c>
      <c r="M3634" s="11">
        <v>0.25</v>
      </c>
      <c r="O3634" s="16"/>
      <c r="P3634" s="14"/>
      <c r="Q3634" s="12"/>
      <c r="R3634" s="13"/>
    </row>
    <row r="3635" spans="1:18" ht="15.75" customHeight="1">
      <c r="A3635" s="1"/>
      <c r="B3635" s="6" t="s">
        <v>14</v>
      </c>
      <c r="C3635" s="6">
        <v>1185732</v>
      </c>
      <c r="D3635" s="7">
        <v>44329</v>
      </c>
      <c r="E3635" s="6" t="s">
        <v>15</v>
      </c>
      <c r="F3635" s="6" t="s">
        <v>123</v>
      </c>
      <c r="G3635" s="6" t="s">
        <v>124</v>
      </c>
      <c r="H3635" s="6" t="s">
        <v>22</v>
      </c>
      <c r="I3635" s="8">
        <v>0.6</v>
      </c>
      <c r="J3635" s="9">
        <v>3250</v>
      </c>
      <c r="K3635" s="10">
        <f t="shared" si="28"/>
        <v>1950</v>
      </c>
      <c r="L3635" s="10">
        <f t="shared" si="29"/>
        <v>585</v>
      </c>
      <c r="M3635" s="11">
        <v>0.3</v>
      </c>
      <c r="O3635" s="16"/>
      <c r="P3635" s="14"/>
      <c r="Q3635" s="12"/>
      <c r="R3635" s="13"/>
    </row>
    <row r="3636" spans="1:18" ht="15.75" customHeight="1">
      <c r="A3636" s="1"/>
      <c r="B3636" s="6" t="s">
        <v>14</v>
      </c>
      <c r="C3636" s="6">
        <v>1185732</v>
      </c>
      <c r="D3636" s="7">
        <v>44362</v>
      </c>
      <c r="E3636" s="6" t="s">
        <v>15</v>
      </c>
      <c r="F3636" s="6" t="s">
        <v>123</v>
      </c>
      <c r="G3636" s="6" t="s">
        <v>124</v>
      </c>
      <c r="H3636" s="6" t="s">
        <v>17</v>
      </c>
      <c r="I3636" s="8">
        <v>0.54999999999999993</v>
      </c>
      <c r="J3636" s="9">
        <v>5750</v>
      </c>
      <c r="K3636" s="10">
        <f t="shared" si="28"/>
        <v>3162.4999999999995</v>
      </c>
      <c r="L3636" s="10">
        <f t="shared" si="29"/>
        <v>948.74999999999977</v>
      </c>
      <c r="M3636" s="11">
        <v>0.3</v>
      </c>
      <c r="O3636" s="16"/>
      <c r="P3636" s="14"/>
      <c r="Q3636" s="12"/>
      <c r="R3636" s="13"/>
    </row>
    <row r="3637" spans="1:18" ht="15.75" customHeight="1">
      <c r="A3637" s="1"/>
      <c r="B3637" s="6" t="s">
        <v>14</v>
      </c>
      <c r="C3637" s="6">
        <v>1185732</v>
      </c>
      <c r="D3637" s="7">
        <v>44362</v>
      </c>
      <c r="E3637" s="6" t="s">
        <v>15</v>
      </c>
      <c r="F3637" s="6" t="s">
        <v>123</v>
      </c>
      <c r="G3637" s="6" t="s">
        <v>124</v>
      </c>
      <c r="H3637" s="6" t="s">
        <v>18</v>
      </c>
      <c r="I3637" s="8">
        <v>0.5</v>
      </c>
      <c r="J3637" s="9">
        <v>3250</v>
      </c>
      <c r="K3637" s="10">
        <f t="shared" si="28"/>
        <v>1625</v>
      </c>
      <c r="L3637" s="10">
        <f t="shared" si="29"/>
        <v>487.5</v>
      </c>
      <c r="M3637" s="11">
        <v>0.3</v>
      </c>
      <c r="O3637" s="16"/>
      <c r="P3637" s="14"/>
      <c r="Q3637" s="12"/>
      <c r="R3637" s="13"/>
    </row>
    <row r="3638" spans="1:18" ht="15.75" customHeight="1">
      <c r="A3638" s="1"/>
      <c r="B3638" s="6" t="s">
        <v>14</v>
      </c>
      <c r="C3638" s="6">
        <v>1185732</v>
      </c>
      <c r="D3638" s="7">
        <v>44362</v>
      </c>
      <c r="E3638" s="6" t="s">
        <v>15</v>
      </c>
      <c r="F3638" s="6" t="s">
        <v>123</v>
      </c>
      <c r="G3638" s="6" t="s">
        <v>124</v>
      </c>
      <c r="H3638" s="6" t="s">
        <v>19</v>
      </c>
      <c r="I3638" s="8">
        <v>0.45</v>
      </c>
      <c r="J3638" s="9">
        <v>2500</v>
      </c>
      <c r="K3638" s="10">
        <f t="shared" si="28"/>
        <v>1125</v>
      </c>
      <c r="L3638" s="10">
        <f t="shared" si="29"/>
        <v>281.25</v>
      </c>
      <c r="M3638" s="11">
        <v>0.25</v>
      </c>
      <c r="O3638" s="16"/>
      <c r="P3638" s="14"/>
      <c r="Q3638" s="12"/>
      <c r="R3638" s="13"/>
    </row>
    <row r="3639" spans="1:18" ht="15.75" customHeight="1">
      <c r="A3639" s="1"/>
      <c r="B3639" s="6" t="s">
        <v>14</v>
      </c>
      <c r="C3639" s="6">
        <v>1185732</v>
      </c>
      <c r="D3639" s="7">
        <v>44362</v>
      </c>
      <c r="E3639" s="6" t="s">
        <v>15</v>
      </c>
      <c r="F3639" s="6" t="s">
        <v>123</v>
      </c>
      <c r="G3639" s="6" t="s">
        <v>124</v>
      </c>
      <c r="H3639" s="6" t="s">
        <v>20</v>
      </c>
      <c r="I3639" s="8">
        <v>0.45</v>
      </c>
      <c r="J3639" s="9">
        <v>2250</v>
      </c>
      <c r="K3639" s="10">
        <f t="shared" si="28"/>
        <v>1012.5</v>
      </c>
      <c r="L3639" s="10">
        <f t="shared" si="29"/>
        <v>253.125</v>
      </c>
      <c r="M3639" s="11">
        <v>0.25</v>
      </c>
      <c r="O3639" s="16"/>
      <c r="P3639" s="14"/>
      <c r="Q3639" s="12"/>
      <c r="R3639" s="13"/>
    </row>
    <row r="3640" spans="1:18" ht="15.75" customHeight="1">
      <c r="A3640" s="1"/>
      <c r="B3640" s="6" t="s">
        <v>14</v>
      </c>
      <c r="C3640" s="6">
        <v>1185732</v>
      </c>
      <c r="D3640" s="7">
        <v>44362</v>
      </c>
      <c r="E3640" s="6" t="s">
        <v>15</v>
      </c>
      <c r="F3640" s="6" t="s">
        <v>123</v>
      </c>
      <c r="G3640" s="6" t="s">
        <v>124</v>
      </c>
      <c r="H3640" s="6" t="s">
        <v>21</v>
      </c>
      <c r="I3640" s="8">
        <v>0.54999999999999993</v>
      </c>
      <c r="J3640" s="9">
        <v>2250</v>
      </c>
      <c r="K3640" s="10">
        <f t="shared" si="28"/>
        <v>1237.4999999999998</v>
      </c>
      <c r="L3640" s="10">
        <f t="shared" si="29"/>
        <v>309.37499999999994</v>
      </c>
      <c r="M3640" s="11">
        <v>0.25</v>
      </c>
      <c r="O3640" s="16"/>
      <c r="P3640" s="14"/>
      <c r="Q3640" s="12"/>
      <c r="R3640" s="13"/>
    </row>
    <row r="3641" spans="1:18" ht="15.75" customHeight="1">
      <c r="A3641" s="1"/>
      <c r="B3641" s="6" t="s">
        <v>14</v>
      </c>
      <c r="C3641" s="6">
        <v>1185732</v>
      </c>
      <c r="D3641" s="7">
        <v>44362</v>
      </c>
      <c r="E3641" s="6" t="s">
        <v>15</v>
      </c>
      <c r="F3641" s="6" t="s">
        <v>123</v>
      </c>
      <c r="G3641" s="6" t="s">
        <v>124</v>
      </c>
      <c r="H3641" s="6" t="s">
        <v>22</v>
      </c>
      <c r="I3641" s="8">
        <v>0.6</v>
      </c>
      <c r="J3641" s="9">
        <v>3750</v>
      </c>
      <c r="K3641" s="10">
        <f t="shared" si="28"/>
        <v>2250</v>
      </c>
      <c r="L3641" s="10">
        <f t="shared" si="29"/>
        <v>675</v>
      </c>
      <c r="M3641" s="11">
        <v>0.3</v>
      </c>
      <c r="O3641" s="16"/>
      <c r="P3641" s="14"/>
      <c r="Q3641" s="12"/>
      <c r="R3641" s="13"/>
    </row>
    <row r="3642" spans="1:18" ht="15.75" customHeight="1">
      <c r="A3642" s="1"/>
      <c r="B3642" s="6" t="s">
        <v>14</v>
      </c>
      <c r="C3642" s="6">
        <v>1185732</v>
      </c>
      <c r="D3642" s="7">
        <v>44390</v>
      </c>
      <c r="E3642" s="6" t="s">
        <v>15</v>
      </c>
      <c r="F3642" s="6" t="s">
        <v>123</v>
      </c>
      <c r="G3642" s="6" t="s">
        <v>124</v>
      </c>
      <c r="H3642" s="6" t="s">
        <v>17</v>
      </c>
      <c r="I3642" s="8">
        <v>0.54999999999999993</v>
      </c>
      <c r="J3642" s="9">
        <v>6000</v>
      </c>
      <c r="K3642" s="10">
        <f t="shared" si="28"/>
        <v>3299.9999999999995</v>
      </c>
      <c r="L3642" s="10">
        <f t="shared" si="29"/>
        <v>989.99999999999977</v>
      </c>
      <c r="M3642" s="11">
        <v>0.3</v>
      </c>
      <c r="O3642" s="16"/>
      <c r="P3642" s="14"/>
      <c r="Q3642" s="12"/>
      <c r="R3642" s="13"/>
    </row>
    <row r="3643" spans="1:18" ht="15.75" customHeight="1">
      <c r="A3643" s="1"/>
      <c r="B3643" s="6" t="s">
        <v>14</v>
      </c>
      <c r="C3643" s="6">
        <v>1185732</v>
      </c>
      <c r="D3643" s="7">
        <v>44390</v>
      </c>
      <c r="E3643" s="6" t="s">
        <v>15</v>
      </c>
      <c r="F3643" s="6" t="s">
        <v>123</v>
      </c>
      <c r="G3643" s="6" t="s">
        <v>124</v>
      </c>
      <c r="H3643" s="6" t="s">
        <v>18</v>
      </c>
      <c r="I3643" s="8">
        <v>0.5</v>
      </c>
      <c r="J3643" s="9">
        <v>3500</v>
      </c>
      <c r="K3643" s="10">
        <f t="shared" si="28"/>
        <v>1750</v>
      </c>
      <c r="L3643" s="10">
        <f t="shared" si="29"/>
        <v>525</v>
      </c>
      <c r="M3643" s="11">
        <v>0.3</v>
      </c>
      <c r="O3643" s="16"/>
      <c r="P3643" s="14"/>
      <c r="Q3643" s="12"/>
      <c r="R3643" s="13"/>
    </row>
    <row r="3644" spans="1:18" ht="15.75" customHeight="1">
      <c r="A3644" s="1"/>
      <c r="B3644" s="6" t="s">
        <v>14</v>
      </c>
      <c r="C3644" s="6">
        <v>1185732</v>
      </c>
      <c r="D3644" s="7">
        <v>44390</v>
      </c>
      <c r="E3644" s="6" t="s">
        <v>15</v>
      </c>
      <c r="F3644" s="6" t="s">
        <v>123</v>
      </c>
      <c r="G3644" s="6" t="s">
        <v>124</v>
      </c>
      <c r="H3644" s="6" t="s">
        <v>19</v>
      </c>
      <c r="I3644" s="8">
        <v>0.45</v>
      </c>
      <c r="J3644" s="9">
        <v>2750</v>
      </c>
      <c r="K3644" s="10">
        <f t="shared" si="28"/>
        <v>1237.5</v>
      </c>
      <c r="L3644" s="10">
        <f t="shared" si="29"/>
        <v>309.375</v>
      </c>
      <c r="M3644" s="11">
        <v>0.25</v>
      </c>
      <c r="O3644" s="16"/>
      <c r="P3644" s="14"/>
      <c r="Q3644" s="12"/>
      <c r="R3644" s="13"/>
    </row>
    <row r="3645" spans="1:18" ht="15.75" customHeight="1">
      <c r="A3645" s="1"/>
      <c r="B3645" s="6" t="s">
        <v>14</v>
      </c>
      <c r="C3645" s="6">
        <v>1185732</v>
      </c>
      <c r="D3645" s="7">
        <v>44390</v>
      </c>
      <c r="E3645" s="6" t="s">
        <v>15</v>
      </c>
      <c r="F3645" s="6" t="s">
        <v>123</v>
      </c>
      <c r="G3645" s="6" t="s">
        <v>124</v>
      </c>
      <c r="H3645" s="6" t="s">
        <v>20</v>
      </c>
      <c r="I3645" s="8">
        <v>0.45</v>
      </c>
      <c r="J3645" s="9">
        <v>2250</v>
      </c>
      <c r="K3645" s="10">
        <f t="shared" si="28"/>
        <v>1012.5</v>
      </c>
      <c r="L3645" s="10">
        <f t="shared" si="29"/>
        <v>253.125</v>
      </c>
      <c r="M3645" s="11">
        <v>0.25</v>
      </c>
      <c r="O3645" s="16"/>
      <c r="P3645" s="14"/>
      <c r="Q3645" s="12"/>
      <c r="R3645" s="13"/>
    </row>
    <row r="3646" spans="1:18" ht="15.75" customHeight="1">
      <c r="A3646" s="1"/>
      <c r="B3646" s="6" t="s">
        <v>14</v>
      </c>
      <c r="C3646" s="6">
        <v>1185732</v>
      </c>
      <c r="D3646" s="7">
        <v>44390</v>
      </c>
      <c r="E3646" s="6" t="s">
        <v>15</v>
      </c>
      <c r="F3646" s="6" t="s">
        <v>123</v>
      </c>
      <c r="G3646" s="6" t="s">
        <v>124</v>
      </c>
      <c r="H3646" s="6" t="s">
        <v>21</v>
      </c>
      <c r="I3646" s="8">
        <v>0.54999999999999993</v>
      </c>
      <c r="J3646" s="9">
        <v>2500</v>
      </c>
      <c r="K3646" s="10">
        <f t="shared" si="28"/>
        <v>1374.9999999999998</v>
      </c>
      <c r="L3646" s="10">
        <f t="shared" si="29"/>
        <v>343.74999999999994</v>
      </c>
      <c r="M3646" s="11">
        <v>0.25</v>
      </c>
      <c r="O3646" s="16"/>
      <c r="P3646" s="14"/>
      <c r="Q3646" s="12"/>
      <c r="R3646" s="13"/>
    </row>
    <row r="3647" spans="1:18" ht="15.75" customHeight="1">
      <c r="A3647" s="1"/>
      <c r="B3647" s="6" t="s">
        <v>14</v>
      </c>
      <c r="C3647" s="6">
        <v>1185732</v>
      </c>
      <c r="D3647" s="7">
        <v>44390</v>
      </c>
      <c r="E3647" s="6" t="s">
        <v>15</v>
      </c>
      <c r="F3647" s="6" t="s">
        <v>123</v>
      </c>
      <c r="G3647" s="6" t="s">
        <v>124</v>
      </c>
      <c r="H3647" s="6" t="s">
        <v>22</v>
      </c>
      <c r="I3647" s="8">
        <v>0.6</v>
      </c>
      <c r="J3647" s="9">
        <v>4250</v>
      </c>
      <c r="K3647" s="10">
        <f t="shared" si="28"/>
        <v>2550</v>
      </c>
      <c r="L3647" s="10">
        <f t="shared" si="29"/>
        <v>765</v>
      </c>
      <c r="M3647" s="11">
        <v>0.3</v>
      </c>
      <c r="O3647" s="16"/>
      <c r="P3647" s="14"/>
      <c r="Q3647" s="12"/>
      <c r="R3647" s="13"/>
    </row>
    <row r="3648" spans="1:18" ht="15.75" customHeight="1">
      <c r="A3648" s="1"/>
      <c r="B3648" s="6" t="s">
        <v>14</v>
      </c>
      <c r="C3648" s="6">
        <v>1185732</v>
      </c>
      <c r="D3648" s="7">
        <v>44422</v>
      </c>
      <c r="E3648" s="6" t="s">
        <v>15</v>
      </c>
      <c r="F3648" s="6" t="s">
        <v>123</v>
      </c>
      <c r="G3648" s="6" t="s">
        <v>124</v>
      </c>
      <c r="H3648" s="6" t="s">
        <v>17</v>
      </c>
      <c r="I3648" s="8">
        <v>0.54999999999999993</v>
      </c>
      <c r="J3648" s="9">
        <v>5750</v>
      </c>
      <c r="K3648" s="10">
        <f t="shared" si="28"/>
        <v>3162.4999999999995</v>
      </c>
      <c r="L3648" s="10">
        <f t="shared" si="29"/>
        <v>948.74999999999977</v>
      </c>
      <c r="M3648" s="11">
        <v>0.3</v>
      </c>
      <c r="O3648" s="16"/>
      <c r="P3648" s="14"/>
      <c r="Q3648" s="12"/>
      <c r="R3648" s="13"/>
    </row>
    <row r="3649" spans="1:18" ht="15.75" customHeight="1">
      <c r="A3649" s="1"/>
      <c r="B3649" s="6" t="s">
        <v>14</v>
      </c>
      <c r="C3649" s="6">
        <v>1185732</v>
      </c>
      <c r="D3649" s="7">
        <v>44422</v>
      </c>
      <c r="E3649" s="6" t="s">
        <v>15</v>
      </c>
      <c r="F3649" s="6" t="s">
        <v>123</v>
      </c>
      <c r="G3649" s="6" t="s">
        <v>124</v>
      </c>
      <c r="H3649" s="6" t="s">
        <v>18</v>
      </c>
      <c r="I3649" s="8">
        <v>0.5</v>
      </c>
      <c r="J3649" s="9">
        <v>3500</v>
      </c>
      <c r="K3649" s="10">
        <f t="shared" si="28"/>
        <v>1750</v>
      </c>
      <c r="L3649" s="10">
        <f t="shared" si="29"/>
        <v>525</v>
      </c>
      <c r="M3649" s="11">
        <v>0.3</v>
      </c>
      <c r="O3649" s="16"/>
      <c r="P3649" s="14"/>
      <c r="Q3649" s="12"/>
      <c r="R3649" s="13"/>
    </row>
    <row r="3650" spans="1:18" ht="15.75" customHeight="1">
      <c r="A3650" s="1"/>
      <c r="B3650" s="6" t="s">
        <v>14</v>
      </c>
      <c r="C3650" s="6">
        <v>1185732</v>
      </c>
      <c r="D3650" s="7">
        <v>44422</v>
      </c>
      <c r="E3650" s="6" t="s">
        <v>15</v>
      </c>
      <c r="F3650" s="6" t="s">
        <v>123</v>
      </c>
      <c r="G3650" s="6" t="s">
        <v>124</v>
      </c>
      <c r="H3650" s="6" t="s">
        <v>19</v>
      </c>
      <c r="I3650" s="8">
        <v>0.45</v>
      </c>
      <c r="J3650" s="9">
        <v>2750</v>
      </c>
      <c r="K3650" s="10">
        <f t="shared" si="28"/>
        <v>1237.5</v>
      </c>
      <c r="L3650" s="10">
        <f t="shared" si="29"/>
        <v>309.375</v>
      </c>
      <c r="M3650" s="11">
        <v>0.25</v>
      </c>
      <c r="O3650" s="16"/>
      <c r="P3650" s="14"/>
      <c r="Q3650" s="12"/>
      <c r="R3650" s="13"/>
    </row>
    <row r="3651" spans="1:18" ht="15.75" customHeight="1">
      <c r="A3651" s="1"/>
      <c r="B3651" s="6" t="s">
        <v>14</v>
      </c>
      <c r="C3651" s="6">
        <v>1185732</v>
      </c>
      <c r="D3651" s="7">
        <v>44422</v>
      </c>
      <c r="E3651" s="6" t="s">
        <v>15</v>
      </c>
      <c r="F3651" s="6" t="s">
        <v>123</v>
      </c>
      <c r="G3651" s="6" t="s">
        <v>124</v>
      </c>
      <c r="H3651" s="6" t="s">
        <v>20</v>
      </c>
      <c r="I3651" s="8">
        <v>0.45</v>
      </c>
      <c r="J3651" s="9">
        <v>1750</v>
      </c>
      <c r="K3651" s="10">
        <f t="shared" si="28"/>
        <v>787.5</v>
      </c>
      <c r="L3651" s="10">
        <f t="shared" si="29"/>
        <v>196.875</v>
      </c>
      <c r="M3651" s="11">
        <v>0.25</v>
      </c>
      <c r="O3651" s="16"/>
      <c r="P3651" s="14"/>
      <c r="Q3651" s="12"/>
      <c r="R3651" s="13"/>
    </row>
    <row r="3652" spans="1:18" ht="15.75" customHeight="1">
      <c r="A3652" s="1"/>
      <c r="B3652" s="6" t="s">
        <v>14</v>
      </c>
      <c r="C3652" s="6">
        <v>1185732</v>
      </c>
      <c r="D3652" s="7">
        <v>44422</v>
      </c>
      <c r="E3652" s="6" t="s">
        <v>15</v>
      </c>
      <c r="F3652" s="6" t="s">
        <v>123</v>
      </c>
      <c r="G3652" s="6" t="s">
        <v>124</v>
      </c>
      <c r="H3652" s="6" t="s">
        <v>21</v>
      </c>
      <c r="I3652" s="8">
        <v>0.54999999999999993</v>
      </c>
      <c r="J3652" s="9">
        <v>1500</v>
      </c>
      <c r="K3652" s="10">
        <f t="shared" si="28"/>
        <v>824.99999999999989</v>
      </c>
      <c r="L3652" s="10">
        <f t="shared" si="29"/>
        <v>206.24999999999997</v>
      </c>
      <c r="M3652" s="11">
        <v>0.25</v>
      </c>
      <c r="O3652" s="16"/>
      <c r="P3652" s="14"/>
      <c r="Q3652" s="12"/>
      <c r="R3652" s="13"/>
    </row>
    <row r="3653" spans="1:18" ht="15.75" customHeight="1">
      <c r="A3653" s="1"/>
      <c r="B3653" s="6" t="s">
        <v>14</v>
      </c>
      <c r="C3653" s="6">
        <v>1185732</v>
      </c>
      <c r="D3653" s="7">
        <v>44422</v>
      </c>
      <c r="E3653" s="6" t="s">
        <v>15</v>
      </c>
      <c r="F3653" s="6" t="s">
        <v>123</v>
      </c>
      <c r="G3653" s="6" t="s">
        <v>124</v>
      </c>
      <c r="H3653" s="6" t="s">
        <v>22</v>
      </c>
      <c r="I3653" s="8">
        <v>0.6</v>
      </c>
      <c r="J3653" s="9">
        <v>3250</v>
      </c>
      <c r="K3653" s="10">
        <f t="shared" si="28"/>
        <v>1950</v>
      </c>
      <c r="L3653" s="10">
        <f t="shared" si="29"/>
        <v>585</v>
      </c>
      <c r="M3653" s="11">
        <v>0.3</v>
      </c>
      <c r="O3653" s="16"/>
      <c r="P3653" s="14"/>
      <c r="Q3653" s="12"/>
      <c r="R3653" s="13"/>
    </row>
    <row r="3654" spans="1:18" ht="15.75" customHeight="1">
      <c r="A3654" s="1"/>
      <c r="B3654" s="6" t="s">
        <v>14</v>
      </c>
      <c r="C3654" s="6">
        <v>1185732</v>
      </c>
      <c r="D3654" s="7">
        <v>44452</v>
      </c>
      <c r="E3654" s="6" t="s">
        <v>15</v>
      </c>
      <c r="F3654" s="6" t="s">
        <v>123</v>
      </c>
      <c r="G3654" s="6" t="s">
        <v>124</v>
      </c>
      <c r="H3654" s="6" t="s">
        <v>17</v>
      </c>
      <c r="I3654" s="8">
        <v>0.54999999999999993</v>
      </c>
      <c r="J3654" s="9">
        <v>4500</v>
      </c>
      <c r="K3654" s="10">
        <f t="shared" si="28"/>
        <v>2474.9999999999995</v>
      </c>
      <c r="L3654" s="10">
        <f t="shared" si="29"/>
        <v>742.49999999999989</v>
      </c>
      <c r="M3654" s="11">
        <v>0.3</v>
      </c>
      <c r="O3654" s="16"/>
      <c r="P3654" s="14"/>
      <c r="Q3654" s="12"/>
      <c r="R3654" s="13"/>
    </row>
    <row r="3655" spans="1:18" ht="15.75" customHeight="1">
      <c r="A3655" s="1"/>
      <c r="B3655" s="6" t="s">
        <v>14</v>
      </c>
      <c r="C3655" s="6">
        <v>1185732</v>
      </c>
      <c r="D3655" s="7">
        <v>44452</v>
      </c>
      <c r="E3655" s="6" t="s">
        <v>15</v>
      </c>
      <c r="F3655" s="6" t="s">
        <v>123</v>
      </c>
      <c r="G3655" s="6" t="s">
        <v>124</v>
      </c>
      <c r="H3655" s="6" t="s">
        <v>18</v>
      </c>
      <c r="I3655" s="8">
        <v>0.5</v>
      </c>
      <c r="J3655" s="9">
        <v>2500</v>
      </c>
      <c r="K3655" s="10">
        <f t="shared" si="28"/>
        <v>1250</v>
      </c>
      <c r="L3655" s="10">
        <f t="shared" si="29"/>
        <v>375</v>
      </c>
      <c r="M3655" s="11">
        <v>0.3</v>
      </c>
      <c r="O3655" s="16"/>
      <c r="P3655" s="14"/>
      <c r="Q3655" s="12"/>
      <c r="R3655" s="13"/>
    </row>
    <row r="3656" spans="1:18" ht="15.75" customHeight="1">
      <c r="A3656" s="1"/>
      <c r="B3656" s="6" t="s">
        <v>14</v>
      </c>
      <c r="C3656" s="6">
        <v>1185732</v>
      </c>
      <c r="D3656" s="7">
        <v>44452</v>
      </c>
      <c r="E3656" s="6" t="s">
        <v>15</v>
      </c>
      <c r="F3656" s="6" t="s">
        <v>123</v>
      </c>
      <c r="G3656" s="6" t="s">
        <v>124</v>
      </c>
      <c r="H3656" s="6" t="s">
        <v>19</v>
      </c>
      <c r="I3656" s="8">
        <v>0.45</v>
      </c>
      <c r="J3656" s="9">
        <v>1500</v>
      </c>
      <c r="K3656" s="10">
        <f t="shared" si="28"/>
        <v>675</v>
      </c>
      <c r="L3656" s="10">
        <f t="shared" si="29"/>
        <v>168.75</v>
      </c>
      <c r="M3656" s="11">
        <v>0.25</v>
      </c>
      <c r="O3656" s="16"/>
      <c r="P3656" s="14"/>
      <c r="Q3656" s="12"/>
      <c r="R3656" s="13"/>
    </row>
    <row r="3657" spans="1:18" ht="15.75" customHeight="1">
      <c r="A3657" s="1"/>
      <c r="B3657" s="6" t="s">
        <v>14</v>
      </c>
      <c r="C3657" s="6">
        <v>1185732</v>
      </c>
      <c r="D3657" s="7">
        <v>44452</v>
      </c>
      <c r="E3657" s="6" t="s">
        <v>15</v>
      </c>
      <c r="F3657" s="6" t="s">
        <v>123</v>
      </c>
      <c r="G3657" s="6" t="s">
        <v>124</v>
      </c>
      <c r="H3657" s="6" t="s">
        <v>20</v>
      </c>
      <c r="I3657" s="8">
        <v>0.45</v>
      </c>
      <c r="J3657" s="9">
        <v>1250</v>
      </c>
      <c r="K3657" s="10">
        <f t="shared" si="28"/>
        <v>562.5</v>
      </c>
      <c r="L3657" s="10">
        <f t="shared" si="29"/>
        <v>140.625</v>
      </c>
      <c r="M3657" s="11">
        <v>0.25</v>
      </c>
      <c r="O3657" s="16"/>
      <c r="P3657" s="14"/>
      <c r="Q3657" s="12"/>
      <c r="R3657" s="13"/>
    </row>
    <row r="3658" spans="1:18" ht="15.75" customHeight="1">
      <c r="A3658" s="1"/>
      <c r="B3658" s="6" t="s">
        <v>14</v>
      </c>
      <c r="C3658" s="6">
        <v>1185732</v>
      </c>
      <c r="D3658" s="7">
        <v>44452</v>
      </c>
      <c r="E3658" s="6" t="s">
        <v>15</v>
      </c>
      <c r="F3658" s="6" t="s">
        <v>123</v>
      </c>
      <c r="G3658" s="6" t="s">
        <v>124</v>
      </c>
      <c r="H3658" s="6" t="s">
        <v>21</v>
      </c>
      <c r="I3658" s="8">
        <v>0.54999999999999993</v>
      </c>
      <c r="J3658" s="9">
        <v>1250</v>
      </c>
      <c r="K3658" s="10">
        <f t="shared" si="28"/>
        <v>687.49999999999989</v>
      </c>
      <c r="L3658" s="10">
        <f t="shared" si="29"/>
        <v>171.87499999999997</v>
      </c>
      <c r="M3658" s="11">
        <v>0.25</v>
      </c>
      <c r="O3658" s="16"/>
      <c r="P3658" s="14"/>
      <c r="Q3658" s="12"/>
      <c r="R3658" s="13"/>
    </row>
    <row r="3659" spans="1:18" ht="15.75" customHeight="1">
      <c r="A3659" s="1"/>
      <c r="B3659" s="6" t="s">
        <v>14</v>
      </c>
      <c r="C3659" s="6">
        <v>1185732</v>
      </c>
      <c r="D3659" s="7">
        <v>44452</v>
      </c>
      <c r="E3659" s="6" t="s">
        <v>15</v>
      </c>
      <c r="F3659" s="6" t="s">
        <v>123</v>
      </c>
      <c r="G3659" s="6" t="s">
        <v>124</v>
      </c>
      <c r="H3659" s="6" t="s">
        <v>22</v>
      </c>
      <c r="I3659" s="8">
        <v>0.6</v>
      </c>
      <c r="J3659" s="9">
        <v>2250</v>
      </c>
      <c r="K3659" s="10">
        <f t="shared" si="28"/>
        <v>1350</v>
      </c>
      <c r="L3659" s="10">
        <f t="shared" si="29"/>
        <v>405</v>
      </c>
      <c r="M3659" s="11">
        <v>0.3</v>
      </c>
      <c r="O3659" s="16"/>
      <c r="P3659" s="14"/>
      <c r="Q3659" s="12"/>
      <c r="R3659" s="13"/>
    </row>
    <row r="3660" spans="1:18" ht="15.75" customHeight="1">
      <c r="A3660" s="1"/>
      <c r="B3660" s="6" t="s">
        <v>14</v>
      </c>
      <c r="C3660" s="6">
        <v>1185732</v>
      </c>
      <c r="D3660" s="7">
        <v>44484</v>
      </c>
      <c r="E3660" s="6" t="s">
        <v>15</v>
      </c>
      <c r="F3660" s="6" t="s">
        <v>123</v>
      </c>
      <c r="G3660" s="6" t="s">
        <v>124</v>
      </c>
      <c r="H3660" s="6" t="s">
        <v>17</v>
      </c>
      <c r="I3660" s="8">
        <v>0.6</v>
      </c>
      <c r="J3660" s="9">
        <v>4000</v>
      </c>
      <c r="K3660" s="10">
        <f t="shared" si="28"/>
        <v>2400</v>
      </c>
      <c r="L3660" s="10">
        <f t="shared" si="29"/>
        <v>720</v>
      </c>
      <c r="M3660" s="11">
        <v>0.3</v>
      </c>
      <c r="O3660" s="16"/>
      <c r="P3660" s="14"/>
      <c r="Q3660" s="12"/>
      <c r="R3660" s="13"/>
    </row>
    <row r="3661" spans="1:18" ht="15.75" customHeight="1">
      <c r="A3661" s="1"/>
      <c r="B3661" s="6" t="s">
        <v>14</v>
      </c>
      <c r="C3661" s="6">
        <v>1185732</v>
      </c>
      <c r="D3661" s="7">
        <v>44484</v>
      </c>
      <c r="E3661" s="6" t="s">
        <v>15</v>
      </c>
      <c r="F3661" s="6" t="s">
        <v>123</v>
      </c>
      <c r="G3661" s="6" t="s">
        <v>124</v>
      </c>
      <c r="H3661" s="6" t="s">
        <v>18</v>
      </c>
      <c r="I3661" s="8">
        <v>0.55000000000000004</v>
      </c>
      <c r="J3661" s="9">
        <v>2250</v>
      </c>
      <c r="K3661" s="10">
        <f t="shared" si="28"/>
        <v>1237.5</v>
      </c>
      <c r="L3661" s="10">
        <f t="shared" si="29"/>
        <v>371.25</v>
      </c>
      <c r="M3661" s="11">
        <v>0.3</v>
      </c>
      <c r="O3661" s="16"/>
      <c r="P3661" s="14"/>
      <c r="Q3661" s="12"/>
      <c r="R3661" s="13"/>
    </row>
    <row r="3662" spans="1:18" ht="15.75" customHeight="1">
      <c r="A3662" s="1"/>
      <c r="B3662" s="6" t="s">
        <v>14</v>
      </c>
      <c r="C3662" s="6">
        <v>1185732</v>
      </c>
      <c r="D3662" s="7">
        <v>44484</v>
      </c>
      <c r="E3662" s="6" t="s">
        <v>15</v>
      </c>
      <c r="F3662" s="6" t="s">
        <v>123</v>
      </c>
      <c r="G3662" s="6" t="s">
        <v>124</v>
      </c>
      <c r="H3662" s="6" t="s">
        <v>19</v>
      </c>
      <c r="I3662" s="8">
        <v>0.55000000000000004</v>
      </c>
      <c r="J3662" s="9">
        <v>1250</v>
      </c>
      <c r="K3662" s="10">
        <f t="shared" si="28"/>
        <v>687.5</v>
      </c>
      <c r="L3662" s="10">
        <f t="shared" si="29"/>
        <v>171.875</v>
      </c>
      <c r="M3662" s="11">
        <v>0.25</v>
      </c>
      <c r="O3662" s="16"/>
      <c r="P3662" s="14"/>
      <c r="Q3662" s="12"/>
      <c r="R3662" s="13"/>
    </row>
    <row r="3663" spans="1:18" ht="15.75" customHeight="1">
      <c r="A3663" s="1"/>
      <c r="B3663" s="6" t="s">
        <v>14</v>
      </c>
      <c r="C3663" s="6">
        <v>1185732</v>
      </c>
      <c r="D3663" s="7">
        <v>44484</v>
      </c>
      <c r="E3663" s="6" t="s">
        <v>15</v>
      </c>
      <c r="F3663" s="6" t="s">
        <v>123</v>
      </c>
      <c r="G3663" s="6" t="s">
        <v>124</v>
      </c>
      <c r="H3663" s="6" t="s">
        <v>20</v>
      </c>
      <c r="I3663" s="8">
        <v>0.55000000000000004</v>
      </c>
      <c r="J3663" s="9">
        <v>1000</v>
      </c>
      <c r="K3663" s="10">
        <f t="shared" si="28"/>
        <v>550</v>
      </c>
      <c r="L3663" s="10">
        <f t="shared" si="29"/>
        <v>137.5</v>
      </c>
      <c r="M3663" s="11">
        <v>0.25</v>
      </c>
      <c r="O3663" s="16"/>
      <c r="P3663" s="14"/>
      <c r="Q3663" s="12"/>
      <c r="R3663" s="13"/>
    </row>
    <row r="3664" spans="1:18" ht="15.75" customHeight="1">
      <c r="A3664" s="1"/>
      <c r="B3664" s="6" t="s">
        <v>14</v>
      </c>
      <c r="C3664" s="6">
        <v>1185732</v>
      </c>
      <c r="D3664" s="7">
        <v>44484</v>
      </c>
      <c r="E3664" s="6" t="s">
        <v>15</v>
      </c>
      <c r="F3664" s="6" t="s">
        <v>123</v>
      </c>
      <c r="G3664" s="6" t="s">
        <v>124</v>
      </c>
      <c r="H3664" s="6" t="s">
        <v>21</v>
      </c>
      <c r="I3664" s="8">
        <v>0.65</v>
      </c>
      <c r="J3664" s="9">
        <v>1000</v>
      </c>
      <c r="K3664" s="10">
        <f t="shared" si="28"/>
        <v>650</v>
      </c>
      <c r="L3664" s="10">
        <f t="shared" si="29"/>
        <v>162.5</v>
      </c>
      <c r="M3664" s="11">
        <v>0.25</v>
      </c>
      <c r="O3664" s="16"/>
      <c r="P3664" s="14"/>
      <c r="Q3664" s="12"/>
      <c r="R3664" s="13"/>
    </row>
    <row r="3665" spans="1:18" ht="15.75" customHeight="1">
      <c r="A3665" s="1"/>
      <c r="B3665" s="6" t="s">
        <v>14</v>
      </c>
      <c r="C3665" s="6">
        <v>1185732</v>
      </c>
      <c r="D3665" s="7">
        <v>44484</v>
      </c>
      <c r="E3665" s="6" t="s">
        <v>15</v>
      </c>
      <c r="F3665" s="6" t="s">
        <v>123</v>
      </c>
      <c r="G3665" s="6" t="s">
        <v>124</v>
      </c>
      <c r="H3665" s="6" t="s">
        <v>22</v>
      </c>
      <c r="I3665" s="8">
        <v>0.7</v>
      </c>
      <c r="J3665" s="9">
        <v>2250</v>
      </c>
      <c r="K3665" s="10">
        <f t="shared" si="28"/>
        <v>1575</v>
      </c>
      <c r="L3665" s="10">
        <f t="shared" si="29"/>
        <v>472.5</v>
      </c>
      <c r="M3665" s="11">
        <v>0.3</v>
      </c>
      <c r="O3665" s="16"/>
      <c r="P3665" s="14"/>
      <c r="Q3665" s="12"/>
      <c r="R3665" s="13"/>
    </row>
    <row r="3666" spans="1:18" ht="15.75" customHeight="1">
      <c r="A3666" s="1"/>
      <c r="B3666" s="6" t="s">
        <v>14</v>
      </c>
      <c r="C3666" s="6">
        <v>1185732</v>
      </c>
      <c r="D3666" s="7">
        <v>44514</v>
      </c>
      <c r="E3666" s="6" t="s">
        <v>15</v>
      </c>
      <c r="F3666" s="6" t="s">
        <v>123</v>
      </c>
      <c r="G3666" s="6" t="s">
        <v>124</v>
      </c>
      <c r="H3666" s="6" t="s">
        <v>17</v>
      </c>
      <c r="I3666" s="8">
        <v>0.65</v>
      </c>
      <c r="J3666" s="9">
        <v>3750</v>
      </c>
      <c r="K3666" s="10">
        <f t="shared" si="28"/>
        <v>2437.5</v>
      </c>
      <c r="L3666" s="10">
        <f t="shared" si="29"/>
        <v>731.25</v>
      </c>
      <c r="M3666" s="11">
        <v>0.3</v>
      </c>
      <c r="O3666" s="16"/>
      <c r="P3666" s="14"/>
      <c r="Q3666" s="12"/>
      <c r="R3666" s="13"/>
    </row>
    <row r="3667" spans="1:18" ht="15.75" customHeight="1">
      <c r="A3667" s="1"/>
      <c r="B3667" s="6" t="s">
        <v>14</v>
      </c>
      <c r="C3667" s="6">
        <v>1185732</v>
      </c>
      <c r="D3667" s="7">
        <v>44514</v>
      </c>
      <c r="E3667" s="6" t="s">
        <v>15</v>
      </c>
      <c r="F3667" s="6" t="s">
        <v>123</v>
      </c>
      <c r="G3667" s="6" t="s">
        <v>124</v>
      </c>
      <c r="H3667" s="6" t="s">
        <v>18</v>
      </c>
      <c r="I3667" s="8">
        <v>0.55000000000000004</v>
      </c>
      <c r="J3667" s="9">
        <v>3000</v>
      </c>
      <c r="K3667" s="10">
        <f t="shared" si="28"/>
        <v>1650.0000000000002</v>
      </c>
      <c r="L3667" s="10">
        <f t="shared" si="29"/>
        <v>495.00000000000006</v>
      </c>
      <c r="M3667" s="11">
        <v>0.3</v>
      </c>
      <c r="O3667" s="16"/>
      <c r="P3667" s="14"/>
      <c r="Q3667" s="12"/>
      <c r="R3667" s="13"/>
    </row>
    <row r="3668" spans="1:18" ht="15.75" customHeight="1">
      <c r="A3668" s="1"/>
      <c r="B3668" s="6" t="s">
        <v>14</v>
      </c>
      <c r="C3668" s="6">
        <v>1185732</v>
      </c>
      <c r="D3668" s="7">
        <v>44514</v>
      </c>
      <c r="E3668" s="6" t="s">
        <v>15</v>
      </c>
      <c r="F3668" s="6" t="s">
        <v>123</v>
      </c>
      <c r="G3668" s="6" t="s">
        <v>124</v>
      </c>
      <c r="H3668" s="6" t="s">
        <v>19</v>
      </c>
      <c r="I3668" s="8">
        <v>0.55000000000000004</v>
      </c>
      <c r="J3668" s="9">
        <v>2950</v>
      </c>
      <c r="K3668" s="10">
        <f t="shared" si="28"/>
        <v>1622.5000000000002</v>
      </c>
      <c r="L3668" s="10">
        <f t="shared" si="29"/>
        <v>405.62500000000006</v>
      </c>
      <c r="M3668" s="11">
        <v>0.25</v>
      </c>
      <c r="O3668" s="16"/>
      <c r="P3668" s="14"/>
      <c r="Q3668" s="12"/>
      <c r="R3668" s="13"/>
    </row>
    <row r="3669" spans="1:18" ht="15.75" customHeight="1">
      <c r="A3669" s="1"/>
      <c r="B3669" s="6" t="s">
        <v>14</v>
      </c>
      <c r="C3669" s="6">
        <v>1185732</v>
      </c>
      <c r="D3669" s="7">
        <v>44514</v>
      </c>
      <c r="E3669" s="6" t="s">
        <v>15</v>
      </c>
      <c r="F3669" s="6" t="s">
        <v>123</v>
      </c>
      <c r="G3669" s="6" t="s">
        <v>124</v>
      </c>
      <c r="H3669" s="6" t="s">
        <v>20</v>
      </c>
      <c r="I3669" s="8">
        <v>0.55000000000000004</v>
      </c>
      <c r="J3669" s="9">
        <v>2750</v>
      </c>
      <c r="K3669" s="10">
        <f t="shared" si="28"/>
        <v>1512.5000000000002</v>
      </c>
      <c r="L3669" s="10">
        <f t="shared" si="29"/>
        <v>378.12500000000006</v>
      </c>
      <c r="M3669" s="11">
        <v>0.25</v>
      </c>
      <c r="O3669" s="16"/>
      <c r="P3669" s="14"/>
      <c r="Q3669" s="12"/>
      <c r="R3669" s="13"/>
    </row>
    <row r="3670" spans="1:18" ht="15.75" customHeight="1">
      <c r="A3670" s="1"/>
      <c r="B3670" s="6" t="s">
        <v>14</v>
      </c>
      <c r="C3670" s="6">
        <v>1185732</v>
      </c>
      <c r="D3670" s="7">
        <v>44514</v>
      </c>
      <c r="E3670" s="6" t="s">
        <v>15</v>
      </c>
      <c r="F3670" s="6" t="s">
        <v>123</v>
      </c>
      <c r="G3670" s="6" t="s">
        <v>124</v>
      </c>
      <c r="H3670" s="6" t="s">
        <v>21</v>
      </c>
      <c r="I3670" s="8">
        <v>0.65</v>
      </c>
      <c r="J3670" s="9">
        <v>2500</v>
      </c>
      <c r="K3670" s="10">
        <f t="shared" si="28"/>
        <v>1625</v>
      </c>
      <c r="L3670" s="10">
        <f t="shared" si="29"/>
        <v>406.25</v>
      </c>
      <c r="M3670" s="11">
        <v>0.25</v>
      </c>
      <c r="O3670" s="16"/>
      <c r="P3670" s="14"/>
      <c r="Q3670" s="12"/>
      <c r="R3670" s="13"/>
    </row>
    <row r="3671" spans="1:18" ht="15.75" customHeight="1">
      <c r="A3671" s="1"/>
      <c r="B3671" s="6" t="s">
        <v>14</v>
      </c>
      <c r="C3671" s="6">
        <v>1185732</v>
      </c>
      <c r="D3671" s="7">
        <v>44514</v>
      </c>
      <c r="E3671" s="6" t="s">
        <v>15</v>
      </c>
      <c r="F3671" s="6" t="s">
        <v>123</v>
      </c>
      <c r="G3671" s="6" t="s">
        <v>124</v>
      </c>
      <c r="H3671" s="6" t="s">
        <v>22</v>
      </c>
      <c r="I3671" s="8">
        <v>0.7</v>
      </c>
      <c r="J3671" s="9">
        <v>3500</v>
      </c>
      <c r="K3671" s="10">
        <f t="shared" si="28"/>
        <v>2450</v>
      </c>
      <c r="L3671" s="10">
        <f t="shared" si="29"/>
        <v>735</v>
      </c>
      <c r="M3671" s="11">
        <v>0.3</v>
      </c>
      <c r="O3671" s="16"/>
      <c r="P3671" s="14"/>
      <c r="Q3671" s="12"/>
      <c r="R3671" s="13"/>
    </row>
    <row r="3672" spans="1:18" ht="15.75" customHeight="1">
      <c r="A3672" s="1"/>
      <c r="B3672" s="6" t="s">
        <v>14</v>
      </c>
      <c r="C3672" s="6">
        <v>1185732</v>
      </c>
      <c r="D3672" s="7">
        <v>44543</v>
      </c>
      <c r="E3672" s="6" t="s">
        <v>15</v>
      </c>
      <c r="F3672" s="6" t="s">
        <v>123</v>
      </c>
      <c r="G3672" s="6" t="s">
        <v>124</v>
      </c>
      <c r="H3672" s="6" t="s">
        <v>17</v>
      </c>
      <c r="I3672" s="8">
        <v>0.65</v>
      </c>
      <c r="J3672" s="9">
        <v>5750</v>
      </c>
      <c r="K3672" s="10">
        <f t="shared" si="28"/>
        <v>3737.5</v>
      </c>
      <c r="L3672" s="10">
        <f t="shared" si="29"/>
        <v>1121.25</v>
      </c>
      <c r="M3672" s="11">
        <v>0.3</v>
      </c>
      <c r="O3672" s="16"/>
      <c r="P3672" s="14"/>
      <c r="Q3672" s="12"/>
      <c r="R3672" s="13"/>
    </row>
    <row r="3673" spans="1:18" ht="15.75" customHeight="1">
      <c r="A3673" s="1"/>
      <c r="B3673" s="6" t="s">
        <v>14</v>
      </c>
      <c r="C3673" s="6">
        <v>1185732</v>
      </c>
      <c r="D3673" s="7">
        <v>44543</v>
      </c>
      <c r="E3673" s="6" t="s">
        <v>15</v>
      </c>
      <c r="F3673" s="6" t="s">
        <v>123</v>
      </c>
      <c r="G3673" s="6" t="s">
        <v>124</v>
      </c>
      <c r="H3673" s="6" t="s">
        <v>18</v>
      </c>
      <c r="I3673" s="8">
        <v>0.55000000000000004</v>
      </c>
      <c r="J3673" s="9">
        <v>3750</v>
      </c>
      <c r="K3673" s="10">
        <f t="shared" si="28"/>
        <v>2062.5</v>
      </c>
      <c r="L3673" s="10">
        <f t="shared" si="29"/>
        <v>618.75</v>
      </c>
      <c r="M3673" s="11">
        <v>0.3</v>
      </c>
      <c r="O3673" s="16"/>
      <c r="P3673" s="14"/>
      <c r="Q3673" s="12"/>
      <c r="R3673" s="13"/>
    </row>
    <row r="3674" spans="1:18" ht="15.75" customHeight="1">
      <c r="A3674" s="1"/>
      <c r="B3674" s="6" t="s">
        <v>14</v>
      </c>
      <c r="C3674" s="6">
        <v>1185732</v>
      </c>
      <c r="D3674" s="7">
        <v>44543</v>
      </c>
      <c r="E3674" s="6" t="s">
        <v>15</v>
      </c>
      <c r="F3674" s="6" t="s">
        <v>123</v>
      </c>
      <c r="G3674" s="6" t="s">
        <v>124</v>
      </c>
      <c r="H3674" s="6" t="s">
        <v>19</v>
      </c>
      <c r="I3674" s="8">
        <v>0.55000000000000004</v>
      </c>
      <c r="J3674" s="9">
        <v>3500</v>
      </c>
      <c r="K3674" s="10">
        <f t="shared" si="28"/>
        <v>1925.0000000000002</v>
      </c>
      <c r="L3674" s="10">
        <f t="shared" si="29"/>
        <v>481.25000000000006</v>
      </c>
      <c r="M3674" s="11">
        <v>0.25</v>
      </c>
      <c r="O3674" s="16"/>
      <c r="P3674" s="14"/>
      <c r="Q3674" s="12"/>
      <c r="R3674" s="13"/>
    </row>
    <row r="3675" spans="1:18" ht="15.75" customHeight="1">
      <c r="A3675" s="1"/>
      <c r="B3675" s="6" t="s">
        <v>14</v>
      </c>
      <c r="C3675" s="6">
        <v>1185732</v>
      </c>
      <c r="D3675" s="7">
        <v>44543</v>
      </c>
      <c r="E3675" s="6" t="s">
        <v>15</v>
      </c>
      <c r="F3675" s="6" t="s">
        <v>123</v>
      </c>
      <c r="G3675" s="6" t="s">
        <v>124</v>
      </c>
      <c r="H3675" s="6" t="s">
        <v>20</v>
      </c>
      <c r="I3675" s="8">
        <v>0.55000000000000004</v>
      </c>
      <c r="J3675" s="9">
        <v>3000</v>
      </c>
      <c r="K3675" s="10">
        <f t="shared" si="28"/>
        <v>1650.0000000000002</v>
      </c>
      <c r="L3675" s="10">
        <f t="shared" si="29"/>
        <v>412.50000000000006</v>
      </c>
      <c r="M3675" s="11">
        <v>0.25</v>
      </c>
      <c r="O3675" s="16"/>
      <c r="P3675" s="14"/>
      <c r="Q3675" s="12"/>
      <c r="R3675" s="13"/>
    </row>
    <row r="3676" spans="1:18" ht="15.75" customHeight="1">
      <c r="A3676" s="1"/>
      <c r="B3676" s="6" t="s">
        <v>14</v>
      </c>
      <c r="C3676" s="6">
        <v>1185732</v>
      </c>
      <c r="D3676" s="7">
        <v>44543</v>
      </c>
      <c r="E3676" s="6" t="s">
        <v>15</v>
      </c>
      <c r="F3676" s="6" t="s">
        <v>123</v>
      </c>
      <c r="G3676" s="6" t="s">
        <v>124</v>
      </c>
      <c r="H3676" s="6" t="s">
        <v>21</v>
      </c>
      <c r="I3676" s="8">
        <v>0.65</v>
      </c>
      <c r="J3676" s="9">
        <v>3000</v>
      </c>
      <c r="K3676" s="10">
        <f t="shared" si="28"/>
        <v>1950</v>
      </c>
      <c r="L3676" s="10">
        <f t="shared" si="29"/>
        <v>487.5</v>
      </c>
      <c r="M3676" s="11">
        <v>0.25</v>
      </c>
      <c r="O3676" s="16"/>
      <c r="P3676" s="14"/>
      <c r="Q3676" s="12"/>
      <c r="R3676" s="13"/>
    </row>
    <row r="3677" spans="1:18" ht="15.75" customHeight="1">
      <c r="A3677" s="1"/>
      <c r="B3677" s="6" t="s">
        <v>14</v>
      </c>
      <c r="C3677" s="6">
        <v>1185732</v>
      </c>
      <c r="D3677" s="7">
        <v>44543</v>
      </c>
      <c r="E3677" s="6" t="s">
        <v>15</v>
      </c>
      <c r="F3677" s="6" t="s">
        <v>123</v>
      </c>
      <c r="G3677" s="6" t="s">
        <v>124</v>
      </c>
      <c r="H3677" s="6" t="s">
        <v>22</v>
      </c>
      <c r="I3677" s="8">
        <v>0.7</v>
      </c>
      <c r="J3677" s="9">
        <v>4000</v>
      </c>
      <c r="K3677" s="10">
        <f t="shared" si="28"/>
        <v>2800</v>
      </c>
      <c r="L3677" s="10">
        <f t="shared" si="29"/>
        <v>840</v>
      </c>
      <c r="M3677" s="11">
        <v>0.3</v>
      </c>
      <c r="O3677" s="16"/>
      <c r="P3677" s="14"/>
      <c r="Q3677" s="12"/>
      <c r="R3677" s="13"/>
    </row>
    <row r="3678" spans="1:18" ht="15.75" customHeight="1">
      <c r="A3678" s="1" t="s">
        <v>39</v>
      </c>
      <c r="B3678" s="6" t="s">
        <v>14</v>
      </c>
      <c r="C3678" s="6">
        <v>1185732</v>
      </c>
      <c r="D3678" s="7">
        <v>44210</v>
      </c>
      <c r="E3678" s="6" t="s">
        <v>15</v>
      </c>
      <c r="F3678" s="6" t="s">
        <v>125</v>
      </c>
      <c r="G3678" s="6" t="s">
        <v>126</v>
      </c>
      <c r="H3678" s="6" t="s">
        <v>17</v>
      </c>
      <c r="I3678" s="8">
        <v>0.45</v>
      </c>
      <c r="J3678" s="9">
        <v>5250</v>
      </c>
      <c r="K3678" s="10">
        <f t="shared" si="28"/>
        <v>2362.5</v>
      </c>
      <c r="L3678" s="10">
        <f t="shared" si="29"/>
        <v>1063.125</v>
      </c>
      <c r="M3678" s="11">
        <v>0.45</v>
      </c>
      <c r="O3678" s="16"/>
      <c r="P3678" s="14"/>
      <c r="Q3678" s="12"/>
      <c r="R3678" s="13"/>
    </row>
    <row r="3679" spans="1:18" ht="15.75" customHeight="1">
      <c r="A3679" s="1"/>
      <c r="B3679" s="6" t="s">
        <v>14</v>
      </c>
      <c r="C3679" s="6">
        <v>1185732</v>
      </c>
      <c r="D3679" s="7">
        <v>44210</v>
      </c>
      <c r="E3679" s="6" t="s">
        <v>15</v>
      </c>
      <c r="F3679" s="6" t="s">
        <v>125</v>
      </c>
      <c r="G3679" s="6" t="s">
        <v>126</v>
      </c>
      <c r="H3679" s="6" t="s">
        <v>18</v>
      </c>
      <c r="I3679" s="8">
        <v>0.45</v>
      </c>
      <c r="J3679" s="9">
        <v>3250</v>
      </c>
      <c r="K3679" s="10">
        <f t="shared" si="28"/>
        <v>1462.5</v>
      </c>
      <c r="L3679" s="10">
        <f t="shared" si="29"/>
        <v>658.125</v>
      </c>
      <c r="M3679" s="11">
        <v>0.45</v>
      </c>
      <c r="O3679" s="16"/>
      <c r="P3679" s="14"/>
      <c r="Q3679" s="12"/>
      <c r="R3679" s="13"/>
    </row>
    <row r="3680" spans="1:18" ht="15.75" customHeight="1">
      <c r="A3680" s="1"/>
      <c r="B3680" s="6" t="s">
        <v>14</v>
      </c>
      <c r="C3680" s="6">
        <v>1185732</v>
      </c>
      <c r="D3680" s="7">
        <v>44210</v>
      </c>
      <c r="E3680" s="6" t="s">
        <v>15</v>
      </c>
      <c r="F3680" s="6" t="s">
        <v>125</v>
      </c>
      <c r="G3680" s="6" t="s">
        <v>126</v>
      </c>
      <c r="H3680" s="6" t="s">
        <v>19</v>
      </c>
      <c r="I3680" s="8">
        <v>0.35000000000000003</v>
      </c>
      <c r="J3680" s="9">
        <v>3250</v>
      </c>
      <c r="K3680" s="10">
        <f t="shared" si="28"/>
        <v>1137.5</v>
      </c>
      <c r="L3680" s="10">
        <f t="shared" si="29"/>
        <v>398.125</v>
      </c>
      <c r="M3680" s="11">
        <v>0.35</v>
      </c>
      <c r="O3680" s="16"/>
      <c r="P3680" s="14"/>
      <c r="Q3680" s="12"/>
      <c r="R3680" s="13"/>
    </row>
    <row r="3681" spans="1:18" ht="15.75" customHeight="1">
      <c r="A3681" s="1"/>
      <c r="B3681" s="6" t="s">
        <v>14</v>
      </c>
      <c r="C3681" s="6">
        <v>1185732</v>
      </c>
      <c r="D3681" s="7">
        <v>44210</v>
      </c>
      <c r="E3681" s="6" t="s">
        <v>15</v>
      </c>
      <c r="F3681" s="6" t="s">
        <v>125</v>
      </c>
      <c r="G3681" s="6" t="s">
        <v>126</v>
      </c>
      <c r="H3681" s="6" t="s">
        <v>20</v>
      </c>
      <c r="I3681" s="8">
        <v>0.39999999999999997</v>
      </c>
      <c r="J3681" s="9">
        <v>1750</v>
      </c>
      <c r="K3681" s="10">
        <f t="shared" si="28"/>
        <v>699.99999999999989</v>
      </c>
      <c r="L3681" s="10">
        <f t="shared" si="29"/>
        <v>244.99999999999994</v>
      </c>
      <c r="M3681" s="11">
        <v>0.35</v>
      </c>
      <c r="O3681" s="16"/>
      <c r="P3681" s="14"/>
      <c r="Q3681" s="12"/>
      <c r="R3681" s="13"/>
    </row>
    <row r="3682" spans="1:18" ht="15.75" customHeight="1">
      <c r="A3682" s="1"/>
      <c r="B3682" s="6" t="s">
        <v>14</v>
      </c>
      <c r="C3682" s="6">
        <v>1185732</v>
      </c>
      <c r="D3682" s="7">
        <v>44210</v>
      </c>
      <c r="E3682" s="6" t="s">
        <v>15</v>
      </c>
      <c r="F3682" s="6" t="s">
        <v>125</v>
      </c>
      <c r="G3682" s="6" t="s">
        <v>126</v>
      </c>
      <c r="H3682" s="6" t="s">
        <v>21</v>
      </c>
      <c r="I3682" s="8">
        <v>0.55000000000000004</v>
      </c>
      <c r="J3682" s="9">
        <v>2250</v>
      </c>
      <c r="K3682" s="10">
        <f t="shared" si="28"/>
        <v>1237.5</v>
      </c>
      <c r="L3682" s="10">
        <f t="shared" si="29"/>
        <v>433.125</v>
      </c>
      <c r="M3682" s="11">
        <v>0.35</v>
      </c>
      <c r="O3682" s="16"/>
      <c r="P3682" s="14"/>
      <c r="Q3682" s="12"/>
      <c r="R3682" s="13"/>
    </row>
    <row r="3683" spans="1:18" ht="15.75" customHeight="1">
      <c r="A3683" s="1"/>
      <c r="B3683" s="6" t="s">
        <v>14</v>
      </c>
      <c r="C3683" s="6">
        <v>1185732</v>
      </c>
      <c r="D3683" s="7">
        <v>44210</v>
      </c>
      <c r="E3683" s="6" t="s">
        <v>15</v>
      </c>
      <c r="F3683" s="6" t="s">
        <v>125</v>
      </c>
      <c r="G3683" s="6" t="s">
        <v>126</v>
      </c>
      <c r="H3683" s="6" t="s">
        <v>22</v>
      </c>
      <c r="I3683" s="8">
        <v>0.45</v>
      </c>
      <c r="J3683" s="9">
        <v>3250</v>
      </c>
      <c r="K3683" s="10">
        <f t="shared" si="28"/>
        <v>1462.5</v>
      </c>
      <c r="L3683" s="10">
        <f t="shared" si="29"/>
        <v>585</v>
      </c>
      <c r="M3683" s="11">
        <v>0.39999999999999997</v>
      </c>
      <c r="O3683" s="16"/>
      <c r="P3683" s="14"/>
      <c r="Q3683" s="12"/>
      <c r="R3683" s="13"/>
    </row>
    <row r="3684" spans="1:18" ht="15.75" customHeight="1">
      <c r="A3684" s="1"/>
      <c r="B3684" s="6" t="s">
        <v>14</v>
      </c>
      <c r="C3684" s="6">
        <v>1185732</v>
      </c>
      <c r="D3684" s="7">
        <v>44239</v>
      </c>
      <c r="E3684" s="6" t="s">
        <v>15</v>
      </c>
      <c r="F3684" s="6" t="s">
        <v>125</v>
      </c>
      <c r="G3684" s="6" t="s">
        <v>126</v>
      </c>
      <c r="H3684" s="6" t="s">
        <v>17</v>
      </c>
      <c r="I3684" s="8">
        <v>0.45</v>
      </c>
      <c r="J3684" s="9">
        <v>5750</v>
      </c>
      <c r="K3684" s="10">
        <f t="shared" si="28"/>
        <v>2587.5</v>
      </c>
      <c r="L3684" s="10">
        <f t="shared" si="29"/>
        <v>1164.375</v>
      </c>
      <c r="M3684" s="11">
        <v>0.45</v>
      </c>
      <c r="O3684" s="16"/>
      <c r="P3684" s="14"/>
      <c r="Q3684" s="12"/>
      <c r="R3684" s="13"/>
    </row>
    <row r="3685" spans="1:18" ht="15.75" customHeight="1">
      <c r="A3685" s="1"/>
      <c r="B3685" s="6" t="s">
        <v>14</v>
      </c>
      <c r="C3685" s="6">
        <v>1185732</v>
      </c>
      <c r="D3685" s="7">
        <v>44239</v>
      </c>
      <c r="E3685" s="6" t="s">
        <v>15</v>
      </c>
      <c r="F3685" s="6" t="s">
        <v>125</v>
      </c>
      <c r="G3685" s="6" t="s">
        <v>126</v>
      </c>
      <c r="H3685" s="6" t="s">
        <v>18</v>
      </c>
      <c r="I3685" s="8">
        <v>0.45</v>
      </c>
      <c r="J3685" s="9">
        <v>2250</v>
      </c>
      <c r="K3685" s="10">
        <f t="shared" si="28"/>
        <v>1012.5</v>
      </c>
      <c r="L3685" s="10">
        <f t="shared" si="29"/>
        <v>455.625</v>
      </c>
      <c r="M3685" s="11">
        <v>0.45</v>
      </c>
      <c r="O3685" s="16"/>
      <c r="P3685" s="14"/>
      <c r="Q3685" s="12"/>
      <c r="R3685" s="13"/>
    </row>
    <row r="3686" spans="1:18" ht="15.75" customHeight="1">
      <c r="A3686" s="1"/>
      <c r="B3686" s="6" t="s">
        <v>14</v>
      </c>
      <c r="C3686" s="6">
        <v>1185732</v>
      </c>
      <c r="D3686" s="7">
        <v>44239</v>
      </c>
      <c r="E3686" s="6" t="s">
        <v>15</v>
      </c>
      <c r="F3686" s="6" t="s">
        <v>125</v>
      </c>
      <c r="G3686" s="6" t="s">
        <v>126</v>
      </c>
      <c r="H3686" s="6" t="s">
        <v>19</v>
      </c>
      <c r="I3686" s="8">
        <v>0.35000000000000003</v>
      </c>
      <c r="J3686" s="9">
        <v>2750</v>
      </c>
      <c r="K3686" s="10">
        <f t="shared" si="28"/>
        <v>962.50000000000011</v>
      </c>
      <c r="L3686" s="10">
        <f t="shared" si="29"/>
        <v>336.875</v>
      </c>
      <c r="M3686" s="11">
        <v>0.35</v>
      </c>
      <c r="O3686" s="16"/>
      <c r="P3686" s="14"/>
      <c r="Q3686" s="12"/>
      <c r="R3686" s="13"/>
    </row>
    <row r="3687" spans="1:18" ht="15.75" customHeight="1">
      <c r="A3687" s="1"/>
      <c r="B3687" s="6" t="s">
        <v>14</v>
      </c>
      <c r="C3687" s="6">
        <v>1185732</v>
      </c>
      <c r="D3687" s="7">
        <v>44239</v>
      </c>
      <c r="E3687" s="6" t="s">
        <v>15</v>
      </c>
      <c r="F3687" s="6" t="s">
        <v>125</v>
      </c>
      <c r="G3687" s="6" t="s">
        <v>126</v>
      </c>
      <c r="H3687" s="6" t="s">
        <v>20</v>
      </c>
      <c r="I3687" s="8">
        <v>0.39999999999999997</v>
      </c>
      <c r="J3687" s="9">
        <v>1500</v>
      </c>
      <c r="K3687" s="10">
        <f t="shared" si="28"/>
        <v>600</v>
      </c>
      <c r="L3687" s="10">
        <f t="shared" si="29"/>
        <v>210</v>
      </c>
      <c r="M3687" s="11">
        <v>0.35</v>
      </c>
      <c r="O3687" s="16"/>
      <c r="P3687" s="14"/>
      <c r="Q3687" s="12"/>
      <c r="R3687" s="13"/>
    </row>
    <row r="3688" spans="1:18" ht="15.75" customHeight="1">
      <c r="A3688" s="1"/>
      <c r="B3688" s="6" t="s">
        <v>14</v>
      </c>
      <c r="C3688" s="6">
        <v>1185732</v>
      </c>
      <c r="D3688" s="7">
        <v>44239</v>
      </c>
      <c r="E3688" s="6" t="s">
        <v>15</v>
      </c>
      <c r="F3688" s="6" t="s">
        <v>125</v>
      </c>
      <c r="G3688" s="6" t="s">
        <v>126</v>
      </c>
      <c r="H3688" s="6" t="s">
        <v>21</v>
      </c>
      <c r="I3688" s="8">
        <v>0.55000000000000004</v>
      </c>
      <c r="J3688" s="9">
        <v>2250</v>
      </c>
      <c r="K3688" s="10">
        <f t="shared" si="28"/>
        <v>1237.5</v>
      </c>
      <c r="L3688" s="10">
        <f t="shared" si="29"/>
        <v>433.125</v>
      </c>
      <c r="M3688" s="11">
        <v>0.35</v>
      </c>
      <c r="O3688" s="16"/>
      <c r="P3688" s="14"/>
      <c r="Q3688" s="12"/>
      <c r="R3688" s="13"/>
    </row>
    <row r="3689" spans="1:18" ht="15.75" customHeight="1">
      <c r="A3689" s="1"/>
      <c r="B3689" s="6" t="s">
        <v>14</v>
      </c>
      <c r="C3689" s="6">
        <v>1185732</v>
      </c>
      <c r="D3689" s="7">
        <v>44239</v>
      </c>
      <c r="E3689" s="6" t="s">
        <v>15</v>
      </c>
      <c r="F3689" s="6" t="s">
        <v>125</v>
      </c>
      <c r="G3689" s="6" t="s">
        <v>126</v>
      </c>
      <c r="H3689" s="6" t="s">
        <v>22</v>
      </c>
      <c r="I3689" s="8">
        <v>0.45</v>
      </c>
      <c r="J3689" s="9">
        <v>3250</v>
      </c>
      <c r="K3689" s="10">
        <f t="shared" si="28"/>
        <v>1462.5</v>
      </c>
      <c r="L3689" s="10">
        <f t="shared" si="29"/>
        <v>585</v>
      </c>
      <c r="M3689" s="11">
        <v>0.39999999999999997</v>
      </c>
      <c r="O3689" s="16"/>
      <c r="P3689" s="14"/>
      <c r="Q3689" s="12"/>
      <c r="R3689" s="13"/>
    </row>
    <row r="3690" spans="1:18" ht="15.75" customHeight="1">
      <c r="A3690" s="1"/>
      <c r="B3690" s="6" t="s">
        <v>14</v>
      </c>
      <c r="C3690" s="6">
        <v>1185732</v>
      </c>
      <c r="D3690" s="7">
        <v>44265</v>
      </c>
      <c r="E3690" s="6" t="s">
        <v>15</v>
      </c>
      <c r="F3690" s="6" t="s">
        <v>125</v>
      </c>
      <c r="G3690" s="6" t="s">
        <v>126</v>
      </c>
      <c r="H3690" s="6" t="s">
        <v>17</v>
      </c>
      <c r="I3690" s="8">
        <v>0.45</v>
      </c>
      <c r="J3690" s="9">
        <v>5450</v>
      </c>
      <c r="K3690" s="10">
        <f t="shared" si="28"/>
        <v>2452.5</v>
      </c>
      <c r="L3690" s="10">
        <f t="shared" si="29"/>
        <v>1103.625</v>
      </c>
      <c r="M3690" s="11">
        <v>0.45</v>
      </c>
      <c r="O3690" s="16"/>
      <c r="P3690" s="14"/>
      <c r="Q3690" s="12"/>
      <c r="R3690" s="13"/>
    </row>
    <row r="3691" spans="1:18" ht="15.75" customHeight="1">
      <c r="A3691" s="1"/>
      <c r="B3691" s="6" t="s">
        <v>14</v>
      </c>
      <c r="C3691" s="6">
        <v>1185732</v>
      </c>
      <c r="D3691" s="7">
        <v>44265</v>
      </c>
      <c r="E3691" s="6" t="s">
        <v>15</v>
      </c>
      <c r="F3691" s="6" t="s">
        <v>125</v>
      </c>
      <c r="G3691" s="6" t="s">
        <v>126</v>
      </c>
      <c r="H3691" s="6" t="s">
        <v>18</v>
      </c>
      <c r="I3691" s="8">
        <v>0.45</v>
      </c>
      <c r="J3691" s="9">
        <v>2500</v>
      </c>
      <c r="K3691" s="10">
        <f t="shared" si="28"/>
        <v>1125</v>
      </c>
      <c r="L3691" s="10">
        <f t="shared" si="29"/>
        <v>506.25</v>
      </c>
      <c r="M3691" s="11">
        <v>0.45</v>
      </c>
      <c r="O3691" s="16"/>
      <c r="P3691" s="14"/>
      <c r="Q3691" s="12"/>
      <c r="R3691" s="13"/>
    </row>
    <row r="3692" spans="1:18" ht="15.75" customHeight="1">
      <c r="A3692" s="1"/>
      <c r="B3692" s="6" t="s">
        <v>14</v>
      </c>
      <c r="C3692" s="6">
        <v>1185732</v>
      </c>
      <c r="D3692" s="7">
        <v>44265</v>
      </c>
      <c r="E3692" s="6" t="s">
        <v>15</v>
      </c>
      <c r="F3692" s="6" t="s">
        <v>125</v>
      </c>
      <c r="G3692" s="6" t="s">
        <v>126</v>
      </c>
      <c r="H3692" s="6" t="s">
        <v>19</v>
      </c>
      <c r="I3692" s="8">
        <v>0.35000000000000003</v>
      </c>
      <c r="J3692" s="9">
        <v>2750</v>
      </c>
      <c r="K3692" s="10">
        <f t="shared" si="28"/>
        <v>962.50000000000011</v>
      </c>
      <c r="L3692" s="10">
        <f t="shared" si="29"/>
        <v>336.875</v>
      </c>
      <c r="M3692" s="11">
        <v>0.35</v>
      </c>
      <c r="O3692" s="16"/>
      <c r="P3692" s="14"/>
      <c r="Q3692" s="12"/>
      <c r="R3692" s="13"/>
    </row>
    <row r="3693" spans="1:18" ht="15.75" customHeight="1">
      <c r="A3693" s="1"/>
      <c r="B3693" s="6" t="s">
        <v>14</v>
      </c>
      <c r="C3693" s="6">
        <v>1185732</v>
      </c>
      <c r="D3693" s="7">
        <v>44265</v>
      </c>
      <c r="E3693" s="6" t="s">
        <v>15</v>
      </c>
      <c r="F3693" s="6" t="s">
        <v>125</v>
      </c>
      <c r="G3693" s="6" t="s">
        <v>126</v>
      </c>
      <c r="H3693" s="6" t="s">
        <v>20</v>
      </c>
      <c r="I3693" s="8">
        <v>0.39999999999999997</v>
      </c>
      <c r="J3693" s="9">
        <v>1250</v>
      </c>
      <c r="K3693" s="10">
        <f t="shared" si="28"/>
        <v>499.99999999999994</v>
      </c>
      <c r="L3693" s="10">
        <f t="shared" si="29"/>
        <v>174.99999999999997</v>
      </c>
      <c r="M3693" s="11">
        <v>0.35</v>
      </c>
      <c r="O3693" s="16"/>
      <c r="P3693" s="14"/>
      <c r="Q3693" s="12"/>
      <c r="R3693" s="13"/>
    </row>
    <row r="3694" spans="1:18" ht="15.75" customHeight="1">
      <c r="A3694" s="1"/>
      <c r="B3694" s="6" t="s">
        <v>14</v>
      </c>
      <c r="C3694" s="6">
        <v>1185732</v>
      </c>
      <c r="D3694" s="7">
        <v>44265</v>
      </c>
      <c r="E3694" s="6" t="s">
        <v>15</v>
      </c>
      <c r="F3694" s="6" t="s">
        <v>125</v>
      </c>
      <c r="G3694" s="6" t="s">
        <v>126</v>
      </c>
      <c r="H3694" s="6" t="s">
        <v>21</v>
      </c>
      <c r="I3694" s="8">
        <v>0.55000000000000004</v>
      </c>
      <c r="J3694" s="9">
        <v>1750</v>
      </c>
      <c r="K3694" s="10">
        <f t="shared" si="28"/>
        <v>962.50000000000011</v>
      </c>
      <c r="L3694" s="10">
        <f t="shared" si="29"/>
        <v>336.875</v>
      </c>
      <c r="M3694" s="11">
        <v>0.35</v>
      </c>
      <c r="O3694" s="16"/>
      <c r="P3694" s="14"/>
      <c r="Q3694" s="12"/>
      <c r="R3694" s="13"/>
    </row>
    <row r="3695" spans="1:18" ht="15.75" customHeight="1">
      <c r="A3695" s="1"/>
      <c r="B3695" s="6" t="s">
        <v>14</v>
      </c>
      <c r="C3695" s="6">
        <v>1185732</v>
      </c>
      <c r="D3695" s="7">
        <v>44265</v>
      </c>
      <c r="E3695" s="6" t="s">
        <v>15</v>
      </c>
      <c r="F3695" s="6" t="s">
        <v>125</v>
      </c>
      <c r="G3695" s="6" t="s">
        <v>126</v>
      </c>
      <c r="H3695" s="6" t="s">
        <v>22</v>
      </c>
      <c r="I3695" s="8">
        <v>0.45</v>
      </c>
      <c r="J3695" s="9">
        <v>2750</v>
      </c>
      <c r="K3695" s="10">
        <f t="shared" si="28"/>
        <v>1237.5</v>
      </c>
      <c r="L3695" s="10">
        <f t="shared" si="29"/>
        <v>494.99999999999994</v>
      </c>
      <c r="M3695" s="11">
        <v>0.39999999999999997</v>
      </c>
      <c r="O3695" s="16"/>
      <c r="P3695" s="14"/>
      <c r="Q3695" s="12"/>
      <c r="R3695" s="13"/>
    </row>
    <row r="3696" spans="1:18" ht="15.75" customHeight="1">
      <c r="A3696" s="1"/>
      <c r="B3696" s="6" t="s">
        <v>14</v>
      </c>
      <c r="C3696" s="6">
        <v>1185732</v>
      </c>
      <c r="D3696" s="7">
        <v>44297</v>
      </c>
      <c r="E3696" s="6" t="s">
        <v>15</v>
      </c>
      <c r="F3696" s="6" t="s">
        <v>125</v>
      </c>
      <c r="G3696" s="6" t="s">
        <v>126</v>
      </c>
      <c r="H3696" s="6" t="s">
        <v>17</v>
      </c>
      <c r="I3696" s="8">
        <v>0.45</v>
      </c>
      <c r="J3696" s="9">
        <v>5250</v>
      </c>
      <c r="K3696" s="10">
        <f t="shared" si="28"/>
        <v>2362.5</v>
      </c>
      <c r="L3696" s="10">
        <f t="shared" si="29"/>
        <v>1063.125</v>
      </c>
      <c r="M3696" s="11">
        <v>0.45</v>
      </c>
      <c r="O3696" s="16"/>
      <c r="P3696" s="14"/>
      <c r="Q3696" s="12"/>
      <c r="R3696" s="13"/>
    </row>
    <row r="3697" spans="1:18" ht="15.75" customHeight="1">
      <c r="A3697" s="1"/>
      <c r="B3697" s="6" t="s">
        <v>14</v>
      </c>
      <c r="C3697" s="6">
        <v>1185732</v>
      </c>
      <c r="D3697" s="7">
        <v>44297</v>
      </c>
      <c r="E3697" s="6" t="s">
        <v>15</v>
      </c>
      <c r="F3697" s="6" t="s">
        <v>125</v>
      </c>
      <c r="G3697" s="6" t="s">
        <v>126</v>
      </c>
      <c r="H3697" s="6" t="s">
        <v>18</v>
      </c>
      <c r="I3697" s="8">
        <v>0.45</v>
      </c>
      <c r="J3697" s="9">
        <v>2250</v>
      </c>
      <c r="K3697" s="10">
        <f t="shared" si="28"/>
        <v>1012.5</v>
      </c>
      <c r="L3697" s="10">
        <f t="shared" si="29"/>
        <v>455.625</v>
      </c>
      <c r="M3697" s="11">
        <v>0.45</v>
      </c>
      <c r="O3697" s="16"/>
      <c r="P3697" s="14"/>
      <c r="Q3697" s="12"/>
      <c r="R3697" s="13"/>
    </row>
    <row r="3698" spans="1:18" ht="15.75" customHeight="1">
      <c r="A3698" s="1"/>
      <c r="B3698" s="6" t="s">
        <v>14</v>
      </c>
      <c r="C3698" s="6">
        <v>1185732</v>
      </c>
      <c r="D3698" s="7">
        <v>44297</v>
      </c>
      <c r="E3698" s="6" t="s">
        <v>15</v>
      </c>
      <c r="F3698" s="6" t="s">
        <v>125</v>
      </c>
      <c r="G3698" s="6" t="s">
        <v>126</v>
      </c>
      <c r="H3698" s="6" t="s">
        <v>19</v>
      </c>
      <c r="I3698" s="8">
        <v>0.35000000000000003</v>
      </c>
      <c r="J3698" s="9">
        <v>2250</v>
      </c>
      <c r="K3698" s="10">
        <f t="shared" si="28"/>
        <v>787.50000000000011</v>
      </c>
      <c r="L3698" s="10">
        <f t="shared" si="29"/>
        <v>275.625</v>
      </c>
      <c r="M3698" s="11">
        <v>0.35</v>
      </c>
      <c r="O3698" s="16"/>
      <c r="P3698" s="14"/>
      <c r="Q3698" s="12"/>
      <c r="R3698" s="13"/>
    </row>
    <row r="3699" spans="1:18" ht="15.75" customHeight="1">
      <c r="A3699" s="1"/>
      <c r="B3699" s="6" t="s">
        <v>14</v>
      </c>
      <c r="C3699" s="6">
        <v>1185732</v>
      </c>
      <c r="D3699" s="7">
        <v>44297</v>
      </c>
      <c r="E3699" s="6" t="s">
        <v>15</v>
      </c>
      <c r="F3699" s="6" t="s">
        <v>125</v>
      </c>
      <c r="G3699" s="6" t="s">
        <v>126</v>
      </c>
      <c r="H3699" s="6" t="s">
        <v>20</v>
      </c>
      <c r="I3699" s="8">
        <v>0.39999999999999997</v>
      </c>
      <c r="J3699" s="9">
        <v>1500</v>
      </c>
      <c r="K3699" s="10">
        <f t="shared" si="28"/>
        <v>600</v>
      </c>
      <c r="L3699" s="10">
        <f t="shared" si="29"/>
        <v>210</v>
      </c>
      <c r="M3699" s="11">
        <v>0.35</v>
      </c>
      <c r="O3699" s="16"/>
      <c r="P3699" s="14"/>
      <c r="Q3699" s="12"/>
      <c r="R3699" s="13"/>
    </row>
    <row r="3700" spans="1:18" ht="15.75" customHeight="1">
      <c r="A3700" s="1"/>
      <c r="B3700" s="6" t="s">
        <v>14</v>
      </c>
      <c r="C3700" s="6">
        <v>1185732</v>
      </c>
      <c r="D3700" s="7">
        <v>44297</v>
      </c>
      <c r="E3700" s="6" t="s">
        <v>15</v>
      </c>
      <c r="F3700" s="6" t="s">
        <v>125</v>
      </c>
      <c r="G3700" s="6" t="s">
        <v>126</v>
      </c>
      <c r="H3700" s="6" t="s">
        <v>21</v>
      </c>
      <c r="I3700" s="8">
        <v>0.55000000000000004</v>
      </c>
      <c r="J3700" s="9">
        <v>1500</v>
      </c>
      <c r="K3700" s="10">
        <f t="shared" si="28"/>
        <v>825.00000000000011</v>
      </c>
      <c r="L3700" s="10">
        <f t="shared" si="29"/>
        <v>288.75</v>
      </c>
      <c r="M3700" s="11">
        <v>0.35</v>
      </c>
      <c r="O3700" s="16"/>
      <c r="P3700" s="14"/>
      <c r="Q3700" s="12"/>
      <c r="R3700" s="13"/>
    </row>
    <row r="3701" spans="1:18" ht="15.75" customHeight="1">
      <c r="A3701" s="1"/>
      <c r="B3701" s="6" t="s">
        <v>14</v>
      </c>
      <c r="C3701" s="6">
        <v>1185732</v>
      </c>
      <c r="D3701" s="7">
        <v>44297</v>
      </c>
      <c r="E3701" s="6" t="s">
        <v>15</v>
      </c>
      <c r="F3701" s="6" t="s">
        <v>125</v>
      </c>
      <c r="G3701" s="6" t="s">
        <v>126</v>
      </c>
      <c r="H3701" s="6" t="s">
        <v>22</v>
      </c>
      <c r="I3701" s="8">
        <v>0.45</v>
      </c>
      <c r="J3701" s="9">
        <v>3000</v>
      </c>
      <c r="K3701" s="10">
        <f t="shared" si="28"/>
        <v>1350</v>
      </c>
      <c r="L3701" s="10">
        <f t="shared" si="29"/>
        <v>540</v>
      </c>
      <c r="M3701" s="11">
        <v>0.39999999999999997</v>
      </c>
      <c r="O3701" s="16"/>
      <c r="P3701" s="14"/>
      <c r="Q3701" s="12"/>
      <c r="R3701" s="13"/>
    </row>
    <row r="3702" spans="1:18" ht="15.75" customHeight="1">
      <c r="A3702" s="1"/>
      <c r="B3702" s="6" t="s">
        <v>14</v>
      </c>
      <c r="C3702" s="6">
        <v>1185732</v>
      </c>
      <c r="D3702" s="7">
        <v>44326</v>
      </c>
      <c r="E3702" s="6" t="s">
        <v>15</v>
      </c>
      <c r="F3702" s="6" t="s">
        <v>125</v>
      </c>
      <c r="G3702" s="6" t="s">
        <v>126</v>
      </c>
      <c r="H3702" s="6" t="s">
        <v>17</v>
      </c>
      <c r="I3702" s="8">
        <v>0.6</v>
      </c>
      <c r="J3702" s="9">
        <v>5700</v>
      </c>
      <c r="K3702" s="10">
        <f t="shared" si="28"/>
        <v>3420</v>
      </c>
      <c r="L3702" s="10">
        <f t="shared" si="29"/>
        <v>1539</v>
      </c>
      <c r="M3702" s="11">
        <v>0.45</v>
      </c>
      <c r="O3702" s="16"/>
      <c r="P3702" s="14"/>
      <c r="Q3702" s="12"/>
      <c r="R3702" s="13"/>
    </row>
    <row r="3703" spans="1:18" ht="15.75" customHeight="1">
      <c r="A3703" s="1"/>
      <c r="B3703" s="6" t="s">
        <v>14</v>
      </c>
      <c r="C3703" s="6">
        <v>1185732</v>
      </c>
      <c r="D3703" s="7">
        <v>44326</v>
      </c>
      <c r="E3703" s="6" t="s">
        <v>15</v>
      </c>
      <c r="F3703" s="6" t="s">
        <v>125</v>
      </c>
      <c r="G3703" s="6" t="s">
        <v>126</v>
      </c>
      <c r="H3703" s="6" t="s">
        <v>18</v>
      </c>
      <c r="I3703" s="8">
        <v>0.55000000000000004</v>
      </c>
      <c r="J3703" s="9">
        <v>2750</v>
      </c>
      <c r="K3703" s="10">
        <f t="shared" si="28"/>
        <v>1512.5000000000002</v>
      </c>
      <c r="L3703" s="10">
        <f t="shared" si="29"/>
        <v>680.62500000000011</v>
      </c>
      <c r="M3703" s="11">
        <v>0.45</v>
      </c>
      <c r="O3703" s="16"/>
      <c r="P3703" s="14"/>
      <c r="Q3703" s="12"/>
      <c r="R3703" s="13"/>
    </row>
    <row r="3704" spans="1:18" ht="15.75" customHeight="1">
      <c r="A3704" s="1"/>
      <c r="B3704" s="6" t="s">
        <v>14</v>
      </c>
      <c r="C3704" s="6">
        <v>1185732</v>
      </c>
      <c r="D3704" s="7">
        <v>44326</v>
      </c>
      <c r="E3704" s="6" t="s">
        <v>15</v>
      </c>
      <c r="F3704" s="6" t="s">
        <v>125</v>
      </c>
      <c r="G3704" s="6" t="s">
        <v>126</v>
      </c>
      <c r="H3704" s="6" t="s">
        <v>19</v>
      </c>
      <c r="I3704" s="8">
        <v>0.5</v>
      </c>
      <c r="J3704" s="9">
        <v>3000</v>
      </c>
      <c r="K3704" s="10">
        <f t="shared" si="28"/>
        <v>1500</v>
      </c>
      <c r="L3704" s="10">
        <f t="shared" si="29"/>
        <v>525</v>
      </c>
      <c r="M3704" s="11">
        <v>0.35</v>
      </c>
      <c r="O3704" s="16"/>
      <c r="P3704" s="14"/>
      <c r="Q3704" s="12"/>
      <c r="R3704" s="13"/>
    </row>
    <row r="3705" spans="1:18" ht="15.75" customHeight="1">
      <c r="A3705" s="1"/>
      <c r="B3705" s="6" t="s">
        <v>14</v>
      </c>
      <c r="C3705" s="6">
        <v>1185732</v>
      </c>
      <c r="D3705" s="7">
        <v>44326</v>
      </c>
      <c r="E3705" s="6" t="s">
        <v>15</v>
      </c>
      <c r="F3705" s="6" t="s">
        <v>125</v>
      </c>
      <c r="G3705" s="6" t="s">
        <v>126</v>
      </c>
      <c r="H3705" s="6" t="s">
        <v>20</v>
      </c>
      <c r="I3705" s="8">
        <v>0.5</v>
      </c>
      <c r="J3705" s="9">
        <v>2500</v>
      </c>
      <c r="K3705" s="10">
        <f t="shared" si="28"/>
        <v>1250</v>
      </c>
      <c r="L3705" s="10">
        <f t="shared" si="29"/>
        <v>437.5</v>
      </c>
      <c r="M3705" s="11">
        <v>0.35</v>
      </c>
      <c r="O3705" s="16"/>
      <c r="P3705" s="14"/>
      <c r="Q3705" s="12"/>
      <c r="R3705" s="13"/>
    </row>
    <row r="3706" spans="1:18" ht="15.75" customHeight="1">
      <c r="A3706" s="1"/>
      <c r="B3706" s="6" t="s">
        <v>14</v>
      </c>
      <c r="C3706" s="6">
        <v>1185732</v>
      </c>
      <c r="D3706" s="7">
        <v>44326</v>
      </c>
      <c r="E3706" s="6" t="s">
        <v>15</v>
      </c>
      <c r="F3706" s="6" t="s">
        <v>125</v>
      </c>
      <c r="G3706" s="6" t="s">
        <v>126</v>
      </c>
      <c r="H3706" s="6" t="s">
        <v>21</v>
      </c>
      <c r="I3706" s="8">
        <v>0.6</v>
      </c>
      <c r="J3706" s="9">
        <v>2750</v>
      </c>
      <c r="K3706" s="10">
        <f t="shared" si="28"/>
        <v>1650</v>
      </c>
      <c r="L3706" s="10">
        <f t="shared" si="29"/>
        <v>577.5</v>
      </c>
      <c r="M3706" s="11">
        <v>0.35</v>
      </c>
      <c r="O3706" s="16"/>
      <c r="P3706" s="14"/>
      <c r="Q3706" s="12"/>
      <c r="R3706" s="13"/>
    </row>
    <row r="3707" spans="1:18" ht="15.75" customHeight="1">
      <c r="A3707" s="1"/>
      <c r="B3707" s="6" t="s">
        <v>14</v>
      </c>
      <c r="C3707" s="6">
        <v>1185732</v>
      </c>
      <c r="D3707" s="7">
        <v>44326</v>
      </c>
      <c r="E3707" s="6" t="s">
        <v>15</v>
      </c>
      <c r="F3707" s="6" t="s">
        <v>125</v>
      </c>
      <c r="G3707" s="6" t="s">
        <v>126</v>
      </c>
      <c r="H3707" s="6" t="s">
        <v>22</v>
      </c>
      <c r="I3707" s="8">
        <v>0.65</v>
      </c>
      <c r="J3707" s="9">
        <v>4000</v>
      </c>
      <c r="K3707" s="10">
        <f t="shared" si="28"/>
        <v>2600</v>
      </c>
      <c r="L3707" s="10">
        <f t="shared" si="29"/>
        <v>1040</v>
      </c>
      <c r="M3707" s="11">
        <v>0.39999999999999997</v>
      </c>
      <c r="O3707" s="16"/>
      <c r="P3707" s="14"/>
      <c r="Q3707" s="12"/>
      <c r="R3707" s="13"/>
    </row>
    <row r="3708" spans="1:18" ht="15.75" customHeight="1">
      <c r="A3708" s="1"/>
      <c r="B3708" s="6" t="s">
        <v>14</v>
      </c>
      <c r="C3708" s="6">
        <v>1185732</v>
      </c>
      <c r="D3708" s="7">
        <v>44359</v>
      </c>
      <c r="E3708" s="6" t="s">
        <v>15</v>
      </c>
      <c r="F3708" s="6" t="s">
        <v>125</v>
      </c>
      <c r="G3708" s="6" t="s">
        <v>126</v>
      </c>
      <c r="H3708" s="6" t="s">
        <v>17</v>
      </c>
      <c r="I3708" s="8">
        <v>0.6</v>
      </c>
      <c r="J3708" s="9">
        <v>6500</v>
      </c>
      <c r="K3708" s="10">
        <f t="shared" si="28"/>
        <v>3900</v>
      </c>
      <c r="L3708" s="10">
        <f t="shared" si="29"/>
        <v>1755</v>
      </c>
      <c r="M3708" s="11">
        <v>0.45</v>
      </c>
      <c r="O3708" s="16"/>
      <c r="P3708" s="14"/>
      <c r="Q3708" s="12"/>
      <c r="R3708" s="13"/>
    </row>
    <row r="3709" spans="1:18" ht="15.75" customHeight="1">
      <c r="A3709" s="1"/>
      <c r="B3709" s="6" t="s">
        <v>14</v>
      </c>
      <c r="C3709" s="6">
        <v>1185732</v>
      </c>
      <c r="D3709" s="7">
        <v>44359</v>
      </c>
      <c r="E3709" s="6" t="s">
        <v>15</v>
      </c>
      <c r="F3709" s="6" t="s">
        <v>125</v>
      </c>
      <c r="G3709" s="6" t="s">
        <v>126</v>
      </c>
      <c r="H3709" s="6" t="s">
        <v>18</v>
      </c>
      <c r="I3709" s="8">
        <v>0.55000000000000004</v>
      </c>
      <c r="J3709" s="9">
        <v>4000</v>
      </c>
      <c r="K3709" s="10">
        <f t="shared" si="28"/>
        <v>2200</v>
      </c>
      <c r="L3709" s="10">
        <f t="shared" si="29"/>
        <v>990</v>
      </c>
      <c r="M3709" s="11">
        <v>0.45</v>
      </c>
      <c r="O3709" s="16"/>
      <c r="P3709" s="14"/>
      <c r="Q3709" s="12"/>
      <c r="R3709" s="13"/>
    </row>
    <row r="3710" spans="1:18" ht="15.75" customHeight="1">
      <c r="A3710" s="1"/>
      <c r="B3710" s="6" t="s">
        <v>14</v>
      </c>
      <c r="C3710" s="6">
        <v>1185732</v>
      </c>
      <c r="D3710" s="7">
        <v>44359</v>
      </c>
      <c r="E3710" s="6" t="s">
        <v>15</v>
      </c>
      <c r="F3710" s="6" t="s">
        <v>125</v>
      </c>
      <c r="G3710" s="6" t="s">
        <v>126</v>
      </c>
      <c r="H3710" s="6" t="s">
        <v>19</v>
      </c>
      <c r="I3710" s="8">
        <v>0.5</v>
      </c>
      <c r="J3710" s="9">
        <v>3250</v>
      </c>
      <c r="K3710" s="10">
        <f t="shared" si="28"/>
        <v>1625</v>
      </c>
      <c r="L3710" s="10">
        <f t="shared" si="29"/>
        <v>568.75</v>
      </c>
      <c r="M3710" s="11">
        <v>0.35</v>
      </c>
      <c r="O3710" s="16"/>
      <c r="P3710" s="14"/>
      <c r="Q3710" s="12"/>
      <c r="R3710" s="13"/>
    </row>
    <row r="3711" spans="1:18" ht="15.75" customHeight="1">
      <c r="A3711" s="1"/>
      <c r="B3711" s="6" t="s">
        <v>14</v>
      </c>
      <c r="C3711" s="6">
        <v>1185732</v>
      </c>
      <c r="D3711" s="7">
        <v>44359</v>
      </c>
      <c r="E3711" s="6" t="s">
        <v>15</v>
      </c>
      <c r="F3711" s="6" t="s">
        <v>125</v>
      </c>
      <c r="G3711" s="6" t="s">
        <v>126</v>
      </c>
      <c r="H3711" s="6" t="s">
        <v>20</v>
      </c>
      <c r="I3711" s="8">
        <v>0.5</v>
      </c>
      <c r="J3711" s="9">
        <v>3000</v>
      </c>
      <c r="K3711" s="10">
        <f t="shared" si="28"/>
        <v>1500</v>
      </c>
      <c r="L3711" s="10">
        <f t="shared" si="29"/>
        <v>525</v>
      </c>
      <c r="M3711" s="11">
        <v>0.35</v>
      </c>
      <c r="O3711" s="16"/>
      <c r="P3711" s="14"/>
      <c r="Q3711" s="12"/>
      <c r="R3711" s="13"/>
    </row>
    <row r="3712" spans="1:18" ht="15.75" customHeight="1">
      <c r="A3712" s="1"/>
      <c r="B3712" s="6" t="s">
        <v>14</v>
      </c>
      <c r="C3712" s="6">
        <v>1185732</v>
      </c>
      <c r="D3712" s="7">
        <v>44359</v>
      </c>
      <c r="E3712" s="6" t="s">
        <v>15</v>
      </c>
      <c r="F3712" s="6" t="s">
        <v>125</v>
      </c>
      <c r="G3712" s="6" t="s">
        <v>126</v>
      </c>
      <c r="H3712" s="6" t="s">
        <v>21</v>
      </c>
      <c r="I3712" s="8">
        <v>0.6</v>
      </c>
      <c r="J3712" s="9">
        <v>3000</v>
      </c>
      <c r="K3712" s="10">
        <f t="shared" si="28"/>
        <v>1800</v>
      </c>
      <c r="L3712" s="10">
        <f t="shared" si="29"/>
        <v>630</v>
      </c>
      <c r="M3712" s="11">
        <v>0.35</v>
      </c>
      <c r="O3712" s="16"/>
      <c r="P3712" s="14"/>
      <c r="Q3712" s="12"/>
      <c r="R3712" s="13"/>
    </row>
    <row r="3713" spans="1:18" ht="15.75" customHeight="1">
      <c r="A3713" s="1"/>
      <c r="B3713" s="6" t="s">
        <v>14</v>
      </c>
      <c r="C3713" s="6">
        <v>1185732</v>
      </c>
      <c r="D3713" s="7">
        <v>44359</v>
      </c>
      <c r="E3713" s="6" t="s">
        <v>15</v>
      </c>
      <c r="F3713" s="6" t="s">
        <v>125</v>
      </c>
      <c r="G3713" s="6" t="s">
        <v>126</v>
      </c>
      <c r="H3713" s="6" t="s">
        <v>22</v>
      </c>
      <c r="I3713" s="8">
        <v>0.65</v>
      </c>
      <c r="J3713" s="9">
        <v>4500</v>
      </c>
      <c r="K3713" s="10">
        <f t="shared" si="28"/>
        <v>2925</v>
      </c>
      <c r="L3713" s="10">
        <f t="shared" si="29"/>
        <v>1170</v>
      </c>
      <c r="M3713" s="11">
        <v>0.39999999999999997</v>
      </c>
      <c r="O3713" s="16"/>
      <c r="P3713" s="14"/>
      <c r="Q3713" s="12"/>
      <c r="R3713" s="13"/>
    </row>
    <row r="3714" spans="1:18" ht="15.75" customHeight="1">
      <c r="A3714" s="1"/>
      <c r="B3714" s="6" t="s">
        <v>14</v>
      </c>
      <c r="C3714" s="6">
        <v>1185732</v>
      </c>
      <c r="D3714" s="7">
        <v>44387</v>
      </c>
      <c r="E3714" s="6" t="s">
        <v>15</v>
      </c>
      <c r="F3714" s="6" t="s">
        <v>125</v>
      </c>
      <c r="G3714" s="6" t="s">
        <v>126</v>
      </c>
      <c r="H3714" s="6" t="s">
        <v>17</v>
      </c>
      <c r="I3714" s="8">
        <v>0.6</v>
      </c>
      <c r="J3714" s="9">
        <v>6750</v>
      </c>
      <c r="K3714" s="10">
        <f t="shared" si="28"/>
        <v>4050</v>
      </c>
      <c r="L3714" s="10">
        <f t="shared" si="29"/>
        <v>1822.5</v>
      </c>
      <c r="M3714" s="11">
        <v>0.45</v>
      </c>
      <c r="O3714" s="16"/>
      <c r="P3714" s="14"/>
      <c r="Q3714" s="12"/>
      <c r="R3714" s="13"/>
    </row>
    <row r="3715" spans="1:18" ht="15.75" customHeight="1">
      <c r="A3715" s="1"/>
      <c r="B3715" s="6" t="s">
        <v>14</v>
      </c>
      <c r="C3715" s="6">
        <v>1185732</v>
      </c>
      <c r="D3715" s="7">
        <v>44387</v>
      </c>
      <c r="E3715" s="6" t="s">
        <v>15</v>
      </c>
      <c r="F3715" s="6" t="s">
        <v>125</v>
      </c>
      <c r="G3715" s="6" t="s">
        <v>126</v>
      </c>
      <c r="H3715" s="6" t="s">
        <v>18</v>
      </c>
      <c r="I3715" s="8">
        <v>0.55000000000000004</v>
      </c>
      <c r="J3715" s="9">
        <v>4250</v>
      </c>
      <c r="K3715" s="10">
        <f t="shared" si="28"/>
        <v>2337.5</v>
      </c>
      <c r="L3715" s="10">
        <f t="shared" si="29"/>
        <v>1051.875</v>
      </c>
      <c r="M3715" s="11">
        <v>0.45</v>
      </c>
      <c r="O3715" s="16"/>
      <c r="P3715" s="14"/>
      <c r="Q3715" s="12"/>
      <c r="R3715" s="13"/>
    </row>
    <row r="3716" spans="1:18" ht="15.75" customHeight="1">
      <c r="A3716" s="1"/>
      <c r="B3716" s="6" t="s">
        <v>14</v>
      </c>
      <c r="C3716" s="6">
        <v>1185732</v>
      </c>
      <c r="D3716" s="7">
        <v>44387</v>
      </c>
      <c r="E3716" s="6" t="s">
        <v>15</v>
      </c>
      <c r="F3716" s="6" t="s">
        <v>125</v>
      </c>
      <c r="G3716" s="6" t="s">
        <v>126</v>
      </c>
      <c r="H3716" s="6" t="s">
        <v>19</v>
      </c>
      <c r="I3716" s="8">
        <v>0.5</v>
      </c>
      <c r="J3716" s="9">
        <v>3500</v>
      </c>
      <c r="K3716" s="10">
        <f t="shared" si="28"/>
        <v>1750</v>
      </c>
      <c r="L3716" s="10">
        <f t="shared" si="29"/>
        <v>612.5</v>
      </c>
      <c r="M3716" s="11">
        <v>0.35</v>
      </c>
      <c r="O3716" s="16"/>
      <c r="P3716" s="14"/>
      <c r="Q3716" s="12"/>
      <c r="R3716" s="13"/>
    </row>
    <row r="3717" spans="1:18" ht="15.75" customHeight="1">
      <c r="A3717" s="1"/>
      <c r="B3717" s="6" t="s">
        <v>14</v>
      </c>
      <c r="C3717" s="6">
        <v>1185732</v>
      </c>
      <c r="D3717" s="7">
        <v>44387</v>
      </c>
      <c r="E3717" s="6" t="s">
        <v>15</v>
      </c>
      <c r="F3717" s="6" t="s">
        <v>125</v>
      </c>
      <c r="G3717" s="6" t="s">
        <v>126</v>
      </c>
      <c r="H3717" s="6" t="s">
        <v>20</v>
      </c>
      <c r="I3717" s="8">
        <v>0.5</v>
      </c>
      <c r="J3717" s="9">
        <v>3000</v>
      </c>
      <c r="K3717" s="10">
        <f t="shared" si="28"/>
        <v>1500</v>
      </c>
      <c r="L3717" s="10">
        <f t="shared" si="29"/>
        <v>525</v>
      </c>
      <c r="M3717" s="11">
        <v>0.35</v>
      </c>
      <c r="O3717" s="16"/>
      <c r="P3717" s="14"/>
      <c r="Q3717" s="12"/>
      <c r="R3717" s="13"/>
    </row>
    <row r="3718" spans="1:18" ht="15.75" customHeight="1">
      <c r="A3718" s="1"/>
      <c r="B3718" s="6" t="s">
        <v>14</v>
      </c>
      <c r="C3718" s="6">
        <v>1185732</v>
      </c>
      <c r="D3718" s="7">
        <v>44387</v>
      </c>
      <c r="E3718" s="6" t="s">
        <v>15</v>
      </c>
      <c r="F3718" s="6" t="s">
        <v>125</v>
      </c>
      <c r="G3718" s="6" t="s">
        <v>126</v>
      </c>
      <c r="H3718" s="6" t="s">
        <v>21</v>
      </c>
      <c r="I3718" s="8">
        <v>0.6</v>
      </c>
      <c r="J3718" s="9">
        <v>3250</v>
      </c>
      <c r="K3718" s="10">
        <f t="shared" si="28"/>
        <v>1950</v>
      </c>
      <c r="L3718" s="10">
        <f t="shared" si="29"/>
        <v>682.5</v>
      </c>
      <c r="M3718" s="11">
        <v>0.35</v>
      </c>
      <c r="O3718" s="16"/>
      <c r="P3718" s="14"/>
      <c r="Q3718" s="12"/>
      <c r="R3718" s="13"/>
    </row>
    <row r="3719" spans="1:18" ht="15.75" customHeight="1">
      <c r="A3719" s="1"/>
      <c r="B3719" s="6" t="s">
        <v>14</v>
      </c>
      <c r="C3719" s="6">
        <v>1185732</v>
      </c>
      <c r="D3719" s="7">
        <v>44387</v>
      </c>
      <c r="E3719" s="6" t="s">
        <v>15</v>
      </c>
      <c r="F3719" s="6" t="s">
        <v>125</v>
      </c>
      <c r="G3719" s="6" t="s">
        <v>126</v>
      </c>
      <c r="H3719" s="6" t="s">
        <v>22</v>
      </c>
      <c r="I3719" s="8">
        <v>0.65</v>
      </c>
      <c r="J3719" s="9">
        <v>5000</v>
      </c>
      <c r="K3719" s="10">
        <f t="shared" si="28"/>
        <v>3250</v>
      </c>
      <c r="L3719" s="10">
        <f t="shared" si="29"/>
        <v>1300</v>
      </c>
      <c r="M3719" s="11">
        <v>0.39999999999999997</v>
      </c>
      <c r="O3719" s="16"/>
      <c r="P3719" s="14"/>
      <c r="Q3719" s="12"/>
      <c r="R3719" s="13"/>
    </row>
    <row r="3720" spans="1:18" ht="15.75" customHeight="1">
      <c r="A3720" s="1"/>
      <c r="B3720" s="6" t="s">
        <v>14</v>
      </c>
      <c r="C3720" s="6">
        <v>1185732</v>
      </c>
      <c r="D3720" s="7">
        <v>44419</v>
      </c>
      <c r="E3720" s="6" t="s">
        <v>15</v>
      </c>
      <c r="F3720" s="6" t="s">
        <v>125</v>
      </c>
      <c r="G3720" s="6" t="s">
        <v>126</v>
      </c>
      <c r="H3720" s="6" t="s">
        <v>17</v>
      </c>
      <c r="I3720" s="8">
        <v>0.6</v>
      </c>
      <c r="J3720" s="9">
        <v>6500</v>
      </c>
      <c r="K3720" s="10">
        <f t="shared" si="28"/>
        <v>3900</v>
      </c>
      <c r="L3720" s="10">
        <f t="shared" si="29"/>
        <v>1755</v>
      </c>
      <c r="M3720" s="11">
        <v>0.45</v>
      </c>
      <c r="O3720" s="16"/>
      <c r="P3720" s="14"/>
      <c r="Q3720" s="12"/>
      <c r="R3720" s="13"/>
    </row>
    <row r="3721" spans="1:18" ht="15.75" customHeight="1">
      <c r="A3721" s="1"/>
      <c r="B3721" s="6" t="s">
        <v>14</v>
      </c>
      <c r="C3721" s="6">
        <v>1185732</v>
      </c>
      <c r="D3721" s="7">
        <v>44419</v>
      </c>
      <c r="E3721" s="6" t="s">
        <v>15</v>
      </c>
      <c r="F3721" s="6" t="s">
        <v>125</v>
      </c>
      <c r="G3721" s="6" t="s">
        <v>126</v>
      </c>
      <c r="H3721" s="6" t="s">
        <v>18</v>
      </c>
      <c r="I3721" s="8">
        <v>0.55000000000000004</v>
      </c>
      <c r="J3721" s="9">
        <v>4250</v>
      </c>
      <c r="K3721" s="10">
        <f t="shared" si="28"/>
        <v>2337.5</v>
      </c>
      <c r="L3721" s="10">
        <f t="shared" si="29"/>
        <v>1051.875</v>
      </c>
      <c r="M3721" s="11">
        <v>0.45</v>
      </c>
      <c r="O3721" s="16"/>
      <c r="P3721" s="14"/>
      <c r="Q3721" s="12"/>
      <c r="R3721" s="13"/>
    </row>
    <row r="3722" spans="1:18" ht="15.75" customHeight="1">
      <c r="A3722" s="1"/>
      <c r="B3722" s="6" t="s">
        <v>14</v>
      </c>
      <c r="C3722" s="6">
        <v>1185732</v>
      </c>
      <c r="D3722" s="7">
        <v>44419</v>
      </c>
      <c r="E3722" s="6" t="s">
        <v>15</v>
      </c>
      <c r="F3722" s="6" t="s">
        <v>125</v>
      </c>
      <c r="G3722" s="6" t="s">
        <v>126</v>
      </c>
      <c r="H3722" s="6" t="s">
        <v>19</v>
      </c>
      <c r="I3722" s="8">
        <v>0.5</v>
      </c>
      <c r="J3722" s="9">
        <v>3500</v>
      </c>
      <c r="K3722" s="10">
        <f t="shared" si="28"/>
        <v>1750</v>
      </c>
      <c r="L3722" s="10">
        <f t="shared" si="29"/>
        <v>612.5</v>
      </c>
      <c r="M3722" s="11">
        <v>0.35</v>
      </c>
      <c r="O3722" s="16"/>
      <c r="P3722" s="14"/>
      <c r="Q3722" s="12"/>
      <c r="R3722" s="13"/>
    </row>
    <row r="3723" spans="1:18" ht="15.75" customHeight="1">
      <c r="A3723" s="1"/>
      <c r="B3723" s="6" t="s">
        <v>14</v>
      </c>
      <c r="C3723" s="6">
        <v>1185732</v>
      </c>
      <c r="D3723" s="7">
        <v>44419</v>
      </c>
      <c r="E3723" s="6" t="s">
        <v>15</v>
      </c>
      <c r="F3723" s="6" t="s">
        <v>125</v>
      </c>
      <c r="G3723" s="6" t="s">
        <v>126</v>
      </c>
      <c r="H3723" s="6" t="s">
        <v>20</v>
      </c>
      <c r="I3723" s="8">
        <v>0.5</v>
      </c>
      <c r="J3723" s="9">
        <v>2500</v>
      </c>
      <c r="K3723" s="10">
        <f t="shared" si="28"/>
        <v>1250</v>
      </c>
      <c r="L3723" s="10">
        <f t="shared" si="29"/>
        <v>437.5</v>
      </c>
      <c r="M3723" s="11">
        <v>0.35</v>
      </c>
      <c r="O3723" s="16"/>
      <c r="P3723" s="14"/>
      <c r="Q3723" s="12"/>
      <c r="R3723" s="13"/>
    </row>
    <row r="3724" spans="1:18" ht="15.75" customHeight="1">
      <c r="A3724" s="1"/>
      <c r="B3724" s="6" t="s">
        <v>14</v>
      </c>
      <c r="C3724" s="6">
        <v>1185732</v>
      </c>
      <c r="D3724" s="7">
        <v>44419</v>
      </c>
      <c r="E3724" s="6" t="s">
        <v>15</v>
      </c>
      <c r="F3724" s="6" t="s">
        <v>125</v>
      </c>
      <c r="G3724" s="6" t="s">
        <v>126</v>
      </c>
      <c r="H3724" s="6" t="s">
        <v>21</v>
      </c>
      <c r="I3724" s="8">
        <v>0.6</v>
      </c>
      <c r="J3724" s="9">
        <v>2250</v>
      </c>
      <c r="K3724" s="10">
        <f t="shared" si="28"/>
        <v>1350</v>
      </c>
      <c r="L3724" s="10">
        <f t="shared" si="29"/>
        <v>472.49999999999994</v>
      </c>
      <c r="M3724" s="11">
        <v>0.35</v>
      </c>
      <c r="O3724" s="16"/>
      <c r="P3724" s="14"/>
      <c r="Q3724" s="12"/>
      <c r="R3724" s="13"/>
    </row>
    <row r="3725" spans="1:18" ht="15.75" customHeight="1">
      <c r="A3725" s="1"/>
      <c r="B3725" s="6" t="s">
        <v>14</v>
      </c>
      <c r="C3725" s="6">
        <v>1185732</v>
      </c>
      <c r="D3725" s="7">
        <v>44419</v>
      </c>
      <c r="E3725" s="6" t="s">
        <v>15</v>
      </c>
      <c r="F3725" s="6" t="s">
        <v>125</v>
      </c>
      <c r="G3725" s="6" t="s">
        <v>126</v>
      </c>
      <c r="H3725" s="6" t="s">
        <v>22</v>
      </c>
      <c r="I3725" s="8">
        <v>0.65</v>
      </c>
      <c r="J3725" s="9">
        <v>4000</v>
      </c>
      <c r="K3725" s="10">
        <f t="shared" si="28"/>
        <v>2600</v>
      </c>
      <c r="L3725" s="10">
        <f t="shared" si="29"/>
        <v>1040</v>
      </c>
      <c r="M3725" s="11">
        <v>0.39999999999999997</v>
      </c>
      <c r="O3725" s="16"/>
      <c r="P3725" s="14"/>
      <c r="Q3725" s="12"/>
      <c r="R3725" s="13"/>
    </row>
    <row r="3726" spans="1:18" ht="15.75" customHeight="1">
      <c r="A3726" s="1"/>
      <c r="B3726" s="6" t="s">
        <v>14</v>
      </c>
      <c r="C3726" s="6">
        <v>1185732</v>
      </c>
      <c r="D3726" s="7">
        <v>44449</v>
      </c>
      <c r="E3726" s="6" t="s">
        <v>15</v>
      </c>
      <c r="F3726" s="6" t="s">
        <v>125</v>
      </c>
      <c r="G3726" s="6" t="s">
        <v>126</v>
      </c>
      <c r="H3726" s="6" t="s">
        <v>17</v>
      </c>
      <c r="I3726" s="8">
        <v>0.6</v>
      </c>
      <c r="J3726" s="9">
        <v>5250</v>
      </c>
      <c r="K3726" s="10">
        <f t="shared" si="28"/>
        <v>3150</v>
      </c>
      <c r="L3726" s="10">
        <f t="shared" si="29"/>
        <v>1417.5</v>
      </c>
      <c r="M3726" s="11">
        <v>0.45</v>
      </c>
      <c r="O3726" s="16"/>
      <c r="P3726" s="14"/>
      <c r="Q3726" s="12"/>
      <c r="R3726" s="13"/>
    </row>
    <row r="3727" spans="1:18" ht="15.75" customHeight="1">
      <c r="A3727" s="1"/>
      <c r="B3727" s="6" t="s">
        <v>14</v>
      </c>
      <c r="C3727" s="6">
        <v>1185732</v>
      </c>
      <c r="D3727" s="7">
        <v>44449</v>
      </c>
      <c r="E3727" s="6" t="s">
        <v>15</v>
      </c>
      <c r="F3727" s="6" t="s">
        <v>125</v>
      </c>
      <c r="G3727" s="6" t="s">
        <v>126</v>
      </c>
      <c r="H3727" s="6" t="s">
        <v>18</v>
      </c>
      <c r="I3727" s="8">
        <v>0.55000000000000004</v>
      </c>
      <c r="J3727" s="9">
        <v>3250</v>
      </c>
      <c r="K3727" s="10">
        <f t="shared" si="28"/>
        <v>1787.5000000000002</v>
      </c>
      <c r="L3727" s="10">
        <f t="shared" si="29"/>
        <v>804.37500000000011</v>
      </c>
      <c r="M3727" s="11">
        <v>0.45</v>
      </c>
      <c r="O3727" s="16"/>
      <c r="P3727" s="14"/>
      <c r="Q3727" s="12"/>
      <c r="R3727" s="13"/>
    </row>
    <row r="3728" spans="1:18" ht="15.75" customHeight="1">
      <c r="A3728" s="1"/>
      <c r="B3728" s="6" t="s">
        <v>14</v>
      </c>
      <c r="C3728" s="6">
        <v>1185732</v>
      </c>
      <c r="D3728" s="7">
        <v>44449</v>
      </c>
      <c r="E3728" s="6" t="s">
        <v>15</v>
      </c>
      <c r="F3728" s="6" t="s">
        <v>125</v>
      </c>
      <c r="G3728" s="6" t="s">
        <v>126</v>
      </c>
      <c r="H3728" s="6" t="s">
        <v>19</v>
      </c>
      <c r="I3728" s="8">
        <v>0.5</v>
      </c>
      <c r="J3728" s="9">
        <v>2250</v>
      </c>
      <c r="K3728" s="10">
        <f t="shared" si="28"/>
        <v>1125</v>
      </c>
      <c r="L3728" s="10">
        <f t="shared" si="29"/>
        <v>393.75</v>
      </c>
      <c r="M3728" s="11">
        <v>0.35</v>
      </c>
      <c r="O3728" s="16"/>
      <c r="P3728" s="14"/>
      <c r="Q3728" s="12"/>
      <c r="R3728" s="13"/>
    </row>
    <row r="3729" spans="1:18" ht="15.75" customHeight="1">
      <c r="A3729" s="1"/>
      <c r="B3729" s="6" t="s">
        <v>14</v>
      </c>
      <c r="C3729" s="6">
        <v>1185732</v>
      </c>
      <c r="D3729" s="7">
        <v>44449</v>
      </c>
      <c r="E3729" s="6" t="s">
        <v>15</v>
      </c>
      <c r="F3729" s="6" t="s">
        <v>125</v>
      </c>
      <c r="G3729" s="6" t="s">
        <v>126</v>
      </c>
      <c r="H3729" s="6" t="s">
        <v>20</v>
      </c>
      <c r="I3729" s="8">
        <v>0.5</v>
      </c>
      <c r="J3729" s="9">
        <v>2000</v>
      </c>
      <c r="K3729" s="10">
        <f t="shared" si="28"/>
        <v>1000</v>
      </c>
      <c r="L3729" s="10">
        <f t="shared" si="29"/>
        <v>350</v>
      </c>
      <c r="M3729" s="11">
        <v>0.35</v>
      </c>
      <c r="O3729" s="16"/>
      <c r="P3729" s="14"/>
      <c r="Q3729" s="12"/>
      <c r="R3729" s="13"/>
    </row>
    <row r="3730" spans="1:18" ht="15.75" customHeight="1">
      <c r="A3730" s="1"/>
      <c r="B3730" s="6" t="s">
        <v>14</v>
      </c>
      <c r="C3730" s="6">
        <v>1185732</v>
      </c>
      <c r="D3730" s="7">
        <v>44449</v>
      </c>
      <c r="E3730" s="6" t="s">
        <v>15</v>
      </c>
      <c r="F3730" s="6" t="s">
        <v>125</v>
      </c>
      <c r="G3730" s="6" t="s">
        <v>126</v>
      </c>
      <c r="H3730" s="6" t="s">
        <v>21</v>
      </c>
      <c r="I3730" s="8">
        <v>0.6</v>
      </c>
      <c r="J3730" s="9">
        <v>2000</v>
      </c>
      <c r="K3730" s="10">
        <f t="shared" si="28"/>
        <v>1200</v>
      </c>
      <c r="L3730" s="10">
        <f t="shared" si="29"/>
        <v>420</v>
      </c>
      <c r="M3730" s="11">
        <v>0.35</v>
      </c>
      <c r="O3730" s="16"/>
      <c r="P3730" s="14"/>
      <c r="Q3730" s="12"/>
      <c r="R3730" s="13"/>
    </row>
    <row r="3731" spans="1:18" ht="15.75" customHeight="1">
      <c r="A3731" s="1"/>
      <c r="B3731" s="6" t="s">
        <v>14</v>
      </c>
      <c r="C3731" s="6">
        <v>1185732</v>
      </c>
      <c r="D3731" s="7">
        <v>44449</v>
      </c>
      <c r="E3731" s="6" t="s">
        <v>15</v>
      </c>
      <c r="F3731" s="6" t="s">
        <v>125</v>
      </c>
      <c r="G3731" s="6" t="s">
        <v>126</v>
      </c>
      <c r="H3731" s="6" t="s">
        <v>22</v>
      </c>
      <c r="I3731" s="8">
        <v>0.65</v>
      </c>
      <c r="J3731" s="9">
        <v>3000</v>
      </c>
      <c r="K3731" s="10">
        <f t="shared" si="28"/>
        <v>1950</v>
      </c>
      <c r="L3731" s="10">
        <f t="shared" si="29"/>
        <v>779.99999999999989</v>
      </c>
      <c r="M3731" s="11">
        <v>0.39999999999999997</v>
      </c>
      <c r="O3731" s="16"/>
      <c r="P3731" s="14"/>
      <c r="Q3731" s="12"/>
      <c r="R3731" s="13"/>
    </row>
    <row r="3732" spans="1:18" ht="15.75" customHeight="1">
      <c r="A3732" s="1"/>
      <c r="B3732" s="6" t="s">
        <v>14</v>
      </c>
      <c r="C3732" s="6">
        <v>1185732</v>
      </c>
      <c r="D3732" s="7">
        <v>44481</v>
      </c>
      <c r="E3732" s="6" t="s">
        <v>15</v>
      </c>
      <c r="F3732" s="6" t="s">
        <v>125</v>
      </c>
      <c r="G3732" s="6" t="s">
        <v>126</v>
      </c>
      <c r="H3732" s="6" t="s">
        <v>17</v>
      </c>
      <c r="I3732" s="8">
        <v>0.65</v>
      </c>
      <c r="J3732" s="9">
        <v>4750</v>
      </c>
      <c r="K3732" s="10">
        <f t="shared" si="28"/>
        <v>3087.5</v>
      </c>
      <c r="L3732" s="10">
        <f t="shared" si="29"/>
        <v>1389.375</v>
      </c>
      <c r="M3732" s="11">
        <v>0.45</v>
      </c>
      <c r="O3732" s="16"/>
      <c r="P3732" s="14"/>
      <c r="Q3732" s="12"/>
      <c r="R3732" s="13"/>
    </row>
    <row r="3733" spans="1:18" ht="15.75" customHeight="1">
      <c r="A3733" s="1"/>
      <c r="B3733" s="6" t="s">
        <v>14</v>
      </c>
      <c r="C3733" s="6">
        <v>1185732</v>
      </c>
      <c r="D3733" s="7">
        <v>44481</v>
      </c>
      <c r="E3733" s="6" t="s">
        <v>15</v>
      </c>
      <c r="F3733" s="6" t="s">
        <v>125</v>
      </c>
      <c r="G3733" s="6" t="s">
        <v>126</v>
      </c>
      <c r="H3733" s="6" t="s">
        <v>18</v>
      </c>
      <c r="I3733" s="8">
        <v>0.60000000000000009</v>
      </c>
      <c r="J3733" s="9">
        <v>3000</v>
      </c>
      <c r="K3733" s="10">
        <f t="shared" si="28"/>
        <v>1800.0000000000002</v>
      </c>
      <c r="L3733" s="10">
        <f t="shared" si="29"/>
        <v>810.00000000000011</v>
      </c>
      <c r="M3733" s="11">
        <v>0.45</v>
      </c>
      <c r="O3733" s="16"/>
      <c r="P3733" s="14"/>
      <c r="Q3733" s="12"/>
      <c r="R3733" s="13"/>
    </row>
    <row r="3734" spans="1:18" ht="15.75" customHeight="1">
      <c r="A3734" s="1"/>
      <c r="B3734" s="6" t="s">
        <v>14</v>
      </c>
      <c r="C3734" s="6">
        <v>1185732</v>
      </c>
      <c r="D3734" s="7">
        <v>44481</v>
      </c>
      <c r="E3734" s="6" t="s">
        <v>15</v>
      </c>
      <c r="F3734" s="6" t="s">
        <v>125</v>
      </c>
      <c r="G3734" s="6" t="s">
        <v>126</v>
      </c>
      <c r="H3734" s="6" t="s">
        <v>19</v>
      </c>
      <c r="I3734" s="8">
        <v>0.60000000000000009</v>
      </c>
      <c r="J3734" s="9">
        <v>2000</v>
      </c>
      <c r="K3734" s="10">
        <f t="shared" si="28"/>
        <v>1200.0000000000002</v>
      </c>
      <c r="L3734" s="10">
        <f t="shared" si="29"/>
        <v>420.00000000000006</v>
      </c>
      <c r="M3734" s="11">
        <v>0.35</v>
      </c>
      <c r="O3734" s="16"/>
      <c r="P3734" s="14"/>
      <c r="Q3734" s="12"/>
      <c r="R3734" s="13"/>
    </row>
    <row r="3735" spans="1:18" ht="15.75" customHeight="1">
      <c r="A3735" s="1"/>
      <c r="B3735" s="6" t="s">
        <v>14</v>
      </c>
      <c r="C3735" s="6">
        <v>1185732</v>
      </c>
      <c r="D3735" s="7">
        <v>44481</v>
      </c>
      <c r="E3735" s="6" t="s">
        <v>15</v>
      </c>
      <c r="F3735" s="6" t="s">
        <v>125</v>
      </c>
      <c r="G3735" s="6" t="s">
        <v>126</v>
      </c>
      <c r="H3735" s="6" t="s">
        <v>20</v>
      </c>
      <c r="I3735" s="8">
        <v>0.60000000000000009</v>
      </c>
      <c r="J3735" s="9">
        <v>1750</v>
      </c>
      <c r="K3735" s="10">
        <f t="shared" si="28"/>
        <v>1050.0000000000002</v>
      </c>
      <c r="L3735" s="10">
        <f t="shared" si="29"/>
        <v>367.50000000000006</v>
      </c>
      <c r="M3735" s="11">
        <v>0.35</v>
      </c>
      <c r="O3735" s="16"/>
      <c r="P3735" s="14"/>
      <c r="Q3735" s="12"/>
      <c r="R3735" s="13"/>
    </row>
    <row r="3736" spans="1:18" ht="15.75" customHeight="1">
      <c r="A3736" s="1"/>
      <c r="B3736" s="6" t="s">
        <v>14</v>
      </c>
      <c r="C3736" s="6">
        <v>1185732</v>
      </c>
      <c r="D3736" s="7">
        <v>44481</v>
      </c>
      <c r="E3736" s="6" t="s">
        <v>15</v>
      </c>
      <c r="F3736" s="6" t="s">
        <v>125</v>
      </c>
      <c r="G3736" s="6" t="s">
        <v>126</v>
      </c>
      <c r="H3736" s="6" t="s">
        <v>21</v>
      </c>
      <c r="I3736" s="8">
        <v>0.70000000000000007</v>
      </c>
      <c r="J3736" s="9">
        <v>1750</v>
      </c>
      <c r="K3736" s="10">
        <f t="shared" si="28"/>
        <v>1225.0000000000002</v>
      </c>
      <c r="L3736" s="10">
        <f t="shared" si="29"/>
        <v>428.75000000000006</v>
      </c>
      <c r="M3736" s="11">
        <v>0.35</v>
      </c>
      <c r="O3736" s="16"/>
      <c r="P3736" s="14"/>
      <c r="Q3736" s="12"/>
      <c r="R3736" s="13"/>
    </row>
    <row r="3737" spans="1:18" ht="15.75" customHeight="1">
      <c r="A3737" s="1"/>
      <c r="B3737" s="6" t="s">
        <v>14</v>
      </c>
      <c r="C3737" s="6">
        <v>1185732</v>
      </c>
      <c r="D3737" s="7">
        <v>44481</v>
      </c>
      <c r="E3737" s="6" t="s">
        <v>15</v>
      </c>
      <c r="F3737" s="6" t="s">
        <v>125</v>
      </c>
      <c r="G3737" s="6" t="s">
        <v>126</v>
      </c>
      <c r="H3737" s="6" t="s">
        <v>22</v>
      </c>
      <c r="I3737" s="8">
        <v>0.75</v>
      </c>
      <c r="J3737" s="9">
        <v>3000</v>
      </c>
      <c r="K3737" s="10">
        <f t="shared" si="28"/>
        <v>2250</v>
      </c>
      <c r="L3737" s="10">
        <f t="shared" si="29"/>
        <v>899.99999999999989</v>
      </c>
      <c r="M3737" s="11">
        <v>0.39999999999999997</v>
      </c>
      <c r="O3737" s="16"/>
      <c r="P3737" s="14"/>
      <c r="Q3737" s="12"/>
      <c r="R3737" s="13"/>
    </row>
    <row r="3738" spans="1:18" ht="15.75" customHeight="1">
      <c r="A3738" s="1"/>
      <c r="B3738" s="6" t="s">
        <v>14</v>
      </c>
      <c r="C3738" s="6">
        <v>1185732</v>
      </c>
      <c r="D3738" s="7">
        <v>44511</v>
      </c>
      <c r="E3738" s="6" t="s">
        <v>15</v>
      </c>
      <c r="F3738" s="6" t="s">
        <v>125</v>
      </c>
      <c r="G3738" s="6" t="s">
        <v>126</v>
      </c>
      <c r="H3738" s="6" t="s">
        <v>17</v>
      </c>
      <c r="I3738" s="8">
        <v>0.70000000000000007</v>
      </c>
      <c r="J3738" s="9">
        <v>4500</v>
      </c>
      <c r="K3738" s="10">
        <f t="shared" si="28"/>
        <v>3150.0000000000005</v>
      </c>
      <c r="L3738" s="10">
        <f t="shared" si="29"/>
        <v>1417.5000000000002</v>
      </c>
      <c r="M3738" s="11">
        <v>0.45</v>
      </c>
      <c r="O3738" s="16"/>
      <c r="P3738" s="14"/>
      <c r="Q3738" s="12"/>
      <c r="R3738" s="13"/>
    </row>
    <row r="3739" spans="1:18" ht="15.75" customHeight="1">
      <c r="A3739" s="1"/>
      <c r="B3739" s="6" t="s">
        <v>14</v>
      </c>
      <c r="C3739" s="6">
        <v>1185732</v>
      </c>
      <c r="D3739" s="7">
        <v>44511</v>
      </c>
      <c r="E3739" s="6" t="s">
        <v>15</v>
      </c>
      <c r="F3739" s="6" t="s">
        <v>125</v>
      </c>
      <c r="G3739" s="6" t="s">
        <v>126</v>
      </c>
      <c r="H3739" s="6" t="s">
        <v>18</v>
      </c>
      <c r="I3739" s="8">
        <v>0.60000000000000009</v>
      </c>
      <c r="J3739" s="9">
        <v>3250</v>
      </c>
      <c r="K3739" s="10">
        <f t="shared" si="28"/>
        <v>1950.0000000000002</v>
      </c>
      <c r="L3739" s="10">
        <f t="shared" si="29"/>
        <v>877.50000000000011</v>
      </c>
      <c r="M3739" s="11">
        <v>0.45</v>
      </c>
      <c r="O3739" s="16"/>
      <c r="P3739" s="14"/>
      <c r="Q3739" s="12"/>
      <c r="R3739" s="13"/>
    </row>
    <row r="3740" spans="1:18" ht="15.75" customHeight="1">
      <c r="A3740" s="1"/>
      <c r="B3740" s="6" t="s">
        <v>14</v>
      </c>
      <c r="C3740" s="6">
        <v>1185732</v>
      </c>
      <c r="D3740" s="7">
        <v>44511</v>
      </c>
      <c r="E3740" s="6" t="s">
        <v>15</v>
      </c>
      <c r="F3740" s="6" t="s">
        <v>125</v>
      </c>
      <c r="G3740" s="6" t="s">
        <v>126</v>
      </c>
      <c r="H3740" s="6" t="s">
        <v>19</v>
      </c>
      <c r="I3740" s="8">
        <v>0.60000000000000009</v>
      </c>
      <c r="J3740" s="9">
        <v>3200</v>
      </c>
      <c r="K3740" s="10">
        <f t="shared" si="28"/>
        <v>1920.0000000000002</v>
      </c>
      <c r="L3740" s="10">
        <f t="shared" si="29"/>
        <v>672</v>
      </c>
      <c r="M3740" s="11">
        <v>0.35</v>
      </c>
      <c r="O3740" s="16"/>
      <c r="P3740" s="14"/>
      <c r="Q3740" s="12"/>
      <c r="R3740" s="13"/>
    </row>
    <row r="3741" spans="1:18" ht="15.75" customHeight="1">
      <c r="A3741" s="1"/>
      <c r="B3741" s="6" t="s">
        <v>14</v>
      </c>
      <c r="C3741" s="6">
        <v>1185732</v>
      </c>
      <c r="D3741" s="7">
        <v>44511</v>
      </c>
      <c r="E3741" s="6" t="s">
        <v>15</v>
      </c>
      <c r="F3741" s="6" t="s">
        <v>125</v>
      </c>
      <c r="G3741" s="6" t="s">
        <v>126</v>
      </c>
      <c r="H3741" s="6" t="s">
        <v>20</v>
      </c>
      <c r="I3741" s="8">
        <v>0.60000000000000009</v>
      </c>
      <c r="J3741" s="9">
        <v>3000</v>
      </c>
      <c r="K3741" s="10">
        <f t="shared" si="28"/>
        <v>1800.0000000000002</v>
      </c>
      <c r="L3741" s="10">
        <f t="shared" si="29"/>
        <v>630</v>
      </c>
      <c r="M3741" s="11">
        <v>0.35</v>
      </c>
      <c r="O3741" s="16"/>
      <c r="P3741" s="14"/>
      <c r="Q3741" s="12"/>
      <c r="R3741" s="13"/>
    </row>
    <row r="3742" spans="1:18" ht="15.75" customHeight="1">
      <c r="A3742" s="1"/>
      <c r="B3742" s="6" t="s">
        <v>14</v>
      </c>
      <c r="C3742" s="6">
        <v>1185732</v>
      </c>
      <c r="D3742" s="7">
        <v>44511</v>
      </c>
      <c r="E3742" s="6" t="s">
        <v>15</v>
      </c>
      <c r="F3742" s="6" t="s">
        <v>125</v>
      </c>
      <c r="G3742" s="6" t="s">
        <v>126</v>
      </c>
      <c r="H3742" s="6" t="s">
        <v>21</v>
      </c>
      <c r="I3742" s="8">
        <v>0.70000000000000007</v>
      </c>
      <c r="J3742" s="9">
        <v>2750</v>
      </c>
      <c r="K3742" s="10">
        <f t="shared" si="28"/>
        <v>1925.0000000000002</v>
      </c>
      <c r="L3742" s="10">
        <f t="shared" si="29"/>
        <v>673.75</v>
      </c>
      <c r="M3742" s="11">
        <v>0.35</v>
      </c>
      <c r="O3742" s="16"/>
      <c r="P3742" s="14"/>
      <c r="Q3742" s="12"/>
      <c r="R3742" s="13"/>
    </row>
    <row r="3743" spans="1:18" ht="15.75" customHeight="1">
      <c r="A3743" s="1"/>
      <c r="B3743" s="6" t="s">
        <v>14</v>
      </c>
      <c r="C3743" s="6">
        <v>1185732</v>
      </c>
      <c r="D3743" s="7">
        <v>44511</v>
      </c>
      <c r="E3743" s="6" t="s">
        <v>15</v>
      </c>
      <c r="F3743" s="6" t="s">
        <v>125</v>
      </c>
      <c r="G3743" s="6" t="s">
        <v>126</v>
      </c>
      <c r="H3743" s="6" t="s">
        <v>22</v>
      </c>
      <c r="I3743" s="8">
        <v>0.75</v>
      </c>
      <c r="J3743" s="9">
        <v>3750</v>
      </c>
      <c r="K3743" s="10">
        <f t="shared" si="28"/>
        <v>2812.5</v>
      </c>
      <c r="L3743" s="10">
        <f t="shared" si="29"/>
        <v>1125</v>
      </c>
      <c r="M3743" s="11">
        <v>0.39999999999999997</v>
      </c>
      <c r="O3743" s="16"/>
      <c r="P3743" s="14"/>
      <c r="Q3743" s="12"/>
      <c r="R3743" s="13"/>
    </row>
    <row r="3744" spans="1:18" ht="15.75" customHeight="1">
      <c r="A3744" s="1"/>
      <c r="B3744" s="6" t="s">
        <v>14</v>
      </c>
      <c r="C3744" s="6">
        <v>1185732</v>
      </c>
      <c r="D3744" s="7">
        <v>44540</v>
      </c>
      <c r="E3744" s="6" t="s">
        <v>15</v>
      </c>
      <c r="F3744" s="6" t="s">
        <v>125</v>
      </c>
      <c r="G3744" s="6" t="s">
        <v>126</v>
      </c>
      <c r="H3744" s="6" t="s">
        <v>17</v>
      </c>
      <c r="I3744" s="8">
        <v>0.70000000000000007</v>
      </c>
      <c r="J3744" s="9">
        <v>6000</v>
      </c>
      <c r="K3744" s="10">
        <f t="shared" si="28"/>
        <v>4200</v>
      </c>
      <c r="L3744" s="10">
        <f t="shared" si="29"/>
        <v>1890</v>
      </c>
      <c r="M3744" s="11">
        <v>0.45</v>
      </c>
      <c r="O3744" s="16"/>
      <c r="P3744" s="14"/>
      <c r="Q3744" s="12"/>
      <c r="R3744" s="13"/>
    </row>
    <row r="3745" spans="1:18" ht="15.75" customHeight="1">
      <c r="A3745" s="1"/>
      <c r="B3745" s="6" t="s">
        <v>14</v>
      </c>
      <c r="C3745" s="6">
        <v>1185732</v>
      </c>
      <c r="D3745" s="7">
        <v>44540</v>
      </c>
      <c r="E3745" s="6" t="s">
        <v>15</v>
      </c>
      <c r="F3745" s="6" t="s">
        <v>125</v>
      </c>
      <c r="G3745" s="6" t="s">
        <v>126</v>
      </c>
      <c r="H3745" s="6" t="s">
        <v>18</v>
      </c>
      <c r="I3745" s="8">
        <v>0.60000000000000009</v>
      </c>
      <c r="J3745" s="9">
        <v>4000</v>
      </c>
      <c r="K3745" s="10">
        <f t="shared" si="28"/>
        <v>2400.0000000000005</v>
      </c>
      <c r="L3745" s="10">
        <f t="shared" si="29"/>
        <v>1080.0000000000002</v>
      </c>
      <c r="M3745" s="11">
        <v>0.45</v>
      </c>
      <c r="O3745" s="16"/>
      <c r="P3745" s="14"/>
      <c r="Q3745" s="12"/>
      <c r="R3745" s="13"/>
    </row>
    <row r="3746" spans="1:18" ht="15.75" customHeight="1">
      <c r="A3746" s="1"/>
      <c r="B3746" s="6" t="s">
        <v>14</v>
      </c>
      <c r="C3746" s="6">
        <v>1185732</v>
      </c>
      <c r="D3746" s="7">
        <v>44540</v>
      </c>
      <c r="E3746" s="6" t="s">
        <v>15</v>
      </c>
      <c r="F3746" s="6" t="s">
        <v>125</v>
      </c>
      <c r="G3746" s="6" t="s">
        <v>126</v>
      </c>
      <c r="H3746" s="6" t="s">
        <v>19</v>
      </c>
      <c r="I3746" s="8">
        <v>0.60000000000000009</v>
      </c>
      <c r="J3746" s="9">
        <v>3750</v>
      </c>
      <c r="K3746" s="10">
        <f t="shared" si="28"/>
        <v>2250.0000000000005</v>
      </c>
      <c r="L3746" s="10">
        <f t="shared" si="29"/>
        <v>787.50000000000011</v>
      </c>
      <c r="M3746" s="11">
        <v>0.35</v>
      </c>
      <c r="O3746" s="16"/>
      <c r="P3746" s="14"/>
      <c r="Q3746" s="12"/>
      <c r="R3746" s="13"/>
    </row>
    <row r="3747" spans="1:18" ht="15.75" customHeight="1">
      <c r="A3747" s="1"/>
      <c r="B3747" s="6" t="s">
        <v>14</v>
      </c>
      <c r="C3747" s="6">
        <v>1185732</v>
      </c>
      <c r="D3747" s="7">
        <v>44540</v>
      </c>
      <c r="E3747" s="6" t="s">
        <v>15</v>
      </c>
      <c r="F3747" s="6" t="s">
        <v>125</v>
      </c>
      <c r="G3747" s="6" t="s">
        <v>126</v>
      </c>
      <c r="H3747" s="6" t="s">
        <v>20</v>
      </c>
      <c r="I3747" s="8">
        <v>0.60000000000000009</v>
      </c>
      <c r="J3747" s="9">
        <v>3250</v>
      </c>
      <c r="K3747" s="10">
        <f t="shared" si="28"/>
        <v>1950.0000000000002</v>
      </c>
      <c r="L3747" s="10">
        <f t="shared" si="29"/>
        <v>682.5</v>
      </c>
      <c r="M3747" s="11">
        <v>0.35</v>
      </c>
      <c r="O3747" s="16"/>
      <c r="P3747" s="14"/>
      <c r="Q3747" s="12"/>
      <c r="R3747" s="13"/>
    </row>
    <row r="3748" spans="1:18" ht="15.75" customHeight="1">
      <c r="A3748" s="1"/>
      <c r="B3748" s="6" t="s">
        <v>14</v>
      </c>
      <c r="C3748" s="6">
        <v>1185732</v>
      </c>
      <c r="D3748" s="7">
        <v>44540</v>
      </c>
      <c r="E3748" s="6" t="s">
        <v>15</v>
      </c>
      <c r="F3748" s="6" t="s">
        <v>125</v>
      </c>
      <c r="G3748" s="6" t="s">
        <v>126</v>
      </c>
      <c r="H3748" s="6" t="s">
        <v>21</v>
      </c>
      <c r="I3748" s="8">
        <v>0.70000000000000007</v>
      </c>
      <c r="J3748" s="9">
        <v>3250</v>
      </c>
      <c r="K3748" s="10">
        <f t="shared" si="28"/>
        <v>2275</v>
      </c>
      <c r="L3748" s="10">
        <f t="shared" si="29"/>
        <v>796.25</v>
      </c>
      <c r="M3748" s="11">
        <v>0.35</v>
      </c>
      <c r="O3748" s="16"/>
      <c r="P3748" s="14"/>
      <c r="Q3748" s="12"/>
      <c r="R3748" s="13"/>
    </row>
    <row r="3749" spans="1:18" ht="15.75" customHeight="1">
      <c r="A3749" s="1"/>
      <c r="B3749" s="6" t="s">
        <v>14</v>
      </c>
      <c r="C3749" s="6">
        <v>1185732</v>
      </c>
      <c r="D3749" s="7">
        <v>44540</v>
      </c>
      <c r="E3749" s="6" t="s">
        <v>15</v>
      </c>
      <c r="F3749" s="6" t="s">
        <v>125</v>
      </c>
      <c r="G3749" s="6" t="s">
        <v>126</v>
      </c>
      <c r="H3749" s="6" t="s">
        <v>22</v>
      </c>
      <c r="I3749" s="8">
        <v>0.75</v>
      </c>
      <c r="J3749" s="9">
        <v>4250</v>
      </c>
      <c r="K3749" s="10">
        <f t="shared" si="28"/>
        <v>3187.5</v>
      </c>
      <c r="L3749" s="10">
        <f t="shared" si="29"/>
        <v>1275</v>
      </c>
      <c r="M3749" s="11">
        <v>0.39999999999999997</v>
      </c>
      <c r="O3749" s="16"/>
      <c r="P3749" s="14"/>
      <c r="Q3749" s="12"/>
      <c r="R3749" s="13"/>
    </row>
    <row r="3750" spans="1:18" ht="15.75" customHeight="1">
      <c r="A3750" s="1" t="s">
        <v>39</v>
      </c>
      <c r="B3750" s="6" t="s">
        <v>14</v>
      </c>
      <c r="C3750" s="6">
        <v>1185732</v>
      </c>
      <c r="D3750" s="7">
        <v>44217</v>
      </c>
      <c r="E3750" s="6" t="s">
        <v>15</v>
      </c>
      <c r="F3750" s="6" t="s">
        <v>127</v>
      </c>
      <c r="G3750" s="6" t="s">
        <v>128</v>
      </c>
      <c r="H3750" s="6" t="s">
        <v>17</v>
      </c>
      <c r="I3750" s="8">
        <v>0.5</v>
      </c>
      <c r="J3750" s="9">
        <v>5250</v>
      </c>
      <c r="K3750" s="10">
        <f t="shared" si="28"/>
        <v>2625</v>
      </c>
      <c r="L3750" s="10">
        <f t="shared" si="29"/>
        <v>1050</v>
      </c>
      <c r="M3750" s="11">
        <v>0.4</v>
      </c>
      <c r="O3750" s="16"/>
      <c r="P3750" s="14"/>
      <c r="Q3750" s="12"/>
      <c r="R3750" s="13"/>
    </row>
    <row r="3751" spans="1:18" ht="15.75" customHeight="1">
      <c r="A3751" s="1"/>
      <c r="B3751" s="6" t="s">
        <v>14</v>
      </c>
      <c r="C3751" s="6">
        <v>1185732</v>
      </c>
      <c r="D3751" s="7">
        <v>44217</v>
      </c>
      <c r="E3751" s="6" t="s">
        <v>15</v>
      </c>
      <c r="F3751" s="6" t="s">
        <v>127</v>
      </c>
      <c r="G3751" s="6" t="s">
        <v>128</v>
      </c>
      <c r="H3751" s="6" t="s">
        <v>18</v>
      </c>
      <c r="I3751" s="8">
        <v>0.5</v>
      </c>
      <c r="J3751" s="9">
        <v>3250</v>
      </c>
      <c r="K3751" s="10">
        <f t="shared" si="28"/>
        <v>1625</v>
      </c>
      <c r="L3751" s="10">
        <f t="shared" si="29"/>
        <v>650</v>
      </c>
      <c r="M3751" s="11">
        <v>0.4</v>
      </c>
      <c r="O3751" s="16"/>
      <c r="P3751" s="14"/>
      <c r="Q3751" s="12"/>
      <c r="R3751" s="13"/>
    </row>
    <row r="3752" spans="1:18" ht="15.75" customHeight="1">
      <c r="A3752" s="1"/>
      <c r="B3752" s="6" t="s">
        <v>14</v>
      </c>
      <c r="C3752" s="6">
        <v>1185732</v>
      </c>
      <c r="D3752" s="7">
        <v>44217</v>
      </c>
      <c r="E3752" s="6" t="s">
        <v>15</v>
      </c>
      <c r="F3752" s="6" t="s">
        <v>127</v>
      </c>
      <c r="G3752" s="6" t="s">
        <v>128</v>
      </c>
      <c r="H3752" s="6" t="s">
        <v>19</v>
      </c>
      <c r="I3752" s="8">
        <v>0.4</v>
      </c>
      <c r="J3752" s="9">
        <v>3250</v>
      </c>
      <c r="K3752" s="10">
        <f t="shared" si="28"/>
        <v>1300</v>
      </c>
      <c r="L3752" s="10">
        <f t="shared" si="29"/>
        <v>390</v>
      </c>
      <c r="M3752" s="11">
        <v>0.3</v>
      </c>
      <c r="O3752" s="16"/>
      <c r="P3752" s="14"/>
      <c r="Q3752" s="12"/>
      <c r="R3752" s="13"/>
    </row>
    <row r="3753" spans="1:18" ht="15.75" customHeight="1">
      <c r="A3753" s="1"/>
      <c r="B3753" s="6" t="s">
        <v>14</v>
      </c>
      <c r="C3753" s="6">
        <v>1185732</v>
      </c>
      <c r="D3753" s="7">
        <v>44217</v>
      </c>
      <c r="E3753" s="6" t="s">
        <v>15</v>
      </c>
      <c r="F3753" s="6" t="s">
        <v>127</v>
      </c>
      <c r="G3753" s="6" t="s">
        <v>128</v>
      </c>
      <c r="H3753" s="6" t="s">
        <v>20</v>
      </c>
      <c r="I3753" s="8">
        <v>0.44999999999999996</v>
      </c>
      <c r="J3753" s="9">
        <v>1750</v>
      </c>
      <c r="K3753" s="10">
        <f t="shared" si="28"/>
        <v>787.49999999999989</v>
      </c>
      <c r="L3753" s="10">
        <f t="shared" si="29"/>
        <v>236.24999999999994</v>
      </c>
      <c r="M3753" s="11">
        <v>0.3</v>
      </c>
      <c r="O3753" s="16"/>
      <c r="P3753" s="14"/>
      <c r="Q3753" s="12"/>
      <c r="R3753" s="13"/>
    </row>
    <row r="3754" spans="1:18" ht="15.75" customHeight="1">
      <c r="A3754" s="1"/>
      <c r="B3754" s="6" t="s">
        <v>14</v>
      </c>
      <c r="C3754" s="6">
        <v>1185732</v>
      </c>
      <c r="D3754" s="7">
        <v>44217</v>
      </c>
      <c r="E3754" s="6" t="s">
        <v>15</v>
      </c>
      <c r="F3754" s="6" t="s">
        <v>127</v>
      </c>
      <c r="G3754" s="6" t="s">
        <v>128</v>
      </c>
      <c r="H3754" s="6" t="s">
        <v>21</v>
      </c>
      <c r="I3754" s="8">
        <v>0.60000000000000009</v>
      </c>
      <c r="J3754" s="9">
        <v>2250</v>
      </c>
      <c r="K3754" s="10">
        <f t="shared" si="28"/>
        <v>1350.0000000000002</v>
      </c>
      <c r="L3754" s="10">
        <f t="shared" si="29"/>
        <v>405.00000000000006</v>
      </c>
      <c r="M3754" s="11">
        <v>0.3</v>
      </c>
      <c r="O3754" s="16"/>
      <c r="P3754" s="14"/>
      <c r="Q3754" s="12"/>
      <c r="R3754" s="13"/>
    </row>
    <row r="3755" spans="1:18" ht="15.75" customHeight="1">
      <c r="A3755" s="1"/>
      <c r="B3755" s="6" t="s">
        <v>14</v>
      </c>
      <c r="C3755" s="6">
        <v>1185732</v>
      </c>
      <c r="D3755" s="7">
        <v>44217</v>
      </c>
      <c r="E3755" s="6" t="s">
        <v>15</v>
      </c>
      <c r="F3755" s="6" t="s">
        <v>127</v>
      </c>
      <c r="G3755" s="6" t="s">
        <v>128</v>
      </c>
      <c r="H3755" s="6" t="s">
        <v>22</v>
      </c>
      <c r="I3755" s="8">
        <v>0.5</v>
      </c>
      <c r="J3755" s="9">
        <v>3250</v>
      </c>
      <c r="K3755" s="10">
        <f t="shared" si="28"/>
        <v>1625</v>
      </c>
      <c r="L3755" s="10">
        <f t="shared" si="29"/>
        <v>568.75</v>
      </c>
      <c r="M3755" s="11">
        <v>0.35</v>
      </c>
      <c r="O3755" s="16"/>
      <c r="P3755" s="14"/>
      <c r="Q3755" s="12"/>
      <c r="R3755" s="13"/>
    </row>
    <row r="3756" spans="1:18" ht="15.75" customHeight="1">
      <c r="A3756" s="1"/>
      <c r="B3756" s="6" t="s">
        <v>14</v>
      </c>
      <c r="C3756" s="6">
        <v>1185732</v>
      </c>
      <c r="D3756" s="7">
        <v>44246</v>
      </c>
      <c r="E3756" s="6" t="s">
        <v>15</v>
      </c>
      <c r="F3756" s="6" t="s">
        <v>127</v>
      </c>
      <c r="G3756" s="6" t="s">
        <v>128</v>
      </c>
      <c r="H3756" s="6" t="s">
        <v>17</v>
      </c>
      <c r="I3756" s="8">
        <v>0.5</v>
      </c>
      <c r="J3756" s="9">
        <v>6000</v>
      </c>
      <c r="K3756" s="10">
        <f t="shared" si="28"/>
        <v>3000</v>
      </c>
      <c r="L3756" s="10">
        <f t="shared" si="29"/>
        <v>1200</v>
      </c>
      <c r="M3756" s="11">
        <v>0.4</v>
      </c>
      <c r="O3756" s="16"/>
      <c r="P3756" s="14"/>
      <c r="Q3756" s="12"/>
      <c r="R3756" s="13"/>
    </row>
    <row r="3757" spans="1:18" ht="15.75" customHeight="1">
      <c r="A3757" s="1"/>
      <c r="B3757" s="6" t="s">
        <v>14</v>
      </c>
      <c r="C3757" s="6">
        <v>1185732</v>
      </c>
      <c r="D3757" s="7">
        <v>44246</v>
      </c>
      <c r="E3757" s="6" t="s">
        <v>15</v>
      </c>
      <c r="F3757" s="6" t="s">
        <v>127</v>
      </c>
      <c r="G3757" s="6" t="s">
        <v>128</v>
      </c>
      <c r="H3757" s="6" t="s">
        <v>18</v>
      </c>
      <c r="I3757" s="8">
        <v>0.5</v>
      </c>
      <c r="J3757" s="9">
        <v>2500</v>
      </c>
      <c r="K3757" s="10">
        <f t="shared" si="28"/>
        <v>1250</v>
      </c>
      <c r="L3757" s="10">
        <f t="shared" si="29"/>
        <v>500</v>
      </c>
      <c r="M3757" s="11">
        <v>0.4</v>
      </c>
      <c r="O3757" s="16"/>
      <c r="P3757" s="14"/>
      <c r="Q3757" s="12"/>
      <c r="R3757" s="13"/>
    </row>
    <row r="3758" spans="1:18" ht="15.75" customHeight="1">
      <c r="A3758" s="1"/>
      <c r="B3758" s="6" t="s">
        <v>14</v>
      </c>
      <c r="C3758" s="6">
        <v>1185732</v>
      </c>
      <c r="D3758" s="7">
        <v>44246</v>
      </c>
      <c r="E3758" s="6" t="s">
        <v>15</v>
      </c>
      <c r="F3758" s="6" t="s">
        <v>127</v>
      </c>
      <c r="G3758" s="6" t="s">
        <v>128</v>
      </c>
      <c r="H3758" s="6" t="s">
        <v>19</v>
      </c>
      <c r="I3758" s="8">
        <v>0.4</v>
      </c>
      <c r="J3758" s="9">
        <v>3000</v>
      </c>
      <c r="K3758" s="10">
        <f t="shared" si="28"/>
        <v>1200</v>
      </c>
      <c r="L3758" s="10">
        <f t="shared" si="29"/>
        <v>360</v>
      </c>
      <c r="M3758" s="11">
        <v>0.3</v>
      </c>
      <c r="O3758" s="16"/>
      <c r="P3758" s="14"/>
      <c r="Q3758" s="12"/>
      <c r="R3758" s="13"/>
    </row>
    <row r="3759" spans="1:18" ht="15.75" customHeight="1">
      <c r="A3759" s="1"/>
      <c r="B3759" s="6" t="s">
        <v>14</v>
      </c>
      <c r="C3759" s="6">
        <v>1185732</v>
      </c>
      <c r="D3759" s="7">
        <v>44246</v>
      </c>
      <c r="E3759" s="6" t="s">
        <v>15</v>
      </c>
      <c r="F3759" s="6" t="s">
        <v>127</v>
      </c>
      <c r="G3759" s="6" t="s">
        <v>128</v>
      </c>
      <c r="H3759" s="6" t="s">
        <v>20</v>
      </c>
      <c r="I3759" s="8">
        <v>0.44999999999999996</v>
      </c>
      <c r="J3759" s="9">
        <v>2000</v>
      </c>
      <c r="K3759" s="10">
        <f t="shared" si="28"/>
        <v>899.99999999999989</v>
      </c>
      <c r="L3759" s="10">
        <f t="shared" si="29"/>
        <v>269.99999999999994</v>
      </c>
      <c r="M3759" s="11">
        <v>0.3</v>
      </c>
      <c r="O3759" s="16"/>
      <c r="P3759" s="14"/>
      <c r="Q3759" s="12"/>
      <c r="R3759" s="13"/>
    </row>
    <row r="3760" spans="1:18" ht="15.75" customHeight="1">
      <c r="A3760" s="1"/>
      <c r="B3760" s="6" t="s">
        <v>14</v>
      </c>
      <c r="C3760" s="6">
        <v>1185732</v>
      </c>
      <c r="D3760" s="7">
        <v>44246</v>
      </c>
      <c r="E3760" s="6" t="s">
        <v>15</v>
      </c>
      <c r="F3760" s="6" t="s">
        <v>127</v>
      </c>
      <c r="G3760" s="6" t="s">
        <v>128</v>
      </c>
      <c r="H3760" s="6" t="s">
        <v>21</v>
      </c>
      <c r="I3760" s="8">
        <v>0.60000000000000009</v>
      </c>
      <c r="J3760" s="9">
        <v>2750</v>
      </c>
      <c r="K3760" s="10">
        <f t="shared" si="28"/>
        <v>1650.0000000000002</v>
      </c>
      <c r="L3760" s="10">
        <f t="shared" si="29"/>
        <v>495.00000000000006</v>
      </c>
      <c r="M3760" s="11">
        <v>0.3</v>
      </c>
      <c r="O3760" s="16"/>
      <c r="P3760" s="14"/>
      <c r="Q3760" s="12"/>
      <c r="R3760" s="13"/>
    </row>
    <row r="3761" spans="1:18" ht="15.75" customHeight="1">
      <c r="A3761" s="1"/>
      <c r="B3761" s="6" t="s">
        <v>14</v>
      </c>
      <c r="C3761" s="6">
        <v>1185732</v>
      </c>
      <c r="D3761" s="7">
        <v>44246</v>
      </c>
      <c r="E3761" s="6" t="s">
        <v>15</v>
      </c>
      <c r="F3761" s="6" t="s">
        <v>127</v>
      </c>
      <c r="G3761" s="6" t="s">
        <v>128</v>
      </c>
      <c r="H3761" s="6" t="s">
        <v>22</v>
      </c>
      <c r="I3761" s="8">
        <v>0.5</v>
      </c>
      <c r="J3761" s="9">
        <v>3750</v>
      </c>
      <c r="K3761" s="10">
        <f t="shared" si="28"/>
        <v>1875</v>
      </c>
      <c r="L3761" s="10">
        <f t="shared" si="29"/>
        <v>656.25</v>
      </c>
      <c r="M3761" s="11">
        <v>0.35</v>
      </c>
      <c r="O3761" s="16"/>
      <c r="P3761" s="14"/>
      <c r="Q3761" s="12"/>
      <c r="R3761" s="13"/>
    </row>
    <row r="3762" spans="1:18" ht="15.75" customHeight="1">
      <c r="A3762" s="1"/>
      <c r="B3762" s="6" t="s">
        <v>14</v>
      </c>
      <c r="C3762" s="6">
        <v>1185732</v>
      </c>
      <c r="D3762" s="7">
        <v>44272</v>
      </c>
      <c r="E3762" s="6" t="s">
        <v>15</v>
      </c>
      <c r="F3762" s="6" t="s">
        <v>127</v>
      </c>
      <c r="G3762" s="6" t="s">
        <v>128</v>
      </c>
      <c r="H3762" s="6" t="s">
        <v>17</v>
      </c>
      <c r="I3762" s="8">
        <v>0.5</v>
      </c>
      <c r="J3762" s="9">
        <v>5700</v>
      </c>
      <c r="K3762" s="10">
        <f t="shared" si="28"/>
        <v>2850</v>
      </c>
      <c r="L3762" s="10">
        <f t="shared" si="29"/>
        <v>1140</v>
      </c>
      <c r="M3762" s="11">
        <v>0.4</v>
      </c>
      <c r="O3762" s="16"/>
      <c r="P3762" s="14"/>
      <c r="Q3762" s="12"/>
      <c r="R3762" s="13"/>
    </row>
    <row r="3763" spans="1:18" ht="15.75" customHeight="1">
      <c r="A3763" s="1"/>
      <c r="B3763" s="6" t="s">
        <v>14</v>
      </c>
      <c r="C3763" s="6">
        <v>1185732</v>
      </c>
      <c r="D3763" s="7">
        <v>44272</v>
      </c>
      <c r="E3763" s="6" t="s">
        <v>15</v>
      </c>
      <c r="F3763" s="6" t="s">
        <v>127</v>
      </c>
      <c r="G3763" s="6" t="s">
        <v>128</v>
      </c>
      <c r="H3763" s="6" t="s">
        <v>18</v>
      </c>
      <c r="I3763" s="8">
        <v>0.5</v>
      </c>
      <c r="J3763" s="9">
        <v>2750</v>
      </c>
      <c r="K3763" s="10">
        <f t="shared" si="28"/>
        <v>1375</v>
      </c>
      <c r="L3763" s="10">
        <f t="shared" si="29"/>
        <v>550</v>
      </c>
      <c r="M3763" s="11">
        <v>0.4</v>
      </c>
      <c r="O3763" s="16"/>
      <c r="P3763" s="14"/>
      <c r="Q3763" s="12"/>
      <c r="R3763" s="13"/>
    </row>
    <row r="3764" spans="1:18" ht="15.75" customHeight="1">
      <c r="A3764" s="1"/>
      <c r="B3764" s="6" t="s">
        <v>14</v>
      </c>
      <c r="C3764" s="6">
        <v>1185732</v>
      </c>
      <c r="D3764" s="7">
        <v>44272</v>
      </c>
      <c r="E3764" s="6" t="s">
        <v>15</v>
      </c>
      <c r="F3764" s="6" t="s">
        <v>127</v>
      </c>
      <c r="G3764" s="6" t="s">
        <v>128</v>
      </c>
      <c r="H3764" s="6" t="s">
        <v>19</v>
      </c>
      <c r="I3764" s="8">
        <v>0.4</v>
      </c>
      <c r="J3764" s="9">
        <v>3000</v>
      </c>
      <c r="K3764" s="10">
        <f t="shared" si="28"/>
        <v>1200</v>
      </c>
      <c r="L3764" s="10">
        <f t="shared" si="29"/>
        <v>360</v>
      </c>
      <c r="M3764" s="11">
        <v>0.3</v>
      </c>
      <c r="O3764" s="16"/>
      <c r="P3764" s="14"/>
      <c r="Q3764" s="12"/>
      <c r="R3764" s="13"/>
    </row>
    <row r="3765" spans="1:18" ht="15.75" customHeight="1">
      <c r="A3765" s="1"/>
      <c r="B3765" s="6" t="s">
        <v>14</v>
      </c>
      <c r="C3765" s="6">
        <v>1185732</v>
      </c>
      <c r="D3765" s="7">
        <v>44272</v>
      </c>
      <c r="E3765" s="6" t="s">
        <v>15</v>
      </c>
      <c r="F3765" s="6" t="s">
        <v>127</v>
      </c>
      <c r="G3765" s="6" t="s">
        <v>128</v>
      </c>
      <c r="H3765" s="6" t="s">
        <v>20</v>
      </c>
      <c r="I3765" s="8">
        <v>0.44999999999999996</v>
      </c>
      <c r="J3765" s="9">
        <v>1500</v>
      </c>
      <c r="K3765" s="10">
        <f t="shared" si="28"/>
        <v>674.99999999999989</v>
      </c>
      <c r="L3765" s="10">
        <f t="shared" si="29"/>
        <v>202.49999999999997</v>
      </c>
      <c r="M3765" s="11">
        <v>0.3</v>
      </c>
      <c r="O3765" s="16"/>
      <c r="P3765" s="14"/>
      <c r="Q3765" s="12"/>
      <c r="R3765" s="13"/>
    </row>
    <row r="3766" spans="1:18" ht="15.75" customHeight="1">
      <c r="A3766" s="1"/>
      <c r="B3766" s="6" t="s">
        <v>14</v>
      </c>
      <c r="C3766" s="6">
        <v>1185732</v>
      </c>
      <c r="D3766" s="7">
        <v>44272</v>
      </c>
      <c r="E3766" s="6" t="s">
        <v>15</v>
      </c>
      <c r="F3766" s="6" t="s">
        <v>127</v>
      </c>
      <c r="G3766" s="6" t="s">
        <v>128</v>
      </c>
      <c r="H3766" s="6" t="s">
        <v>21</v>
      </c>
      <c r="I3766" s="8">
        <v>0.60000000000000009</v>
      </c>
      <c r="J3766" s="9">
        <v>2000</v>
      </c>
      <c r="K3766" s="10">
        <f t="shared" si="28"/>
        <v>1200.0000000000002</v>
      </c>
      <c r="L3766" s="10">
        <f t="shared" si="29"/>
        <v>360.00000000000006</v>
      </c>
      <c r="M3766" s="11">
        <v>0.3</v>
      </c>
      <c r="O3766" s="16"/>
      <c r="P3766" s="14"/>
      <c r="Q3766" s="12"/>
      <c r="R3766" s="13"/>
    </row>
    <row r="3767" spans="1:18" ht="15.75" customHeight="1">
      <c r="A3767" s="1"/>
      <c r="B3767" s="6" t="s">
        <v>14</v>
      </c>
      <c r="C3767" s="6">
        <v>1185732</v>
      </c>
      <c r="D3767" s="7">
        <v>44272</v>
      </c>
      <c r="E3767" s="6" t="s">
        <v>15</v>
      </c>
      <c r="F3767" s="6" t="s">
        <v>127</v>
      </c>
      <c r="G3767" s="6" t="s">
        <v>128</v>
      </c>
      <c r="H3767" s="6" t="s">
        <v>22</v>
      </c>
      <c r="I3767" s="8">
        <v>0.5</v>
      </c>
      <c r="J3767" s="9">
        <v>3000</v>
      </c>
      <c r="K3767" s="10">
        <f t="shared" si="28"/>
        <v>1500</v>
      </c>
      <c r="L3767" s="10">
        <f t="shared" si="29"/>
        <v>525</v>
      </c>
      <c r="M3767" s="11">
        <v>0.35</v>
      </c>
      <c r="O3767" s="16"/>
      <c r="P3767" s="14"/>
      <c r="Q3767" s="12"/>
      <c r="R3767" s="13"/>
    </row>
    <row r="3768" spans="1:18" ht="15.75" customHeight="1">
      <c r="A3768" s="1"/>
      <c r="B3768" s="6" t="s">
        <v>14</v>
      </c>
      <c r="C3768" s="6">
        <v>1185732</v>
      </c>
      <c r="D3768" s="7">
        <v>44304</v>
      </c>
      <c r="E3768" s="6" t="s">
        <v>15</v>
      </c>
      <c r="F3768" s="6" t="s">
        <v>127</v>
      </c>
      <c r="G3768" s="6" t="s">
        <v>128</v>
      </c>
      <c r="H3768" s="6" t="s">
        <v>17</v>
      </c>
      <c r="I3768" s="8">
        <v>0.5</v>
      </c>
      <c r="J3768" s="9">
        <v>5500</v>
      </c>
      <c r="K3768" s="10">
        <f t="shared" si="28"/>
        <v>2750</v>
      </c>
      <c r="L3768" s="10">
        <f t="shared" si="29"/>
        <v>1100</v>
      </c>
      <c r="M3768" s="11">
        <v>0.4</v>
      </c>
      <c r="O3768" s="16"/>
      <c r="P3768" s="14"/>
      <c r="Q3768" s="12"/>
      <c r="R3768" s="13"/>
    </row>
    <row r="3769" spans="1:18" ht="15.75" customHeight="1">
      <c r="A3769" s="1"/>
      <c r="B3769" s="6" t="s">
        <v>14</v>
      </c>
      <c r="C3769" s="6">
        <v>1185732</v>
      </c>
      <c r="D3769" s="7">
        <v>44304</v>
      </c>
      <c r="E3769" s="6" t="s">
        <v>15</v>
      </c>
      <c r="F3769" s="6" t="s">
        <v>127</v>
      </c>
      <c r="G3769" s="6" t="s">
        <v>128</v>
      </c>
      <c r="H3769" s="6" t="s">
        <v>18</v>
      </c>
      <c r="I3769" s="8">
        <v>0.5</v>
      </c>
      <c r="J3769" s="9">
        <v>2500</v>
      </c>
      <c r="K3769" s="10">
        <f t="shared" si="28"/>
        <v>1250</v>
      </c>
      <c r="L3769" s="10">
        <f t="shared" si="29"/>
        <v>500</v>
      </c>
      <c r="M3769" s="11">
        <v>0.4</v>
      </c>
      <c r="O3769" s="16"/>
      <c r="P3769" s="14"/>
      <c r="Q3769" s="12"/>
      <c r="R3769" s="13"/>
    </row>
    <row r="3770" spans="1:18" ht="15.75" customHeight="1">
      <c r="A3770" s="1"/>
      <c r="B3770" s="6" t="s">
        <v>14</v>
      </c>
      <c r="C3770" s="6">
        <v>1185732</v>
      </c>
      <c r="D3770" s="7">
        <v>44304</v>
      </c>
      <c r="E3770" s="6" t="s">
        <v>15</v>
      </c>
      <c r="F3770" s="6" t="s">
        <v>127</v>
      </c>
      <c r="G3770" s="6" t="s">
        <v>128</v>
      </c>
      <c r="H3770" s="6" t="s">
        <v>19</v>
      </c>
      <c r="I3770" s="8">
        <v>0.4</v>
      </c>
      <c r="J3770" s="9">
        <v>2500</v>
      </c>
      <c r="K3770" s="10">
        <f t="shared" si="28"/>
        <v>1000</v>
      </c>
      <c r="L3770" s="10">
        <f t="shared" si="29"/>
        <v>300</v>
      </c>
      <c r="M3770" s="11">
        <v>0.3</v>
      </c>
      <c r="O3770" s="16"/>
      <c r="P3770" s="14"/>
      <c r="Q3770" s="12"/>
      <c r="R3770" s="13"/>
    </row>
    <row r="3771" spans="1:18" ht="15.75" customHeight="1">
      <c r="A3771" s="1"/>
      <c r="B3771" s="6" t="s">
        <v>14</v>
      </c>
      <c r="C3771" s="6">
        <v>1185732</v>
      </c>
      <c r="D3771" s="7">
        <v>44304</v>
      </c>
      <c r="E3771" s="6" t="s">
        <v>15</v>
      </c>
      <c r="F3771" s="6" t="s">
        <v>127</v>
      </c>
      <c r="G3771" s="6" t="s">
        <v>128</v>
      </c>
      <c r="H3771" s="6" t="s">
        <v>20</v>
      </c>
      <c r="I3771" s="8">
        <v>0.44999999999999996</v>
      </c>
      <c r="J3771" s="9">
        <v>1750</v>
      </c>
      <c r="K3771" s="10">
        <f t="shared" si="28"/>
        <v>787.49999999999989</v>
      </c>
      <c r="L3771" s="10">
        <f t="shared" si="29"/>
        <v>236.24999999999994</v>
      </c>
      <c r="M3771" s="11">
        <v>0.3</v>
      </c>
      <c r="O3771" s="16"/>
      <c r="P3771" s="14"/>
      <c r="Q3771" s="12"/>
      <c r="R3771" s="13"/>
    </row>
    <row r="3772" spans="1:18" ht="15.75" customHeight="1">
      <c r="A3772" s="1"/>
      <c r="B3772" s="6" t="s">
        <v>14</v>
      </c>
      <c r="C3772" s="6">
        <v>1185732</v>
      </c>
      <c r="D3772" s="7">
        <v>44304</v>
      </c>
      <c r="E3772" s="6" t="s">
        <v>15</v>
      </c>
      <c r="F3772" s="6" t="s">
        <v>127</v>
      </c>
      <c r="G3772" s="6" t="s">
        <v>128</v>
      </c>
      <c r="H3772" s="6" t="s">
        <v>21</v>
      </c>
      <c r="I3772" s="8">
        <v>0.60000000000000009</v>
      </c>
      <c r="J3772" s="9">
        <v>1750</v>
      </c>
      <c r="K3772" s="10">
        <f t="shared" si="28"/>
        <v>1050.0000000000002</v>
      </c>
      <c r="L3772" s="10">
        <f t="shared" si="29"/>
        <v>315.00000000000006</v>
      </c>
      <c r="M3772" s="11">
        <v>0.3</v>
      </c>
      <c r="O3772" s="16"/>
      <c r="P3772" s="14"/>
      <c r="Q3772" s="12"/>
      <c r="R3772" s="13"/>
    </row>
    <row r="3773" spans="1:18" ht="15.75" customHeight="1">
      <c r="A3773" s="1"/>
      <c r="B3773" s="6" t="s">
        <v>14</v>
      </c>
      <c r="C3773" s="6">
        <v>1185732</v>
      </c>
      <c r="D3773" s="7">
        <v>44304</v>
      </c>
      <c r="E3773" s="6" t="s">
        <v>15</v>
      </c>
      <c r="F3773" s="6" t="s">
        <v>127</v>
      </c>
      <c r="G3773" s="6" t="s">
        <v>128</v>
      </c>
      <c r="H3773" s="6" t="s">
        <v>22</v>
      </c>
      <c r="I3773" s="8">
        <v>0.5</v>
      </c>
      <c r="J3773" s="9">
        <v>3250</v>
      </c>
      <c r="K3773" s="10">
        <f t="shared" si="28"/>
        <v>1625</v>
      </c>
      <c r="L3773" s="10">
        <f t="shared" si="29"/>
        <v>568.75</v>
      </c>
      <c r="M3773" s="11">
        <v>0.35</v>
      </c>
      <c r="O3773" s="16"/>
      <c r="P3773" s="14"/>
      <c r="Q3773" s="12"/>
      <c r="R3773" s="13"/>
    </row>
    <row r="3774" spans="1:18" ht="15.75" customHeight="1">
      <c r="A3774" s="1"/>
      <c r="B3774" s="6" t="s">
        <v>14</v>
      </c>
      <c r="C3774" s="6">
        <v>1185732</v>
      </c>
      <c r="D3774" s="7">
        <v>44333</v>
      </c>
      <c r="E3774" s="6" t="s">
        <v>15</v>
      </c>
      <c r="F3774" s="6" t="s">
        <v>127</v>
      </c>
      <c r="G3774" s="6" t="s">
        <v>128</v>
      </c>
      <c r="H3774" s="6" t="s">
        <v>17</v>
      </c>
      <c r="I3774" s="8">
        <v>0.65</v>
      </c>
      <c r="J3774" s="9">
        <v>5950</v>
      </c>
      <c r="K3774" s="10">
        <f t="shared" si="28"/>
        <v>3867.5</v>
      </c>
      <c r="L3774" s="10">
        <f t="shared" si="29"/>
        <v>1547</v>
      </c>
      <c r="M3774" s="11">
        <v>0.4</v>
      </c>
      <c r="O3774" s="16"/>
      <c r="P3774" s="14"/>
      <c r="Q3774" s="12"/>
      <c r="R3774" s="13"/>
    </row>
    <row r="3775" spans="1:18" ht="15.75" customHeight="1">
      <c r="A3775" s="1"/>
      <c r="B3775" s="6" t="s">
        <v>14</v>
      </c>
      <c r="C3775" s="6">
        <v>1185732</v>
      </c>
      <c r="D3775" s="7">
        <v>44333</v>
      </c>
      <c r="E3775" s="6" t="s">
        <v>15</v>
      </c>
      <c r="F3775" s="6" t="s">
        <v>127</v>
      </c>
      <c r="G3775" s="6" t="s">
        <v>128</v>
      </c>
      <c r="H3775" s="6" t="s">
        <v>18</v>
      </c>
      <c r="I3775" s="8">
        <v>0.60000000000000009</v>
      </c>
      <c r="J3775" s="9">
        <v>3000</v>
      </c>
      <c r="K3775" s="10">
        <f t="shared" si="28"/>
        <v>1800.0000000000002</v>
      </c>
      <c r="L3775" s="10">
        <f t="shared" si="29"/>
        <v>720.00000000000011</v>
      </c>
      <c r="M3775" s="11">
        <v>0.4</v>
      </c>
      <c r="O3775" s="16"/>
      <c r="P3775" s="14"/>
      <c r="Q3775" s="12"/>
      <c r="R3775" s="13"/>
    </row>
    <row r="3776" spans="1:18" ht="15.75" customHeight="1">
      <c r="A3776" s="1"/>
      <c r="B3776" s="6" t="s">
        <v>14</v>
      </c>
      <c r="C3776" s="6">
        <v>1185732</v>
      </c>
      <c r="D3776" s="7">
        <v>44333</v>
      </c>
      <c r="E3776" s="6" t="s">
        <v>15</v>
      </c>
      <c r="F3776" s="6" t="s">
        <v>127</v>
      </c>
      <c r="G3776" s="6" t="s">
        <v>128</v>
      </c>
      <c r="H3776" s="6" t="s">
        <v>19</v>
      </c>
      <c r="I3776" s="8">
        <v>0.55000000000000004</v>
      </c>
      <c r="J3776" s="9">
        <v>3250</v>
      </c>
      <c r="K3776" s="10">
        <f t="shared" si="28"/>
        <v>1787.5000000000002</v>
      </c>
      <c r="L3776" s="10">
        <f t="shared" si="29"/>
        <v>536.25</v>
      </c>
      <c r="M3776" s="11">
        <v>0.3</v>
      </c>
      <c r="O3776" s="16"/>
      <c r="P3776" s="14"/>
      <c r="Q3776" s="12"/>
      <c r="R3776" s="13"/>
    </row>
    <row r="3777" spans="1:18" ht="15.75" customHeight="1">
      <c r="A3777" s="1"/>
      <c r="B3777" s="6" t="s">
        <v>14</v>
      </c>
      <c r="C3777" s="6">
        <v>1185732</v>
      </c>
      <c r="D3777" s="7">
        <v>44333</v>
      </c>
      <c r="E3777" s="6" t="s">
        <v>15</v>
      </c>
      <c r="F3777" s="6" t="s">
        <v>127</v>
      </c>
      <c r="G3777" s="6" t="s">
        <v>128</v>
      </c>
      <c r="H3777" s="6" t="s">
        <v>20</v>
      </c>
      <c r="I3777" s="8">
        <v>0.55000000000000004</v>
      </c>
      <c r="J3777" s="9">
        <v>2750</v>
      </c>
      <c r="K3777" s="10">
        <f t="shared" si="28"/>
        <v>1512.5000000000002</v>
      </c>
      <c r="L3777" s="10">
        <f t="shared" si="29"/>
        <v>453.75000000000006</v>
      </c>
      <c r="M3777" s="11">
        <v>0.3</v>
      </c>
      <c r="O3777" s="16"/>
      <c r="P3777" s="14"/>
      <c r="Q3777" s="12"/>
      <c r="R3777" s="13"/>
    </row>
    <row r="3778" spans="1:18" ht="15.75" customHeight="1">
      <c r="A3778" s="1"/>
      <c r="B3778" s="6" t="s">
        <v>14</v>
      </c>
      <c r="C3778" s="6">
        <v>1185732</v>
      </c>
      <c r="D3778" s="7">
        <v>44333</v>
      </c>
      <c r="E3778" s="6" t="s">
        <v>15</v>
      </c>
      <c r="F3778" s="6" t="s">
        <v>127</v>
      </c>
      <c r="G3778" s="6" t="s">
        <v>128</v>
      </c>
      <c r="H3778" s="6" t="s">
        <v>21</v>
      </c>
      <c r="I3778" s="8">
        <v>0.65</v>
      </c>
      <c r="J3778" s="9">
        <v>3000</v>
      </c>
      <c r="K3778" s="10">
        <f t="shared" si="28"/>
        <v>1950</v>
      </c>
      <c r="L3778" s="10">
        <f t="shared" si="29"/>
        <v>585</v>
      </c>
      <c r="M3778" s="11">
        <v>0.3</v>
      </c>
      <c r="O3778" s="16"/>
      <c r="P3778" s="14"/>
      <c r="Q3778" s="12"/>
      <c r="R3778" s="13"/>
    </row>
    <row r="3779" spans="1:18" ht="15.75" customHeight="1">
      <c r="A3779" s="1"/>
      <c r="B3779" s="6" t="s">
        <v>14</v>
      </c>
      <c r="C3779" s="6">
        <v>1185732</v>
      </c>
      <c r="D3779" s="7">
        <v>44333</v>
      </c>
      <c r="E3779" s="6" t="s">
        <v>15</v>
      </c>
      <c r="F3779" s="6" t="s">
        <v>127</v>
      </c>
      <c r="G3779" s="6" t="s">
        <v>128</v>
      </c>
      <c r="H3779" s="6" t="s">
        <v>22</v>
      </c>
      <c r="I3779" s="8">
        <v>0.70000000000000007</v>
      </c>
      <c r="J3779" s="9">
        <v>4250</v>
      </c>
      <c r="K3779" s="10">
        <f t="shared" si="28"/>
        <v>2975.0000000000005</v>
      </c>
      <c r="L3779" s="10">
        <f t="shared" si="29"/>
        <v>1041.25</v>
      </c>
      <c r="M3779" s="11">
        <v>0.35</v>
      </c>
      <c r="O3779" s="16"/>
      <c r="P3779" s="14"/>
      <c r="Q3779" s="12"/>
      <c r="R3779" s="13"/>
    </row>
    <row r="3780" spans="1:18" ht="15.75" customHeight="1">
      <c r="A3780" s="1"/>
      <c r="B3780" s="6" t="s">
        <v>14</v>
      </c>
      <c r="C3780" s="6">
        <v>1185732</v>
      </c>
      <c r="D3780" s="7">
        <v>44366</v>
      </c>
      <c r="E3780" s="6" t="s">
        <v>15</v>
      </c>
      <c r="F3780" s="6" t="s">
        <v>127</v>
      </c>
      <c r="G3780" s="6" t="s">
        <v>128</v>
      </c>
      <c r="H3780" s="6" t="s">
        <v>17</v>
      </c>
      <c r="I3780" s="8">
        <v>0.65</v>
      </c>
      <c r="J3780" s="9">
        <v>6750</v>
      </c>
      <c r="K3780" s="10">
        <f t="shared" si="28"/>
        <v>4387.5</v>
      </c>
      <c r="L3780" s="10">
        <f t="shared" si="29"/>
        <v>1755</v>
      </c>
      <c r="M3780" s="11">
        <v>0.4</v>
      </c>
      <c r="O3780" s="16"/>
      <c r="P3780" s="14"/>
      <c r="Q3780" s="12"/>
      <c r="R3780" s="13"/>
    </row>
    <row r="3781" spans="1:18" ht="15.75" customHeight="1">
      <c r="A3781" s="1"/>
      <c r="B3781" s="6" t="s">
        <v>14</v>
      </c>
      <c r="C3781" s="6">
        <v>1185732</v>
      </c>
      <c r="D3781" s="7">
        <v>44366</v>
      </c>
      <c r="E3781" s="6" t="s">
        <v>15</v>
      </c>
      <c r="F3781" s="6" t="s">
        <v>127</v>
      </c>
      <c r="G3781" s="6" t="s">
        <v>128</v>
      </c>
      <c r="H3781" s="6" t="s">
        <v>18</v>
      </c>
      <c r="I3781" s="8">
        <v>0.60000000000000009</v>
      </c>
      <c r="J3781" s="9">
        <v>4250</v>
      </c>
      <c r="K3781" s="10">
        <f t="shared" si="28"/>
        <v>2550.0000000000005</v>
      </c>
      <c r="L3781" s="10">
        <f t="shared" si="29"/>
        <v>1020.0000000000002</v>
      </c>
      <c r="M3781" s="11">
        <v>0.4</v>
      </c>
      <c r="O3781" s="16"/>
      <c r="P3781" s="14"/>
      <c r="Q3781" s="12"/>
      <c r="R3781" s="13"/>
    </row>
    <row r="3782" spans="1:18" ht="15.75" customHeight="1">
      <c r="A3782" s="1"/>
      <c r="B3782" s="6" t="s">
        <v>14</v>
      </c>
      <c r="C3782" s="6">
        <v>1185732</v>
      </c>
      <c r="D3782" s="7">
        <v>44366</v>
      </c>
      <c r="E3782" s="6" t="s">
        <v>15</v>
      </c>
      <c r="F3782" s="6" t="s">
        <v>127</v>
      </c>
      <c r="G3782" s="6" t="s">
        <v>128</v>
      </c>
      <c r="H3782" s="6" t="s">
        <v>19</v>
      </c>
      <c r="I3782" s="8">
        <v>0.55000000000000004</v>
      </c>
      <c r="J3782" s="9">
        <v>3500</v>
      </c>
      <c r="K3782" s="10">
        <f t="shared" si="28"/>
        <v>1925.0000000000002</v>
      </c>
      <c r="L3782" s="10">
        <f t="shared" si="29"/>
        <v>577.5</v>
      </c>
      <c r="M3782" s="11">
        <v>0.3</v>
      </c>
      <c r="O3782" s="16"/>
      <c r="P3782" s="14"/>
      <c r="Q3782" s="12"/>
      <c r="R3782" s="13"/>
    </row>
    <row r="3783" spans="1:18" ht="15.75" customHeight="1">
      <c r="A3783" s="1"/>
      <c r="B3783" s="6" t="s">
        <v>14</v>
      </c>
      <c r="C3783" s="6">
        <v>1185732</v>
      </c>
      <c r="D3783" s="7">
        <v>44366</v>
      </c>
      <c r="E3783" s="6" t="s">
        <v>15</v>
      </c>
      <c r="F3783" s="6" t="s">
        <v>127</v>
      </c>
      <c r="G3783" s="6" t="s">
        <v>128</v>
      </c>
      <c r="H3783" s="6" t="s">
        <v>20</v>
      </c>
      <c r="I3783" s="8">
        <v>0.55000000000000004</v>
      </c>
      <c r="J3783" s="9">
        <v>3250</v>
      </c>
      <c r="K3783" s="10">
        <f t="shared" si="28"/>
        <v>1787.5000000000002</v>
      </c>
      <c r="L3783" s="10">
        <f t="shared" si="29"/>
        <v>536.25</v>
      </c>
      <c r="M3783" s="11">
        <v>0.3</v>
      </c>
      <c r="O3783" s="16"/>
      <c r="P3783" s="14"/>
      <c r="Q3783" s="12"/>
      <c r="R3783" s="13"/>
    </row>
    <row r="3784" spans="1:18" ht="15.75" customHeight="1">
      <c r="A3784" s="1"/>
      <c r="B3784" s="6" t="s">
        <v>14</v>
      </c>
      <c r="C3784" s="6">
        <v>1185732</v>
      </c>
      <c r="D3784" s="7">
        <v>44366</v>
      </c>
      <c r="E3784" s="6" t="s">
        <v>15</v>
      </c>
      <c r="F3784" s="6" t="s">
        <v>127</v>
      </c>
      <c r="G3784" s="6" t="s">
        <v>128</v>
      </c>
      <c r="H3784" s="6" t="s">
        <v>21</v>
      </c>
      <c r="I3784" s="8">
        <v>0.65</v>
      </c>
      <c r="J3784" s="9">
        <v>3250</v>
      </c>
      <c r="K3784" s="10">
        <f t="shared" si="28"/>
        <v>2112.5</v>
      </c>
      <c r="L3784" s="10">
        <f t="shared" si="29"/>
        <v>633.75</v>
      </c>
      <c r="M3784" s="11">
        <v>0.3</v>
      </c>
      <c r="O3784" s="16"/>
      <c r="P3784" s="14"/>
      <c r="Q3784" s="12"/>
      <c r="R3784" s="13"/>
    </row>
    <row r="3785" spans="1:18" ht="15.75" customHeight="1">
      <c r="A3785" s="1"/>
      <c r="B3785" s="6" t="s">
        <v>14</v>
      </c>
      <c r="C3785" s="6">
        <v>1185732</v>
      </c>
      <c r="D3785" s="7">
        <v>44366</v>
      </c>
      <c r="E3785" s="6" t="s">
        <v>15</v>
      </c>
      <c r="F3785" s="6" t="s">
        <v>127</v>
      </c>
      <c r="G3785" s="6" t="s">
        <v>128</v>
      </c>
      <c r="H3785" s="6" t="s">
        <v>22</v>
      </c>
      <c r="I3785" s="8">
        <v>0.70000000000000007</v>
      </c>
      <c r="J3785" s="9">
        <v>4750</v>
      </c>
      <c r="K3785" s="10">
        <f t="shared" si="28"/>
        <v>3325.0000000000005</v>
      </c>
      <c r="L3785" s="10">
        <f t="shared" si="29"/>
        <v>1163.75</v>
      </c>
      <c r="M3785" s="11">
        <v>0.35</v>
      </c>
      <c r="O3785" s="16"/>
      <c r="P3785" s="14"/>
      <c r="Q3785" s="12"/>
      <c r="R3785" s="13"/>
    </row>
    <row r="3786" spans="1:18" ht="15.75" customHeight="1">
      <c r="A3786" s="1"/>
      <c r="B3786" s="6" t="s">
        <v>14</v>
      </c>
      <c r="C3786" s="6">
        <v>1185732</v>
      </c>
      <c r="D3786" s="7">
        <v>44394</v>
      </c>
      <c r="E3786" s="6" t="s">
        <v>15</v>
      </c>
      <c r="F3786" s="6" t="s">
        <v>127</v>
      </c>
      <c r="G3786" s="6" t="s">
        <v>128</v>
      </c>
      <c r="H3786" s="6" t="s">
        <v>17</v>
      </c>
      <c r="I3786" s="8">
        <v>0.65</v>
      </c>
      <c r="J3786" s="9">
        <v>7000</v>
      </c>
      <c r="K3786" s="10">
        <f t="shared" si="28"/>
        <v>4550</v>
      </c>
      <c r="L3786" s="10">
        <f t="shared" si="29"/>
        <v>1820</v>
      </c>
      <c r="M3786" s="11">
        <v>0.4</v>
      </c>
      <c r="O3786" s="16"/>
      <c r="P3786" s="14"/>
      <c r="Q3786" s="12"/>
      <c r="R3786" s="13"/>
    </row>
    <row r="3787" spans="1:18" ht="15.75" customHeight="1">
      <c r="A3787" s="1"/>
      <c r="B3787" s="6" t="s">
        <v>14</v>
      </c>
      <c r="C3787" s="6">
        <v>1185732</v>
      </c>
      <c r="D3787" s="7">
        <v>44394</v>
      </c>
      <c r="E3787" s="6" t="s">
        <v>15</v>
      </c>
      <c r="F3787" s="6" t="s">
        <v>127</v>
      </c>
      <c r="G3787" s="6" t="s">
        <v>128</v>
      </c>
      <c r="H3787" s="6" t="s">
        <v>18</v>
      </c>
      <c r="I3787" s="8">
        <v>0.60000000000000009</v>
      </c>
      <c r="J3787" s="9">
        <v>4500</v>
      </c>
      <c r="K3787" s="10">
        <f t="shared" si="28"/>
        <v>2700.0000000000005</v>
      </c>
      <c r="L3787" s="10">
        <f t="shared" si="29"/>
        <v>1080.0000000000002</v>
      </c>
      <c r="M3787" s="11">
        <v>0.4</v>
      </c>
      <c r="O3787" s="16"/>
      <c r="P3787" s="14"/>
      <c r="Q3787" s="12"/>
      <c r="R3787" s="13"/>
    </row>
    <row r="3788" spans="1:18" ht="15.75" customHeight="1">
      <c r="A3788" s="1"/>
      <c r="B3788" s="6" t="s">
        <v>14</v>
      </c>
      <c r="C3788" s="6">
        <v>1185732</v>
      </c>
      <c r="D3788" s="7">
        <v>44394</v>
      </c>
      <c r="E3788" s="6" t="s">
        <v>15</v>
      </c>
      <c r="F3788" s="6" t="s">
        <v>127</v>
      </c>
      <c r="G3788" s="6" t="s">
        <v>128</v>
      </c>
      <c r="H3788" s="6" t="s">
        <v>19</v>
      </c>
      <c r="I3788" s="8">
        <v>0.55000000000000004</v>
      </c>
      <c r="J3788" s="9">
        <v>3750</v>
      </c>
      <c r="K3788" s="10">
        <f t="shared" si="28"/>
        <v>2062.5</v>
      </c>
      <c r="L3788" s="10">
        <f t="shared" si="29"/>
        <v>618.75</v>
      </c>
      <c r="M3788" s="11">
        <v>0.3</v>
      </c>
      <c r="O3788" s="16"/>
      <c r="P3788" s="14"/>
      <c r="Q3788" s="12"/>
      <c r="R3788" s="13"/>
    </row>
    <row r="3789" spans="1:18" ht="15.75" customHeight="1">
      <c r="A3789" s="1"/>
      <c r="B3789" s="6" t="s">
        <v>14</v>
      </c>
      <c r="C3789" s="6">
        <v>1185732</v>
      </c>
      <c r="D3789" s="7">
        <v>44394</v>
      </c>
      <c r="E3789" s="6" t="s">
        <v>15</v>
      </c>
      <c r="F3789" s="6" t="s">
        <v>127</v>
      </c>
      <c r="G3789" s="6" t="s">
        <v>128</v>
      </c>
      <c r="H3789" s="6" t="s">
        <v>20</v>
      </c>
      <c r="I3789" s="8">
        <v>0.55000000000000004</v>
      </c>
      <c r="J3789" s="9">
        <v>3250</v>
      </c>
      <c r="K3789" s="10">
        <f t="shared" si="28"/>
        <v>1787.5000000000002</v>
      </c>
      <c r="L3789" s="10">
        <f t="shared" si="29"/>
        <v>536.25</v>
      </c>
      <c r="M3789" s="11">
        <v>0.3</v>
      </c>
      <c r="O3789" s="16"/>
      <c r="P3789" s="14"/>
      <c r="Q3789" s="12"/>
      <c r="R3789" s="13"/>
    </row>
    <row r="3790" spans="1:18" ht="15.75" customHeight="1">
      <c r="A3790" s="1"/>
      <c r="B3790" s="6" t="s">
        <v>14</v>
      </c>
      <c r="C3790" s="6">
        <v>1185732</v>
      </c>
      <c r="D3790" s="7">
        <v>44394</v>
      </c>
      <c r="E3790" s="6" t="s">
        <v>15</v>
      </c>
      <c r="F3790" s="6" t="s">
        <v>127</v>
      </c>
      <c r="G3790" s="6" t="s">
        <v>128</v>
      </c>
      <c r="H3790" s="6" t="s">
        <v>21</v>
      </c>
      <c r="I3790" s="8">
        <v>0.65</v>
      </c>
      <c r="J3790" s="9">
        <v>3500</v>
      </c>
      <c r="K3790" s="10">
        <f t="shared" si="28"/>
        <v>2275</v>
      </c>
      <c r="L3790" s="10">
        <f t="shared" si="29"/>
        <v>682.5</v>
      </c>
      <c r="M3790" s="11">
        <v>0.3</v>
      </c>
      <c r="O3790" s="16"/>
      <c r="P3790" s="14"/>
      <c r="Q3790" s="12"/>
      <c r="R3790" s="13"/>
    </row>
    <row r="3791" spans="1:18" ht="15.75" customHeight="1">
      <c r="A3791" s="1"/>
      <c r="B3791" s="6" t="s">
        <v>14</v>
      </c>
      <c r="C3791" s="6">
        <v>1185732</v>
      </c>
      <c r="D3791" s="7">
        <v>44394</v>
      </c>
      <c r="E3791" s="6" t="s">
        <v>15</v>
      </c>
      <c r="F3791" s="6" t="s">
        <v>127</v>
      </c>
      <c r="G3791" s="6" t="s">
        <v>128</v>
      </c>
      <c r="H3791" s="6" t="s">
        <v>22</v>
      </c>
      <c r="I3791" s="8">
        <v>0.70000000000000007</v>
      </c>
      <c r="J3791" s="9">
        <v>5250</v>
      </c>
      <c r="K3791" s="10">
        <f t="shared" si="28"/>
        <v>3675.0000000000005</v>
      </c>
      <c r="L3791" s="10">
        <f t="shared" si="29"/>
        <v>1286.25</v>
      </c>
      <c r="M3791" s="11">
        <v>0.35</v>
      </c>
      <c r="O3791" s="16"/>
      <c r="P3791" s="14"/>
      <c r="Q3791" s="12"/>
      <c r="R3791" s="13"/>
    </row>
    <row r="3792" spans="1:18" ht="15.75" customHeight="1">
      <c r="A3792" s="1"/>
      <c r="B3792" s="6" t="s">
        <v>14</v>
      </c>
      <c r="C3792" s="6">
        <v>1185732</v>
      </c>
      <c r="D3792" s="7">
        <v>44426</v>
      </c>
      <c r="E3792" s="6" t="s">
        <v>15</v>
      </c>
      <c r="F3792" s="6" t="s">
        <v>127</v>
      </c>
      <c r="G3792" s="6" t="s">
        <v>128</v>
      </c>
      <c r="H3792" s="6" t="s">
        <v>17</v>
      </c>
      <c r="I3792" s="8">
        <v>0.65</v>
      </c>
      <c r="J3792" s="9">
        <v>6750</v>
      </c>
      <c r="K3792" s="10">
        <f t="shared" si="28"/>
        <v>4387.5</v>
      </c>
      <c r="L3792" s="10">
        <f t="shared" si="29"/>
        <v>1755</v>
      </c>
      <c r="M3792" s="11">
        <v>0.4</v>
      </c>
      <c r="O3792" s="16"/>
      <c r="P3792" s="14"/>
      <c r="Q3792" s="12"/>
      <c r="R3792" s="13"/>
    </row>
    <row r="3793" spans="1:18" ht="15.75" customHeight="1">
      <c r="A3793" s="1"/>
      <c r="B3793" s="6" t="s">
        <v>14</v>
      </c>
      <c r="C3793" s="6">
        <v>1185732</v>
      </c>
      <c r="D3793" s="7">
        <v>44426</v>
      </c>
      <c r="E3793" s="6" t="s">
        <v>15</v>
      </c>
      <c r="F3793" s="6" t="s">
        <v>127</v>
      </c>
      <c r="G3793" s="6" t="s">
        <v>128</v>
      </c>
      <c r="H3793" s="6" t="s">
        <v>18</v>
      </c>
      <c r="I3793" s="8">
        <v>0.60000000000000009</v>
      </c>
      <c r="J3793" s="9">
        <v>4500</v>
      </c>
      <c r="K3793" s="10">
        <f t="shared" si="28"/>
        <v>2700.0000000000005</v>
      </c>
      <c r="L3793" s="10">
        <f t="shared" si="29"/>
        <v>1080.0000000000002</v>
      </c>
      <c r="M3793" s="11">
        <v>0.4</v>
      </c>
      <c r="O3793" s="16"/>
      <c r="P3793" s="14"/>
      <c r="Q3793" s="12"/>
      <c r="R3793" s="13"/>
    </row>
    <row r="3794" spans="1:18" ht="15.75" customHeight="1">
      <c r="A3794" s="1"/>
      <c r="B3794" s="6" t="s">
        <v>14</v>
      </c>
      <c r="C3794" s="6">
        <v>1185732</v>
      </c>
      <c r="D3794" s="7">
        <v>44426</v>
      </c>
      <c r="E3794" s="6" t="s">
        <v>15</v>
      </c>
      <c r="F3794" s="6" t="s">
        <v>127</v>
      </c>
      <c r="G3794" s="6" t="s">
        <v>128</v>
      </c>
      <c r="H3794" s="6" t="s">
        <v>19</v>
      </c>
      <c r="I3794" s="8">
        <v>0.55000000000000004</v>
      </c>
      <c r="J3794" s="9">
        <v>3750</v>
      </c>
      <c r="K3794" s="10">
        <f t="shared" si="28"/>
        <v>2062.5</v>
      </c>
      <c r="L3794" s="10">
        <f t="shared" si="29"/>
        <v>618.75</v>
      </c>
      <c r="M3794" s="11">
        <v>0.3</v>
      </c>
      <c r="O3794" s="16"/>
      <c r="P3794" s="14"/>
      <c r="Q3794" s="12"/>
      <c r="R3794" s="13"/>
    </row>
    <row r="3795" spans="1:18" ht="15.75" customHeight="1">
      <c r="A3795" s="1"/>
      <c r="B3795" s="6" t="s">
        <v>14</v>
      </c>
      <c r="C3795" s="6">
        <v>1185732</v>
      </c>
      <c r="D3795" s="7">
        <v>44426</v>
      </c>
      <c r="E3795" s="6" t="s">
        <v>15</v>
      </c>
      <c r="F3795" s="6" t="s">
        <v>127</v>
      </c>
      <c r="G3795" s="6" t="s">
        <v>128</v>
      </c>
      <c r="H3795" s="6" t="s">
        <v>20</v>
      </c>
      <c r="I3795" s="8">
        <v>0.55000000000000004</v>
      </c>
      <c r="J3795" s="9">
        <v>2750</v>
      </c>
      <c r="K3795" s="10">
        <f t="shared" si="28"/>
        <v>1512.5000000000002</v>
      </c>
      <c r="L3795" s="10">
        <f t="shared" si="29"/>
        <v>453.75000000000006</v>
      </c>
      <c r="M3795" s="11">
        <v>0.3</v>
      </c>
      <c r="O3795" s="16"/>
      <c r="P3795" s="14"/>
      <c r="Q3795" s="12"/>
      <c r="R3795" s="13"/>
    </row>
    <row r="3796" spans="1:18" ht="15.75" customHeight="1">
      <c r="A3796" s="1"/>
      <c r="B3796" s="6" t="s">
        <v>14</v>
      </c>
      <c r="C3796" s="6">
        <v>1185732</v>
      </c>
      <c r="D3796" s="7">
        <v>44426</v>
      </c>
      <c r="E3796" s="6" t="s">
        <v>15</v>
      </c>
      <c r="F3796" s="6" t="s">
        <v>127</v>
      </c>
      <c r="G3796" s="6" t="s">
        <v>128</v>
      </c>
      <c r="H3796" s="6" t="s">
        <v>21</v>
      </c>
      <c r="I3796" s="8">
        <v>0.65</v>
      </c>
      <c r="J3796" s="9">
        <v>2500</v>
      </c>
      <c r="K3796" s="10">
        <f t="shared" si="28"/>
        <v>1625</v>
      </c>
      <c r="L3796" s="10">
        <f t="shared" si="29"/>
        <v>487.5</v>
      </c>
      <c r="M3796" s="11">
        <v>0.3</v>
      </c>
      <c r="O3796" s="16"/>
      <c r="P3796" s="14"/>
      <c r="Q3796" s="12"/>
      <c r="R3796" s="13"/>
    </row>
    <row r="3797" spans="1:18" ht="15.75" customHeight="1">
      <c r="A3797" s="1"/>
      <c r="B3797" s="6" t="s">
        <v>14</v>
      </c>
      <c r="C3797" s="6">
        <v>1185732</v>
      </c>
      <c r="D3797" s="7">
        <v>44426</v>
      </c>
      <c r="E3797" s="6" t="s">
        <v>15</v>
      </c>
      <c r="F3797" s="6" t="s">
        <v>127</v>
      </c>
      <c r="G3797" s="6" t="s">
        <v>128</v>
      </c>
      <c r="H3797" s="6" t="s">
        <v>22</v>
      </c>
      <c r="I3797" s="8">
        <v>0.70000000000000007</v>
      </c>
      <c r="J3797" s="9">
        <v>4250</v>
      </c>
      <c r="K3797" s="10">
        <f t="shared" si="28"/>
        <v>2975.0000000000005</v>
      </c>
      <c r="L3797" s="10">
        <f t="shared" si="29"/>
        <v>1041.25</v>
      </c>
      <c r="M3797" s="11">
        <v>0.35</v>
      </c>
      <c r="O3797" s="16"/>
      <c r="P3797" s="14"/>
      <c r="Q3797" s="12"/>
      <c r="R3797" s="13"/>
    </row>
    <row r="3798" spans="1:18" ht="15.75" customHeight="1">
      <c r="A3798" s="1"/>
      <c r="B3798" s="6" t="s">
        <v>14</v>
      </c>
      <c r="C3798" s="6">
        <v>1185732</v>
      </c>
      <c r="D3798" s="7">
        <v>44456</v>
      </c>
      <c r="E3798" s="6" t="s">
        <v>15</v>
      </c>
      <c r="F3798" s="6" t="s">
        <v>127</v>
      </c>
      <c r="G3798" s="6" t="s">
        <v>128</v>
      </c>
      <c r="H3798" s="6" t="s">
        <v>17</v>
      </c>
      <c r="I3798" s="8">
        <v>0.65</v>
      </c>
      <c r="J3798" s="9">
        <v>5500</v>
      </c>
      <c r="K3798" s="10">
        <f t="shared" si="28"/>
        <v>3575</v>
      </c>
      <c r="L3798" s="10">
        <f t="shared" si="29"/>
        <v>1430</v>
      </c>
      <c r="M3798" s="11">
        <v>0.4</v>
      </c>
      <c r="O3798" s="16"/>
      <c r="P3798" s="14"/>
      <c r="Q3798" s="12"/>
      <c r="R3798" s="13"/>
    </row>
    <row r="3799" spans="1:18" ht="15.75" customHeight="1">
      <c r="A3799" s="1"/>
      <c r="B3799" s="6" t="s">
        <v>14</v>
      </c>
      <c r="C3799" s="6">
        <v>1185732</v>
      </c>
      <c r="D3799" s="7">
        <v>44456</v>
      </c>
      <c r="E3799" s="6" t="s">
        <v>15</v>
      </c>
      <c r="F3799" s="6" t="s">
        <v>127</v>
      </c>
      <c r="G3799" s="6" t="s">
        <v>128</v>
      </c>
      <c r="H3799" s="6" t="s">
        <v>18</v>
      </c>
      <c r="I3799" s="8">
        <v>0.60000000000000009</v>
      </c>
      <c r="J3799" s="9">
        <v>3500</v>
      </c>
      <c r="K3799" s="10">
        <f t="shared" si="28"/>
        <v>2100.0000000000005</v>
      </c>
      <c r="L3799" s="10">
        <f t="shared" si="29"/>
        <v>840.00000000000023</v>
      </c>
      <c r="M3799" s="11">
        <v>0.4</v>
      </c>
      <c r="O3799" s="16"/>
      <c r="P3799" s="14"/>
      <c r="Q3799" s="12"/>
      <c r="R3799" s="13"/>
    </row>
    <row r="3800" spans="1:18" ht="15.75" customHeight="1">
      <c r="A3800" s="1"/>
      <c r="B3800" s="6" t="s">
        <v>14</v>
      </c>
      <c r="C3800" s="6">
        <v>1185732</v>
      </c>
      <c r="D3800" s="7">
        <v>44456</v>
      </c>
      <c r="E3800" s="6" t="s">
        <v>15</v>
      </c>
      <c r="F3800" s="6" t="s">
        <v>127</v>
      </c>
      <c r="G3800" s="6" t="s">
        <v>128</v>
      </c>
      <c r="H3800" s="6" t="s">
        <v>19</v>
      </c>
      <c r="I3800" s="8">
        <v>0.55000000000000004</v>
      </c>
      <c r="J3800" s="9">
        <v>2500</v>
      </c>
      <c r="K3800" s="10">
        <f t="shared" si="28"/>
        <v>1375</v>
      </c>
      <c r="L3800" s="10">
        <f t="shared" si="29"/>
        <v>412.5</v>
      </c>
      <c r="M3800" s="11">
        <v>0.3</v>
      </c>
      <c r="O3800" s="16"/>
      <c r="P3800" s="14"/>
      <c r="Q3800" s="12"/>
      <c r="R3800" s="13"/>
    </row>
    <row r="3801" spans="1:18" ht="15.75" customHeight="1">
      <c r="A3801" s="1"/>
      <c r="B3801" s="6" t="s">
        <v>14</v>
      </c>
      <c r="C3801" s="6">
        <v>1185732</v>
      </c>
      <c r="D3801" s="7">
        <v>44456</v>
      </c>
      <c r="E3801" s="6" t="s">
        <v>15</v>
      </c>
      <c r="F3801" s="6" t="s">
        <v>127</v>
      </c>
      <c r="G3801" s="6" t="s">
        <v>128</v>
      </c>
      <c r="H3801" s="6" t="s">
        <v>20</v>
      </c>
      <c r="I3801" s="8">
        <v>0.55000000000000004</v>
      </c>
      <c r="J3801" s="9">
        <v>2250</v>
      </c>
      <c r="K3801" s="10">
        <f t="shared" si="28"/>
        <v>1237.5</v>
      </c>
      <c r="L3801" s="10">
        <f t="shared" si="29"/>
        <v>371.25</v>
      </c>
      <c r="M3801" s="11">
        <v>0.3</v>
      </c>
      <c r="O3801" s="16"/>
      <c r="P3801" s="14"/>
      <c r="Q3801" s="12"/>
      <c r="R3801" s="13"/>
    </row>
    <row r="3802" spans="1:18" ht="15.75" customHeight="1">
      <c r="A3802" s="1"/>
      <c r="B3802" s="6" t="s">
        <v>14</v>
      </c>
      <c r="C3802" s="6">
        <v>1185732</v>
      </c>
      <c r="D3802" s="7">
        <v>44456</v>
      </c>
      <c r="E3802" s="6" t="s">
        <v>15</v>
      </c>
      <c r="F3802" s="6" t="s">
        <v>127</v>
      </c>
      <c r="G3802" s="6" t="s">
        <v>128</v>
      </c>
      <c r="H3802" s="6" t="s">
        <v>21</v>
      </c>
      <c r="I3802" s="8">
        <v>0.65</v>
      </c>
      <c r="J3802" s="9">
        <v>2250</v>
      </c>
      <c r="K3802" s="10">
        <f t="shared" si="28"/>
        <v>1462.5</v>
      </c>
      <c r="L3802" s="10">
        <f t="shared" si="29"/>
        <v>438.75</v>
      </c>
      <c r="M3802" s="11">
        <v>0.3</v>
      </c>
      <c r="O3802" s="16"/>
      <c r="P3802" s="14"/>
      <c r="Q3802" s="12"/>
      <c r="R3802" s="13"/>
    </row>
    <row r="3803" spans="1:18" ht="15.75" customHeight="1">
      <c r="A3803" s="1"/>
      <c r="B3803" s="6" t="s">
        <v>14</v>
      </c>
      <c r="C3803" s="6">
        <v>1185732</v>
      </c>
      <c r="D3803" s="7">
        <v>44456</v>
      </c>
      <c r="E3803" s="6" t="s">
        <v>15</v>
      </c>
      <c r="F3803" s="6" t="s">
        <v>127</v>
      </c>
      <c r="G3803" s="6" t="s">
        <v>128</v>
      </c>
      <c r="H3803" s="6" t="s">
        <v>22</v>
      </c>
      <c r="I3803" s="8">
        <v>0.70000000000000007</v>
      </c>
      <c r="J3803" s="9">
        <v>3250</v>
      </c>
      <c r="K3803" s="10">
        <f t="shared" si="28"/>
        <v>2275</v>
      </c>
      <c r="L3803" s="10">
        <f t="shared" si="29"/>
        <v>796.25</v>
      </c>
      <c r="M3803" s="11">
        <v>0.35</v>
      </c>
      <c r="O3803" s="16"/>
      <c r="P3803" s="14"/>
      <c r="Q3803" s="12"/>
      <c r="R3803" s="13"/>
    </row>
    <row r="3804" spans="1:18" ht="15.75" customHeight="1">
      <c r="A3804" s="1"/>
      <c r="B3804" s="6" t="s">
        <v>14</v>
      </c>
      <c r="C3804" s="6">
        <v>1185732</v>
      </c>
      <c r="D3804" s="7">
        <v>44488</v>
      </c>
      <c r="E3804" s="6" t="s">
        <v>15</v>
      </c>
      <c r="F3804" s="6" t="s">
        <v>127</v>
      </c>
      <c r="G3804" s="6" t="s">
        <v>128</v>
      </c>
      <c r="H3804" s="6" t="s">
        <v>17</v>
      </c>
      <c r="I3804" s="8">
        <v>0.70000000000000007</v>
      </c>
      <c r="J3804" s="9">
        <v>4750</v>
      </c>
      <c r="K3804" s="10">
        <f t="shared" si="28"/>
        <v>3325.0000000000005</v>
      </c>
      <c r="L3804" s="10">
        <f t="shared" si="29"/>
        <v>1330.0000000000002</v>
      </c>
      <c r="M3804" s="11">
        <v>0.4</v>
      </c>
      <c r="O3804" s="16"/>
      <c r="P3804" s="14"/>
      <c r="Q3804" s="12"/>
      <c r="R3804" s="13"/>
    </row>
    <row r="3805" spans="1:18" ht="15.75" customHeight="1">
      <c r="A3805" s="1"/>
      <c r="B3805" s="6" t="s">
        <v>14</v>
      </c>
      <c r="C3805" s="6">
        <v>1185732</v>
      </c>
      <c r="D3805" s="7">
        <v>44488</v>
      </c>
      <c r="E3805" s="6" t="s">
        <v>15</v>
      </c>
      <c r="F3805" s="6" t="s">
        <v>127</v>
      </c>
      <c r="G3805" s="6" t="s">
        <v>128</v>
      </c>
      <c r="H3805" s="6" t="s">
        <v>18</v>
      </c>
      <c r="I3805" s="8">
        <v>0.65000000000000013</v>
      </c>
      <c r="J3805" s="9">
        <v>3000</v>
      </c>
      <c r="K3805" s="10">
        <f t="shared" si="28"/>
        <v>1950.0000000000005</v>
      </c>
      <c r="L3805" s="10">
        <f t="shared" si="29"/>
        <v>780.00000000000023</v>
      </c>
      <c r="M3805" s="11">
        <v>0.4</v>
      </c>
      <c r="O3805" s="16"/>
      <c r="P3805" s="14"/>
      <c r="Q3805" s="12"/>
      <c r="R3805" s="13"/>
    </row>
    <row r="3806" spans="1:18" ht="15.75" customHeight="1">
      <c r="A3806" s="1"/>
      <c r="B3806" s="6" t="s">
        <v>14</v>
      </c>
      <c r="C3806" s="6">
        <v>1185732</v>
      </c>
      <c r="D3806" s="7">
        <v>44488</v>
      </c>
      <c r="E3806" s="6" t="s">
        <v>15</v>
      </c>
      <c r="F3806" s="6" t="s">
        <v>127</v>
      </c>
      <c r="G3806" s="6" t="s">
        <v>128</v>
      </c>
      <c r="H3806" s="6" t="s">
        <v>19</v>
      </c>
      <c r="I3806" s="8">
        <v>0.65000000000000013</v>
      </c>
      <c r="J3806" s="9">
        <v>2000</v>
      </c>
      <c r="K3806" s="10">
        <f t="shared" si="28"/>
        <v>1300.0000000000002</v>
      </c>
      <c r="L3806" s="10">
        <f t="shared" si="29"/>
        <v>390.00000000000006</v>
      </c>
      <c r="M3806" s="11">
        <v>0.3</v>
      </c>
      <c r="O3806" s="16"/>
      <c r="P3806" s="14"/>
      <c r="Q3806" s="12"/>
      <c r="R3806" s="13"/>
    </row>
    <row r="3807" spans="1:18" ht="15.75" customHeight="1">
      <c r="A3807" s="1"/>
      <c r="B3807" s="6" t="s">
        <v>14</v>
      </c>
      <c r="C3807" s="6">
        <v>1185732</v>
      </c>
      <c r="D3807" s="7">
        <v>44488</v>
      </c>
      <c r="E3807" s="6" t="s">
        <v>15</v>
      </c>
      <c r="F3807" s="6" t="s">
        <v>127</v>
      </c>
      <c r="G3807" s="6" t="s">
        <v>128</v>
      </c>
      <c r="H3807" s="6" t="s">
        <v>20</v>
      </c>
      <c r="I3807" s="8">
        <v>0.65000000000000013</v>
      </c>
      <c r="J3807" s="9">
        <v>1750</v>
      </c>
      <c r="K3807" s="10">
        <f t="shared" si="28"/>
        <v>1137.5000000000002</v>
      </c>
      <c r="L3807" s="10">
        <f t="shared" si="29"/>
        <v>341.25000000000006</v>
      </c>
      <c r="M3807" s="11">
        <v>0.3</v>
      </c>
      <c r="O3807" s="16"/>
      <c r="P3807" s="14"/>
      <c r="Q3807" s="12"/>
      <c r="R3807" s="13"/>
    </row>
    <row r="3808" spans="1:18" ht="15.75" customHeight="1">
      <c r="A3808" s="1"/>
      <c r="B3808" s="6" t="s">
        <v>14</v>
      </c>
      <c r="C3808" s="6">
        <v>1185732</v>
      </c>
      <c r="D3808" s="7">
        <v>44488</v>
      </c>
      <c r="E3808" s="6" t="s">
        <v>15</v>
      </c>
      <c r="F3808" s="6" t="s">
        <v>127</v>
      </c>
      <c r="G3808" s="6" t="s">
        <v>128</v>
      </c>
      <c r="H3808" s="6" t="s">
        <v>21</v>
      </c>
      <c r="I3808" s="8">
        <v>0.75000000000000011</v>
      </c>
      <c r="J3808" s="9">
        <v>1750</v>
      </c>
      <c r="K3808" s="10">
        <f t="shared" si="28"/>
        <v>1312.5000000000002</v>
      </c>
      <c r="L3808" s="10">
        <f t="shared" si="29"/>
        <v>393.75000000000006</v>
      </c>
      <c r="M3808" s="11">
        <v>0.3</v>
      </c>
      <c r="O3808" s="16"/>
      <c r="P3808" s="14"/>
      <c r="Q3808" s="12"/>
      <c r="R3808" s="13"/>
    </row>
    <row r="3809" spans="1:18" ht="15.75" customHeight="1">
      <c r="A3809" s="1"/>
      <c r="B3809" s="6" t="s">
        <v>14</v>
      </c>
      <c r="C3809" s="6">
        <v>1185732</v>
      </c>
      <c r="D3809" s="7">
        <v>44488</v>
      </c>
      <c r="E3809" s="6" t="s">
        <v>15</v>
      </c>
      <c r="F3809" s="6" t="s">
        <v>127</v>
      </c>
      <c r="G3809" s="6" t="s">
        <v>128</v>
      </c>
      <c r="H3809" s="6" t="s">
        <v>22</v>
      </c>
      <c r="I3809" s="8">
        <v>0.8</v>
      </c>
      <c r="J3809" s="9">
        <v>3000</v>
      </c>
      <c r="K3809" s="10">
        <f t="shared" si="28"/>
        <v>2400</v>
      </c>
      <c r="L3809" s="10">
        <f t="shared" si="29"/>
        <v>840</v>
      </c>
      <c r="M3809" s="11">
        <v>0.35</v>
      </c>
      <c r="O3809" s="16"/>
      <c r="P3809" s="14"/>
      <c r="Q3809" s="12"/>
      <c r="R3809" s="13"/>
    </row>
    <row r="3810" spans="1:18" ht="15.75" customHeight="1">
      <c r="A3810" s="1"/>
      <c r="B3810" s="6" t="s">
        <v>14</v>
      </c>
      <c r="C3810" s="6">
        <v>1185732</v>
      </c>
      <c r="D3810" s="7">
        <v>44518</v>
      </c>
      <c r="E3810" s="6" t="s">
        <v>15</v>
      </c>
      <c r="F3810" s="6" t="s">
        <v>127</v>
      </c>
      <c r="G3810" s="6" t="s">
        <v>128</v>
      </c>
      <c r="H3810" s="6" t="s">
        <v>17</v>
      </c>
      <c r="I3810" s="8">
        <v>0.75000000000000011</v>
      </c>
      <c r="J3810" s="9">
        <v>4500</v>
      </c>
      <c r="K3810" s="10">
        <f t="shared" si="28"/>
        <v>3375.0000000000005</v>
      </c>
      <c r="L3810" s="10">
        <f t="shared" si="29"/>
        <v>1350.0000000000002</v>
      </c>
      <c r="M3810" s="11">
        <v>0.4</v>
      </c>
      <c r="O3810" s="16"/>
      <c r="P3810" s="14"/>
      <c r="Q3810" s="12"/>
      <c r="R3810" s="13"/>
    </row>
    <row r="3811" spans="1:18" ht="15.75" customHeight="1">
      <c r="A3811" s="1"/>
      <c r="B3811" s="6" t="s">
        <v>14</v>
      </c>
      <c r="C3811" s="6">
        <v>1185732</v>
      </c>
      <c r="D3811" s="7">
        <v>44518</v>
      </c>
      <c r="E3811" s="6" t="s">
        <v>15</v>
      </c>
      <c r="F3811" s="6" t="s">
        <v>127</v>
      </c>
      <c r="G3811" s="6" t="s">
        <v>128</v>
      </c>
      <c r="H3811" s="6" t="s">
        <v>18</v>
      </c>
      <c r="I3811" s="8">
        <v>0.65000000000000013</v>
      </c>
      <c r="J3811" s="9">
        <v>3250</v>
      </c>
      <c r="K3811" s="10">
        <f t="shared" si="28"/>
        <v>2112.5000000000005</v>
      </c>
      <c r="L3811" s="10">
        <f t="shared" si="29"/>
        <v>845.00000000000023</v>
      </c>
      <c r="M3811" s="11">
        <v>0.4</v>
      </c>
      <c r="O3811" s="16"/>
      <c r="P3811" s="14"/>
      <c r="Q3811" s="12"/>
      <c r="R3811" s="13"/>
    </row>
    <row r="3812" spans="1:18" ht="15.75" customHeight="1">
      <c r="A3812" s="1"/>
      <c r="B3812" s="6" t="s">
        <v>14</v>
      </c>
      <c r="C3812" s="6">
        <v>1185732</v>
      </c>
      <c r="D3812" s="7">
        <v>44518</v>
      </c>
      <c r="E3812" s="6" t="s">
        <v>15</v>
      </c>
      <c r="F3812" s="6" t="s">
        <v>127</v>
      </c>
      <c r="G3812" s="6" t="s">
        <v>128</v>
      </c>
      <c r="H3812" s="6" t="s">
        <v>19</v>
      </c>
      <c r="I3812" s="8">
        <v>0.65000000000000013</v>
      </c>
      <c r="J3812" s="9">
        <v>3450</v>
      </c>
      <c r="K3812" s="10">
        <f t="shared" si="28"/>
        <v>2242.5000000000005</v>
      </c>
      <c r="L3812" s="10">
        <f t="shared" si="29"/>
        <v>672.75000000000011</v>
      </c>
      <c r="M3812" s="11">
        <v>0.3</v>
      </c>
      <c r="O3812" s="16"/>
      <c r="P3812" s="14"/>
      <c r="Q3812" s="12"/>
      <c r="R3812" s="13"/>
    </row>
    <row r="3813" spans="1:18" ht="15.75" customHeight="1">
      <c r="A3813" s="1"/>
      <c r="B3813" s="6" t="s">
        <v>14</v>
      </c>
      <c r="C3813" s="6">
        <v>1185732</v>
      </c>
      <c r="D3813" s="7">
        <v>44518</v>
      </c>
      <c r="E3813" s="6" t="s">
        <v>15</v>
      </c>
      <c r="F3813" s="6" t="s">
        <v>127</v>
      </c>
      <c r="G3813" s="6" t="s">
        <v>128</v>
      </c>
      <c r="H3813" s="6" t="s">
        <v>20</v>
      </c>
      <c r="I3813" s="8">
        <v>0.65000000000000013</v>
      </c>
      <c r="J3813" s="9">
        <v>3250</v>
      </c>
      <c r="K3813" s="10">
        <f t="shared" si="28"/>
        <v>2112.5000000000005</v>
      </c>
      <c r="L3813" s="10">
        <f t="shared" si="29"/>
        <v>633.75000000000011</v>
      </c>
      <c r="M3813" s="11">
        <v>0.3</v>
      </c>
      <c r="O3813" s="16"/>
      <c r="P3813" s="14"/>
      <c r="Q3813" s="12"/>
      <c r="R3813" s="13"/>
    </row>
    <row r="3814" spans="1:18" ht="15.75" customHeight="1">
      <c r="A3814" s="1"/>
      <c r="B3814" s="6" t="s">
        <v>14</v>
      </c>
      <c r="C3814" s="6">
        <v>1185732</v>
      </c>
      <c r="D3814" s="7">
        <v>44518</v>
      </c>
      <c r="E3814" s="6" t="s">
        <v>15</v>
      </c>
      <c r="F3814" s="6" t="s">
        <v>127</v>
      </c>
      <c r="G3814" s="6" t="s">
        <v>128</v>
      </c>
      <c r="H3814" s="6" t="s">
        <v>21</v>
      </c>
      <c r="I3814" s="8">
        <v>0.75000000000000011</v>
      </c>
      <c r="J3814" s="9">
        <v>3000</v>
      </c>
      <c r="K3814" s="10">
        <f t="shared" si="28"/>
        <v>2250.0000000000005</v>
      </c>
      <c r="L3814" s="10">
        <f t="shared" si="29"/>
        <v>675.00000000000011</v>
      </c>
      <c r="M3814" s="11">
        <v>0.3</v>
      </c>
      <c r="O3814" s="16"/>
      <c r="P3814" s="14"/>
      <c r="Q3814" s="12"/>
      <c r="R3814" s="13"/>
    </row>
    <row r="3815" spans="1:18" ht="15.75" customHeight="1">
      <c r="A3815" s="1"/>
      <c r="B3815" s="6" t="s">
        <v>14</v>
      </c>
      <c r="C3815" s="6">
        <v>1185732</v>
      </c>
      <c r="D3815" s="7">
        <v>44518</v>
      </c>
      <c r="E3815" s="6" t="s">
        <v>15</v>
      </c>
      <c r="F3815" s="6" t="s">
        <v>127</v>
      </c>
      <c r="G3815" s="6" t="s">
        <v>128</v>
      </c>
      <c r="H3815" s="6" t="s">
        <v>22</v>
      </c>
      <c r="I3815" s="8">
        <v>0.8</v>
      </c>
      <c r="J3815" s="9">
        <v>4000</v>
      </c>
      <c r="K3815" s="10">
        <f t="shared" si="28"/>
        <v>3200</v>
      </c>
      <c r="L3815" s="10">
        <f t="shared" si="29"/>
        <v>1120</v>
      </c>
      <c r="M3815" s="11">
        <v>0.35</v>
      </c>
      <c r="O3815" s="16"/>
      <c r="P3815" s="14"/>
      <c r="Q3815" s="12"/>
      <c r="R3815" s="13"/>
    </row>
    <row r="3816" spans="1:18" ht="15.75" customHeight="1">
      <c r="A3816" s="1"/>
      <c r="B3816" s="6" t="s">
        <v>14</v>
      </c>
      <c r="C3816" s="6">
        <v>1185732</v>
      </c>
      <c r="D3816" s="7">
        <v>44547</v>
      </c>
      <c r="E3816" s="6" t="s">
        <v>15</v>
      </c>
      <c r="F3816" s="6" t="s">
        <v>127</v>
      </c>
      <c r="G3816" s="6" t="s">
        <v>128</v>
      </c>
      <c r="H3816" s="6" t="s">
        <v>17</v>
      </c>
      <c r="I3816" s="8">
        <v>0.75000000000000011</v>
      </c>
      <c r="J3816" s="9">
        <v>6250</v>
      </c>
      <c r="K3816" s="10">
        <f t="shared" si="28"/>
        <v>4687.5000000000009</v>
      </c>
      <c r="L3816" s="10">
        <f t="shared" si="29"/>
        <v>1875.0000000000005</v>
      </c>
      <c r="M3816" s="11">
        <v>0.4</v>
      </c>
      <c r="O3816" s="16"/>
      <c r="P3816" s="14"/>
      <c r="Q3816" s="12"/>
      <c r="R3816" s="13"/>
    </row>
    <row r="3817" spans="1:18" ht="15.75" customHeight="1">
      <c r="A3817" s="1"/>
      <c r="B3817" s="6" t="s">
        <v>14</v>
      </c>
      <c r="C3817" s="6">
        <v>1185732</v>
      </c>
      <c r="D3817" s="7">
        <v>44547</v>
      </c>
      <c r="E3817" s="6" t="s">
        <v>15</v>
      </c>
      <c r="F3817" s="6" t="s">
        <v>127</v>
      </c>
      <c r="G3817" s="6" t="s">
        <v>128</v>
      </c>
      <c r="H3817" s="6" t="s">
        <v>18</v>
      </c>
      <c r="I3817" s="8">
        <v>0.65000000000000013</v>
      </c>
      <c r="J3817" s="9">
        <v>4250</v>
      </c>
      <c r="K3817" s="10">
        <f t="shared" si="28"/>
        <v>2762.5000000000005</v>
      </c>
      <c r="L3817" s="10">
        <f t="shared" si="29"/>
        <v>1105.0000000000002</v>
      </c>
      <c r="M3817" s="11">
        <v>0.4</v>
      </c>
      <c r="O3817" s="16"/>
      <c r="P3817" s="14"/>
      <c r="Q3817" s="12"/>
      <c r="R3817" s="13"/>
    </row>
    <row r="3818" spans="1:18" ht="15.75" customHeight="1">
      <c r="A3818" s="1"/>
      <c r="B3818" s="6" t="s">
        <v>14</v>
      </c>
      <c r="C3818" s="6">
        <v>1185732</v>
      </c>
      <c r="D3818" s="7">
        <v>44547</v>
      </c>
      <c r="E3818" s="6" t="s">
        <v>15</v>
      </c>
      <c r="F3818" s="6" t="s">
        <v>127</v>
      </c>
      <c r="G3818" s="6" t="s">
        <v>128</v>
      </c>
      <c r="H3818" s="6" t="s">
        <v>19</v>
      </c>
      <c r="I3818" s="8">
        <v>0.65000000000000013</v>
      </c>
      <c r="J3818" s="9">
        <v>4000</v>
      </c>
      <c r="K3818" s="10">
        <f t="shared" si="28"/>
        <v>2600.0000000000005</v>
      </c>
      <c r="L3818" s="10">
        <f t="shared" si="29"/>
        <v>780.00000000000011</v>
      </c>
      <c r="M3818" s="11">
        <v>0.3</v>
      </c>
      <c r="O3818" s="16"/>
      <c r="P3818" s="14"/>
      <c r="Q3818" s="12"/>
      <c r="R3818" s="13"/>
    </row>
    <row r="3819" spans="1:18" ht="15.75" customHeight="1">
      <c r="A3819" s="1"/>
      <c r="B3819" s="6" t="s">
        <v>14</v>
      </c>
      <c r="C3819" s="6">
        <v>1185732</v>
      </c>
      <c r="D3819" s="7">
        <v>44547</v>
      </c>
      <c r="E3819" s="6" t="s">
        <v>15</v>
      </c>
      <c r="F3819" s="6" t="s">
        <v>127</v>
      </c>
      <c r="G3819" s="6" t="s">
        <v>128</v>
      </c>
      <c r="H3819" s="6" t="s">
        <v>20</v>
      </c>
      <c r="I3819" s="8">
        <v>0.65000000000000013</v>
      </c>
      <c r="J3819" s="9">
        <v>3500</v>
      </c>
      <c r="K3819" s="10">
        <f t="shared" si="28"/>
        <v>2275.0000000000005</v>
      </c>
      <c r="L3819" s="10">
        <f t="shared" si="29"/>
        <v>682.50000000000011</v>
      </c>
      <c r="M3819" s="11">
        <v>0.3</v>
      </c>
      <c r="O3819" s="16"/>
      <c r="P3819" s="14"/>
      <c r="Q3819" s="12"/>
      <c r="R3819" s="13"/>
    </row>
    <row r="3820" spans="1:18" ht="15.75" customHeight="1">
      <c r="A3820" s="1"/>
      <c r="B3820" s="6" t="s">
        <v>14</v>
      </c>
      <c r="C3820" s="6">
        <v>1185732</v>
      </c>
      <c r="D3820" s="7">
        <v>44547</v>
      </c>
      <c r="E3820" s="6" t="s">
        <v>15</v>
      </c>
      <c r="F3820" s="6" t="s">
        <v>127</v>
      </c>
      <c r="G3820" s="6" t="s">
        <v>128</v>
      </c>
      <c r="H3820" s="6" t="s">
        <v>21</v>
      </c>
      <c r="I3820" s="8">
        <v>0.75000000000000011</v>
      </c>
      <c r="J3820" s="9">
        <v>3500</v>
      </c>
      <c r="K3820" s="10">
        <f t="shared" si="28"/>
        <v>2625.0000000000005</v>
      </c>
      <c r="L3820" s="10">
        <f t="shared" si="29"/>
        <v>787.50000000000011</v>
      </c>
      <c r="M3820" s="11">
        <v>0.3</v>
      </c>
      <c r="O3820" s="16"/>
      <c r="P3820" s="14"/>
      <c r="Q3820" s="12"/>
      <c r="R3820" s="13"/>
    </row>
    <row r="3821" spans="1:18" ht="15.75" customHeight="1">
      <c r="A3821" s="1"/>
      <c r="B3821" s="6" t="s">
        <v>14</v>
      </c>
      <c r="C3821" s="6">
        <v>1185732</v>
      </c>
      <c r="D3821" s="7">
        <v>44547</v>
      </c>
      <c r="E3821" s="6" t="s">
        <v>15</v>
      </c>
      <c r="F3821" s="6" t="s">
        <v>127</v>
      </c>
      <c r="G3821" s="6" t="s">
        <v>128</v>
      </c>
      <c r="H3821" s="6" t="s">
        <v>22</v>
      </c>
      <c r="I3821" s="8">
        <v>0.8</v>
      </c>
      <c r="J3821" s="9">
        <v>4500</v>
      </c>
      <c r="K3821" s="10">
        <f t="shared" si="28"/>
        <v>3600</v>
      </c>
      <c r="L3821" s="10">
        <f t="shared" si="29"/>
        <v>1260</v>
      </c>
      <c r="M3821" s="11">
        <v>0.35</v>
      </c>
      <c r="O3821" s="16"/>
      <c r="P3821" s="14"/>
      <c r="Q3821" s="12"/>
      <c r="R3821" s="13"/>
    </row>
    <row r="3822" spans="1:18" ht="15.75" customHeight="1">
      <c r="A3822" s="1" t="s">
        <v>39</v>
      </c>
      <c r="B3822" s="6" t="s">
        <v>14</v>
      </c>
      <c r="C3822" s="6">
        <v>1185732</v>
      </c>
      <c r="D3822" s="7">
        <v>44220</v>
      </c>
      <c r="E3822" s="6" t="s">
        <v>15</v>
      </c>
      <c r="F3822" s="6" t="s">
        <v>129</v>
      </c>
      <c r="G3822" s="6" t="s">
        <v>130</v>
      </c>
      <c r="H3822" s="6" t="s">
        <v>17</v>
      </c>
      <c r="I3822" s="8">
        <v>0.55000000000000004</v>
      </c>
      <c r="J3822" s="9">
        <v>5000</v>
      </c>
      <c r="K3822" s="10">
        <f t="shared" si="28"/>
        <v>2750</v>
      </c>
      <c r="L3822" s="10">
        <f t="shared" si="29"/>
        <v>962.50000000000011</v>
      </c>
      <c r="M3822" s="11">
        <v>0.35000000000000003</v>
      </c>
      <c r="O3822" s="16"/>
      <c r="P3822" s="14">
        <f>Data!$I3822+0.05</f>
        <v>0.60000000000000009</v>
      </c>
      <c r="Q3822" s="12">
        <f>Data!$J3822-250</f>
        <v>4750</v>
      </c>
      <c r="R3822" s="13">
        <f>Data!$M3822-5%</f>
        <v>0.30000000000000004</v>
      </c>
    </row>
    <row r="3823" spans="1:18" ht="15.75" customHeight="1">
      <c r="A3823" s="1"/>
      <c r="B3823" s="6" t="s">
        <v>14</v>
      </c>
      <c r="C3823" s="6">
        <v>1185732</v>
      </c>
      <c r="D3823" s="7">
        <v>44220</v>
      </c>
      <c r="E3823" s="6" t="s">
        <v>15</v>
      </c>
      <c r="F3823" s="6" t="s">
        <v>129</v>
      </c>
      <c r="G3823" s="6" t="s">
        <v>130</v>
      </c>
      <c r="H3823" s="6" t="s">
        <v>18</v>
      </c>
      <c r="I3823" s="8">
        <v>0.55000000000000004</v>
      </c>
      <c r="J3823" s="9">
        <v>3000</v>
      </c>
      <c r="K3823" s="10">
        <f t="shared" si="28"/>
        <v>1650.0000000000002</v>
      </c>
      <c r="L3823" s="10">
        <f t="shared" si="29"/>
        <v>577.50000000000011</v>
      </c>
      <c r="M3823" s="11">
        <v>0.35000000000000003</v>
      </c>
      <c r="O3823" s="16"/>
      <c r="P3823" s="14">
        <f>Data!$I3823+0.05</f>
        <v>0.60000000000000009</v>
      </c>
      <c r="Q3823" s="12">
        <f>Data!$J3823-250</f>
        <v>2750</v>
      </c>
      <c r="R3823" s="13">
        <f>Data!$M3823-5%</f>
        <v>0.30000000000000004</v>
      </c>
    </row>
    <row r="3824" spans="1:18" ht="15.75" customHeight="1">
      <c r="A3824" s="1"/>
      <c r="B3824" s="6" t="s">
        <v>14</v>
      </c>
      <c r="C3824" s="6">
        <v>1185732</v>
      </c>
      <c r="D3824" s="7">
        <v>44220</v>
      </c>
      <c r="E3824" s="6" t="s">
        <v>15</v>
      </c>
      <c r="F3824" s="6" t="s">
        <v>129</v>
      </c>
      <c r="G3824" s="6" t="s">
        <v>130</v>
      </c>
      <c r="H3824" s="6" t="s">
        <v>19</v>
      </c>
      <c r="I3824" s="8">
        <v>0.45</v>
      </c>
      <c r="J3824" s="9">
        <v>3000</v>
      </c>
      <c r="K3824" s="10">
        <f t="shared" si="28"/>
        <v>1350</v>
      </c>
      <c r="L3824" s="10">
        <f t="shared" si="29"/>
        <v>337.5</v>
      </c>
      <c r="M3824" s="11">
        <v>0.25</v>
      </c>
      <c r="O3824" s="16"/>
      <c r="P3824" s="14">
        <f>Data!$I3824+0.05</f>
        <v>0.5</v>
      </c>
      <c r="Q3824" s="12">
        <f>Data!$J3824-250</f>
        <v>2750</v>
      </c>
      <c r="R3824" s="13">
        <f>Data!$M3824-5%</f>
        <v>0.2</v>
      </c>
    </row>
    <row r="3825" spans="1:18" ht="15.75" customHeight="1">
      <c r="A3825" s="1"/>
      <c r="B3825" s="6" t="s">
        <v>14</v>
      </c>
      <c r="C3825" s="6">
        <v>1185732</v>
      </c>
      <c r="D3825" s="7">
        <v>44220</v>
      </c>
      <c r="E3825" s="6" t="s">
        <v>15</v>
      </c>
      <c r="F3825" s="6" t="s">
        <v>129</v>
      </c>
      <c r="G3825" s="6" t="s">
        <v>130</v>
      </c>
      <c r="H3825" s="6" t="s">
        <v>20</v>
      </c>
      <c r="I3825" s="8">
        <v>0.49999999999999994</v>
      </c>
      <c r="J3825" s="9">
        <v>1500</v>
      </c>
      <c r="K3825" s="10">
        <f t="shared" si="28"/>
        <v>749.99999999999989</v>
      </c>
      <c r="L3825" s="10">
        <f t="shared" si="29"/>
        <v>187.49999999999997</v>
      </c>
      <c r="M3825" s="11">
        <v>0.25</v>
      </c>
      <c r="O3825" s="16"/>
      <c r="P3825" s="14">
        <f>Data!$I3825+0.05</f>
        <v>0.54999999999999993</v>
      </c>
      <c r="Q3825" s="12">
        <f>Data!$J3825-250</f>
        <v>1250</v>
      </c>
      <c r="R3825" s="13">
        <f>Data!$M3825-5%</f>
        <v>0.2</v>
      </c>
    </row>
    <row r="3826" spans="1:18" ht="15.75" customHeight="1">
      <c r="A3826" s="1"/>
      <c r="B3826" s="6" t="s">
        <v>14</v>
      </c>
      <c r="C3826" s="6">
        <v>1185732</v>
      </c>
      <c r="D3826" s="7">
        <v>44220</v>
      </c>
      <c r="E3826" s="6" t="s">
        <v>15</v>
      </c>
      <c r="F3826" s="6" t="s">
        <v>129</v>
      </c>
      <c r="G3826" s="6" t="s">
        <v>130</v>
      </c>
      <c r="H3826" s="6" t="s">
        <v>21</v>
      </c>
      <c r="I3826" s="8">
        <v>0.65000000000000013</v>
      </c>
      <c r="J3826" s="9">
        <v>2000</v>
      </c>
      <c r="K3826" s="10">
        <f t="shared" si="28"/>
        <v>1300.0000000000002</v>
      </c>
      <c r="L3826" s="10">
        <f t="shared" si="29"/>
        <v>325.00000000000006</v>
      </c>
      <c r="M3826" s="11">
        <v>0.25</v>
      </c>
      <c r="O3826" s="16"/>
      <c r="P3826" s="14">
        <f>Data!$I3826+0.05</f>
        <v>0.70000000000000018</v>
      </c>
      <c r="Q3826" s="12">
        <f>Data!$J3826-250</f>
        <v>1750</v>
      </c>
      <c r="R3826" s="13">
        <f>Data!$M3826-5%</f>
        <v>0.2</v>
      </c>
    </row>
    <row r="3827" spans="1:18" ht="15.75" customHeight="1">
      <c r="A3827" s="1"/>
      <c r="B3827" s="6" t="s">
        <v>14</v>
      </c>
      <c r="C3827" s="6">
        <v>1185732</v>
      </c>
      <c r="D3827" s="7">
        <v>44220</v>
      </c>
      <c r="E3827" s="6" t="s">
        <v>15</v>
      </c>
      <c r="F3827" s="6" t="s">
        <v>129</v>
      </c>
      <c r="G3827" s="6" t="s">
        <v>130</v>
      </c>
      <c r="H3827" s="6" t="s">
        <v>22</v>
      </c>
      <c r="I3827" s="8">
        <v>0.55000000000000004</v>
      </c>
      <c r="J3827" s="9">
        <v>3000</v>
      </c>
      <c r="K3827" s="10">
        <f t="shared" si="28"/>
        <v>1650.0000000000002</v>
      </c>
      <c r="L3827" s="10">
        <f t="shared" si="29"/>
        <v>495.00000000000006</v>
      </c>
      <c r="M3827" s="11">
        <v>0.3</v>
      </c>
      <c r="O3827" s="16"/>
      <c r="P3827" s="14">
        <f>Data!$I3827+0.05</f>
        <v>0.60000000000000009</v>
      </c>
      <c r="Q3827" s="12">
        <f>Data!$J3827-250</f>
        <v>2750</v>
      </c>
      <c r="R3827" s="13">
        <f>Data!$M3827-5%</f>
        <v>0.25</v>
      </c>
    </row>
    <row r="3828" spans="1:18" ht="15.75" customHeight="1">
      <c r="A3828" s="1"/>
      <c r="B3828" s="6" t="s">
        <v>14</v>
      </c>
      <c r="C3828" s="6">
        <v>1185732</v>
      </c>
      <c r="D3828" s="7">
        <v>44249</v>
      </c>
      <c r="E3828" s="6" t="s">
        <v>15</v>
      </c>
      <c r="F3828" s="6" t="s">
        <v>129</v>
      </c>
      <c r="G3828" s="6" t="s">
        <v>130</v>
      </c>
      <c r="H3828" s="6" t="s">
        <v>17</v>
      </c>
      <c r="I3828" s="8">
        <v>0.55000000000000004</v>
      </c>
      <c r="J3828" s="9">
        <v>5750</v>
      </c>
      <c r="K3828" s="10">
        <f t="shared" si="28"/>
        <v>3162.5000000000005</v>
      </c>
      <c r="L3828" s="10">
        <f t="shared" si="29"/>
        <v>1106.8750000000002</v>
      </c>
      <c r="M3828" s="11">
        <v>0.35000000000000003</v>
      </c>
      <c r="O3828" s="16"/>
      <c r="P3828" s="14">
        <f>Data!$I3828+0.05</f>
        <v>0.60000000000000009</v>
      </c>
      <c r="Q3828" s="12">
        <f>Data!$J3828-250</f>
        <v>5500</v>
      </c>
      <c r="R3828" s="13">
        <f>Data!$M3828-5%</f>
        <v>0.30000000000000004</v>
      </c>
    </row>
    <row r="3829" spans="1:18" ht="15.75" customHeight="1">
      <c r="A3829" s="1"/>
      <c r="B3829" s="6" t="s">
        <v>14</v>
      </c>
      <c r="C3829" s="6">
        <v>1185732</v>
      </c>
      <c r="D3829" s="7">
        <v>44249</v>
      </c>
      <c r="E3829" s="6" t="s">
        <v>15</v>
      </c>
      <c r="F3829" s="6" t="s">
        <v>129</v>
      </c>
      <c r="G3829" s="6" t="s">
        <v>130</v>
      </c>
      <c r="H3829" s="6" t="s">
        <v>18</v>
      </c>
      <c r="I3829" s="8">
        <v>0.55000000000000004</v>
      </c>
      <c r="J3829" s="9">
        <v>2250</v>
      </c>
      <c r="K3829" s="10">
        <f t="shared" si="28"/>
        <v>1237.5</v>
      </c>
      <c r="L3829" s="10">
        <f t="shared" si="29"/>
        <v>433.12500000000006</v>
      </c>
      <c r="M3829" s="11">
        <v>0.35000000000000003</v>
      </c>
      <c r="O3829" s="16"/>
      <c r="P3829" s="14">
        <f>Data!$I3829+0.05</f>
        <v>0.60000000000000009</v>
      </c>
      <c r="Q3829" s="12">
        <f>Data!$J3829-250</f>
        <v>2000</v>
      </c>
      <c r="R3829" s="13">
        <f>Data!$M3829-5%</f>
        <v>0.30000000000000004</v>
      </c>
    </row>
    <row r="3830" spans="1:18" ht="15.75" customHeight="1">
      <c r="A3830" s="1"/>
      <c r="B3830" s="6" t="s">
        <v>14</v>
      </c>
      <c r="C3830" s="6">
        <v>1185732</v>
      </c>
      <c r="D3830" s="7">
        <v>44249</v>
      </c>
      <c r="E3830" s="6" t="s">
        <v>15</v>
      </c>
      <c r="F3830" s="6" t="s">
        <v>129</v>
      </c>
      <c r="G3830" s="6" t="s">
        <v>130</v>
      </c>
      <c r="H3830" s="6" t="s">
        <v>19</v>
      </c>
      <c r="I3830" s="8">
        <v>0.45</v>
      </c>
      <c r="J3830" s="9">
        <v>2750</v>
      </c>
      <c r="K3830" s="10">
        <f t="shared" si="28"/>
        <v>1237.5</v>
      </c>
      <c r="L3830" s="10">
        <f t="shared" si="29"/>
        <v>309.375</v>
      </c>
      <c r="M3830" s="11">
        <v>0.25</v>
      </c>
      <c r="O3830" s="16"/>
      <c r="P3830" s="14">
        <f>Data!$I3830+0.05</f>
        <v>0.5</v>
      </c>
      <c r="Q3830" s="12">
        <f>Data!$J3830-250</f>
        <v>2500</v>
      </c>
      <c r="R3830" s="13">
        <f>Data!$M3830-5%</f>
        <v>0.2</v>
      </c>
    </row>
    <row r="3831" spans="1:18" ht="15.75" customHeight="1">
      <c r="A3831" s="1"/>
      <c r="B3831" s="6" t="s">
        <v>14</v>
      </c>
      <c r="C3831" s="6">
        <v>1185732</v>
      </c>
      <c r="D3831" s="7">
        <v>44249</v>
      </c>
      <c r="E3831" s="6" t="s">
        <v>15</v>
      </c>
      <c r="F3831" s="6" t="s">
        <v>129</v>
      </c>
      <c r="G3831" s="6" t="s">
        <v>130</v>
      </c>
      <c r="H3831" s="6" t="s">
        <v>20</v>
      </c>
      <c r="I3831" s="8">
        <v>0.49999999999999994</v>
      </c>
      <c r="J3831" s="9">
        <v>1750</v>
      </c>
      <c r="K3831" s="10">
        <f t="shared" ref="K3831:K3893" si="30">I3831*J3831</f>
        <v>874.99999999999989</v>
      </c>
      <c r="L3831" s="10">
        <f t="shared" ref="L3831:L3893" si="31">K3831*M3831</f>
        <v>218.74999999999997</v>
      </c>
      <c r="M3831" s="11">
        <v>0.25</v>
      </c>
      <c r="O3831" s="16"/>
      <c r="P3831" s="14">
        <f>Data!$I3831+0.05</f>
        <v>0.54999999999999993</v>
      </c>
      <c r="Q3831" s="12">
        <f>Data!$J3831-250</f>
        <v>1500</v>
      </c>
      <c r="R3831" s="13">
        <f>Data!$M3831-5%</f>
        <v>0.2</v>
      </c>
    </row>
    <row r="3832" spans="1:18" ht="15.75" customHeight="1">
      <c r="A3832" s="1"/>
      <c r="B3832" s="6" t="s">
        <v>14</v>
      </c>
      <c r="C3832" s="6">
        <v>1185732</v>
      </c>
      <c r="D3832" s="7">
        <v>44249</v>
      </c>
      <c r="E3832" s="6" t="s">
        <v>15</v>
      </c>
      <c r="F3832" s="6" t="s">
        <v>129</v>
      </c>
      <c r="G3832" s="6" t="s">
        <v>130</v>
      </c>
      <c r="H3832" s="6" t="s">
        <v>21</v>
      </c>
      <c r="I3832" s="8">
        <v>0.65000000000000013</v>
      </c>
      <c r="J3832" s="9">
        <v>2500</v>
      </c>
      <c r="K3832" s="10">
        <f t="shared" si="30"/>
        <v>1625.0000000000002</v>
      </c>
      <c r="L3832" s="10">
        <f t="shared" si="31"/>
        <v>406.25000000000006</v>
      </c>
      <c r="M3832" s="11">
        <v>0.25</v>
      </c>
      <c r="O3832" s="16"/>
      <c r="P3832" s="14">
        <f>Data!$I3832+0.05</f>
        <v>0.70000000000000018</v>
      </c>
      <c r="Q3832" s="12">
        <f>Data!$J3832-250</f>
        <v>2250</v>
      </c>
      <c r="R3832" s="13">
        <f>Data!$M3832-5%</f>
        <v>0.2</v>
      </c>
    </row>
    <row r="3833" spans="1:18" ht="15.75" customHeight="1">
      <c r="A3833" s="1"/>
      <c r="B3833" s="6" t="s">
        <v>14</v>
      </c>
      <c r="C3833" s="6">
        <v>1185732</v>
      </c>
      <c r="D3833" s="7">
        <v>44249</v>
      </c>
      <c r="E3833" s="6" t="s">
        <v>15</v>
      </c>
      <c r="F3833" s="6" t="s">
        <v>129</v>
      </c>
      <c r="G3833" s="6" t="s">
        <v>130</v>
      </c>
      <c r="H3833" s="6" t="s">
        <v>22</v>
      </c>
      <c r="I3833" s="8">
        <v>0.55000000000000004</v>
      </c>
      <c r="J3833" s="9">
        <v>3500</v>
      </c>
      <c r="K3833" s="10">
        <f t="shared" si="30"/>
        <v>1925.0000000000002</v>
      </c>
      <c r="L3833" s="10">
        <f t="shared" si="31"/>
        <v>577.5</v>
      </c>
      <c r="M3833" s="11">
        <v>0.3</v>
      </c>
      <c r="O3833" s="16"/>
      <c r="P3833" s="14">
        <f>Data!$I3833+0.05</f>
        <v>0.60000000000000009</v>
      </c>
      <c r="Q3833" s="12">
        <f>Data!$J3833-250</f>
        <v>3250</v>
      </c>
      <c r="R3833" s="13">
        <f>Data!$M3833-5%</f>
        <v>0.25</v>
      </c>
    </row>
    <row r="3834" spans="1:18" ht="15.75" customHeight="1">
      <c r="A3834" s="1"/>
      <c r="B3834" s="6" t="s">
        <v>14</v>
      </c>
      <c r="C3834" s="6">
        <v>1185732</v>
      </c>
      <c r="D3834" s="7">
        <v>44275</v>
      </c>
      <c r="E3834" s="6" t="s">
        <v>15</v>
      </c>
      <c r="F3834" s="6" t="s">
        <v>129</v>
      </c>
      <c r="G3834" s="6" t="s">
        <v>130</v>
      </c>
      <c r="H3834" s="6" t="s">
        <v>17</v>
      </c>
      <c r="I3834" s="8">
        <v>0.55000000000000004</v>
      </c>
      <c r="J3834" s="9">
        <v>5450</v>
      </c>
      <c r="K3834" s="10">
        <f t="shared" si="30"/>
        <v>2997.5000000000005</v>
      </c>
      <c r="L3834" s="10">
        <f t="shared" si="31"/>
        <v>1049.1250000000002</v>
      </c>
      <c r="M3834" s="11">
        <v>0.35000000000000003</v>
      </c>
      <c r="O3834" s="16"/>
      <c r="P3834" s="14">
        <f>Data!$I3834+0.05</f>
        <v>0.60000000000000009</v>
      </c>
      <c r="Q3834" s="12">
        <f>Data!$J3834-250</f>
        <v>5200</v>
      </c>
      <c r="R3834" s="13">
        <f>Data!$M3834-5%</f>
        <v>0.30000000000000004</v>
      </c>
    </row>
    <row r="3835" spans="1:18" ht="15.75" customHeight="1">
      <c r="A3835" s="1"/>
      <c r="B3835" s="6" t="s">
        <v>14</v>
      </c>
      <c r="C3835" s="6">
        <v>1185732</v>
      </c>
      <c r="D3835" s="7">
        <v>44275</v>
      </c>
      <c r="E3835" s="6" t="s">
        <v>15</v>
      </c>
      <c r="F3835" s="6" t="s">
        <v>129</v>
      </c>
      <c r="G3835" s="6" t="s">
        <v>130</v>
      </c>
      <c r="H3835" s="6" t="s">
        <v>18</v>
      </c>
      <c r="I3835" s="8">
        <v>0.55000000000000004</v>
      </c>
      <c r="J3835" s="9">
        <v>2500</v>
      </c>
      <c r="K3835" s="10">
        <f t="shared" si="30"/>
        <v>1375</v>
      </c>
      <c r="L3835" s="10">
        <f t="shared" si="31"/>
        <v>481.25000000000006</v>
      </c>
      <c r="M3835" s="11">
        <v>0.35000000000000003</v>
      </c>
      <c r="O3835" s="16"/>
      <c r="P3835" s="14">
        <f>Data!$I3835+0.05</f>
        <v>0.60000000000000009</v>
      </c>
      <c r="Q3835" s="12">
        <f>Data!$J3835-250</f>
        <v>2250</v>
      </c>
      <c r="R3835" s="13">
        <f>Data!$M3835-5%</f>
        <v>0.30000000000000004</v>
      </c>
    </row>
    <row r="3836" spans="1:18" ht="15.75" customHeight="1">
      <c r="A3836" s="1"/>
      <c r="B3836" s="6" t="s">
        <v>14</v>
      </c>
      <c r="C3836" s="6">
        <v>1185732</v>
      </c>
      <c r="D3836" s="7">
        <v>44275</v>
      </c>
      <c r="E3836" s="6" t="s">
        <v>15</v>
      </c>
      <c r="F3836" s="6" t="s">
        <v>129</v>
      </c>
      <c r="G3836" s="6" t="s">
        <v>130</v>
      </c>
      <c r="H3836" s="6" t="s">
        <v>19</v>
      </c>
      <c r="I3836" s="8">
        <v>0.45</v>
      </c>
      <c r="J3836" s="9">
        <v>2750</v>
      </c>
      <c r="K3836" s="10">
        <f t="shared" si="30"/>
        <v>1237.5</v>
      </c>
      <c r="L3836" s="10">
        <f t="shared" si="31"/>
        <v>309.375</v>
      </c>
      <c r="M3836" s="11">
        <v>0.25</v>
      </c>
      <c r="O3836" s="16"/>
      <c r="P3836" s="14">
        <f>Data!$I3836+0.05</f>
        <v>0.5</v>
      </c>
      <c r="Q3836" s="12">
        <f>Data!$J3836-250</f>
        <v>2500</v>
      </c>
      <c r="R3836" s="13">
        <f>Data!$M3836-5%</f>
        <v>0.2</v>
      </c>
    </row>
    <row r="3837" spans="1:18" ht="15.75" customHeight="1">
      <c r="A3837" s="1"/>
      <c r="B3837" s="6" t="s">
        <v>14</v>
      </c>
      <c r="C3837" s="6">
        <v>1185732</v>
      </c>
      <c r="D3837" s="7">
        <v>44275</v>
      </c>
      <c r="E3837" s="6" t="s">
        <v>15</v>
      </c>
      <c r="F3837" s="6" t="s">
        <v>129</v>
      </c>
      <c r="G3837" s="6" t="s">
        <v>130</v>
      </c>
      <c r="H3837" s="6" t="s">
        <v>20</v>
      </c>
      <c r="I3837" s="8">
        <v>0.49999999999999994</v>
      </c>
      <c r="J3837" s="9">
        <v>1250</v>
      </c>
      <c r="K3837" s="10">
        <f t="shared" si="30"/>
        <v>624.99999999999989</v>
      </c>
      <c r="L3837" s="10">
        <f t="shared" si="31"/>
        <v>156.24999999999997</v>
      </c>
      <c r="M3837" s="11">
        <v>0.25</v>
      </c>
      <c r="O3837" s="16"/>
      <c r="P3837" s="14">
        <f>Data!$I3837+0.05</f>
        <v>0.54999999999999993</v>
      </c>
      <c r="Q3837" s="12">
        <f>Data!$J3837-250</f>
        <v>1000</v>
      </c>
      <c r="R3837" s="13">
        <f>Data!$M3837-5%</f>
        <v>0.2</v>
      </c>
    </row>
    <row r="3838" spans="1:18" ht="15.75" customHeight="1">
      <c r="A3838" s="1"/>
      <c r="B3838" s="6" t="s">
        <v>14</v>
      </c>
      <c r="C3838" s="6">
        <v>1185732</v>
      </c>
      <c r="D3838" s="7">
        <v>44275</v>
      </c>
      <c r="E3838" s="6" t="s">
        <v>15</v>
      </c>
      <c r="F3838" s="6" t="s">
        <v>129</v>
      </c>
      <c r="G3838" s="6" t="s">
        <v>130</v>
      </c>
      <c r="H3838" s="6" t="s">
        <v>21</v>
      </c>
      <c r="I3838" s="8">
        <v>0.65000000000000013</v>
      </c>
      <c r="J3838" s="9">
        <v>1750</v>
      </c>
      <c r="K3838" s="10">
        <f t="shared" si="30"/>
        <v>1137.5000000000002</v>
      </c>
      <c r="L3838" s="10">
        <f t="shared" si="31"/>
        <v>284.37500000000006</v>
      </c>
      <c r="M3838" s="11">
        <v>0.25</v>
      </c>
      <c r="O3838" s="16"/>
      <c r="P3838" s="14">
        <f>Data!$I3838+0.05</f>
        <v>0.70000000000000018</v>
      </c>
      <c r="Q3838" s="12">
        <f>Data!$J3838-250</f>
        <v>1500</v>
      </c>
      <c r="R3838" s="13">
        <f>Data!$M3838-5%</f>
        <v>0.2</v>
      </c>
    </row>
    <row r="3839" spans="1:18" ht="15.75" customHeight="1">
      <c r="A3839" s="1"/>
      <c r="B3839" s="6" t="s">
        <v>14</v>
      </c>
      <c r="C3839" s="6">
        <v>1185732</v>
      </c>
      <c r="D3839" s="7">
        <v>44275</v>
      </c>
      <c r="E3839" s="6" t="s">
        <v>15</v>
      </c>
      <c r="F3839" s="6" t="s">
        <v>129</v>
      </c>
      <c r="G3839" s="6" t="s">
        <v>130</v>
      </c>
      <c r="H3839" s="6" t="s">
        <v>22</v>
      </c>
      <c r="I3839" s="8">
        <v>0.55000000000000004</v>
      </c>
      <c r="J3839" s="9">
        <v>2750</v>
      </c>
      <c r="K3839" s="10">
        <f t="shared" si="30"/>
        <v>1512.5000000000002</v>
      </c>
      <c r="L3839" s="10">
        <f t="shared" si="31"/>
        <v>453.75000000000006</v>
      </c>
      <c r="M3839" s="11">
        <v>0.3</v>
      </c>
      <c r="O3839" s="16"/>
      <c r="P3839" s="14">
        <f>Data!$I3839+0.05</f>
        <v>0.60000000000000009</v>
      </c>
      <c r="Q3839" s="12">
        <f>Data!$J3839-250</f>
        <v>2500</v>
      </c>
      <c r="R3839" s="13">
        <f>Data!$M3839-5%</f>
        <v>0.25</v>
      </c>
    </row>
    <row r="3840" spans="1:18" ht="15.75" customHeight="1">
      <c r="A3840" s="1"/>
      <c r="B3840" s="6" t="s">
        <v>14</v>
      </c>
      <c r="C3840" s="6">
        <v>1185732</v>
      </c>
      <c r="D3840" s="7">
        <v>44307</v>
      </c>
      <c r="E3840" s="6" t="s">
        <v>15</v>
      </c>
      <c r="F3840" s="6" t="s">
        <v>129</v>
      </c>
      <c r="G3840" s="6" t="s">
        <v>130</v>
      </c>
      <c r="H3840" s="6" t="s">
        <v>17</v>
      </c>
      <c r="I3840" s="8">
        <v>0.55000000000000004</v>
      </c>
      <c r="J3840" s="9">
        <v>5250</v>
      </c>
      <c r="K3840" s="10">
        <f t="shared" si="30"/>
        <v>2887.5000000000005</v>
      </c>
      <c r="L3840" s="10">
        <f t="shared" si="31"/>
        <v>1010.6250000000002</v>
      </c>
      <c r="M3840" s="11">
        <v>0.35000000000000003</v>
      </c>
      <c r="O3840" s="16"/>
      <c r="P3840" s="14">
        <f>Data!$I3840+0.05</f>
        <v>0.60000000000000009</v>
      </c>
      <c r="Q3840" s="12">
        <f>Data!$J3840-250</f>
        <v>5000</v>
      </c>
      <c r="R3840" s="13">
        <f>Data!$M3840-5%</f>
        <v>0.30000000000000004</v>
      </c>
    </row>
    <row r="3841" spans="1:18" ht="15.75" customHeight="1">
      <c r="A3841" s="1"/>
      <c r="B3841" s="6" t="s">
        <v>14</v>
      </c>
      <c r="C3841" s="6">
        <v>1185732</v>
      </c>
      <c r="D3841" s="7">
        <v>44307</v>
      </c>
      <c r="E3841" s="6" t="s">
        <v>15</v>
      </c>
      <c r="F3841" s="6" t="s">
        <v>129</v>
      </c>
      <c r="G3841" s="6" t="s">
        <v>130</v>
      </c>
      <c r="H3841" s="6" t="s">
        <v>18</v>
      </c>
      <c r="I3841" s="8">
        <v>0.55000000000000004</v>
      </c>
      <c r="J3841" s="9">
        <v>2250</v>
      </c>
      <c r="K3841" s="10">
        <f t="shared" si="30"/>
        <v>1237.5</v>
      </c>
      <c r="L3841" s="10">
        <f t="shared" si="31"/>
        <v>433.12500000000006</v>
      </c>
      <c r="M3841" s="11">
        <v>0.35000000000000003</v>
      </c>
      <c r="O3841" s="16"/>
      <c r="P3841" s="14">
        <f>Data!$I3841+0.05</f>
        <v>0.60000000000000009</v>
      </c>
      <c r="Q3841" s="12">
        <f>Data!$J3841-250</f>
        <v>2000</v>
      </c>
      <c r="R3841" s="13">
        <f>Data!$M3841-5%</f>
        <v>0.30000000000000004</v>
      </c>
    </row>
    <row r="3842" spans="1:18" ht="15.75" customHeight="1">
      <c r="A3842" s="1"/>
      <c r="B3842" s="6" t="s">
        <v>14</v>
      </c>
      <c r="C3842" s="6">
        <v>1185732</v>
      </c>
      <c r="D3842" s="7">
        <v>44307</v>
      </c>
      <c r="E3842" s="6" t="s">
        <v>15</v>
      </c>
      <c r="F3842" s="6" t="s">
        <v>129</v>
      </c>
      <c r="G3842" s="6" t="s">
        <v>130</v>
      </c>
      <c r="H3842" s="6" t="s">
        <v>19</v>
      </c>
      <c r="I3842" s="8">
        <v>0.45</v>
      </c>
      <c r="J3842" s="9">
        <v>2250</v>
      </c>
      <c r="K3842" s="10">
        <f t="shared" si="30"/>
        <v>1012.5</v>
      </c>
      <c r="L3842" s="10">
        <f t="shared" si="31"/>
        <v>253.125</v>
      </c>
      <c r="M3842" s="11">
        <v>0.25</v>
      </c>
      <c r="O3842" s="16"/>
      <c r="P3842" s="14">
        <f>Data!$I3842+0.05</f>
        <v>0.5</v>
      </c>
      <c r="Q3842" s="12">
        <f>Data!$J3842-250</f>
        <v>2000</v>
      </c>
      <c r="R3842" s="13">
        <f>Data!$M3842-5%</f>
        <v>0.2</v>
      </c>
    </row>
    <row r="3843" spans="1:18" ht="15.75" customHeight="1">
      <c r="A3843" s="1"/>
      <c r="B3843" s="6" t="s">
        <v>14</v>
      </c>
      <c r="C3843" s="6">
        <v>1185732</v>
      </c>
      <c r="D3843" s="7">
        <v>44307</v>
      </c>
      <c r="E3843" s="6" t="s">
        <v>15</v>
      </c>
      <c r="F3843" s="6" t="s">
        <v>129</v>
      </c>
      <c r="G3843" s="6" t="s">
        <v>130</v>
      </c>
      <c r="H3843" s="6" t="s">
        <v>20</v>
      </c>
      <c r="I3843" s="8">
        <v>0.49999999999999994</v>
      </c>
      <c r="J3843" s="9">
        <v>1500</v>
      </c>
      <c r="K3843" s="10">
        <f t="shared" si="30"/>
        <v>749.99999999999989</v>
      </c>
      <c r="L3843" s="10">
        <f t="shared" si="31"/>
        <v>187.49999999999997</v>
      </c>
      <c r="M3843" s="11">
        <v>0.25</v>
      </c>
      <c r="O3843" s="16"/>
      <c r="P3843" s="14">
        <f>Data!$I3843+0.05</f>
        <v>0.54999999999999993</v>
      </c>
      <c r="Q3843" s="12">
        <f>Data!$J3843-250</f>
        <v>1250</v>
      </c>
      <c r="R3843" s="13">
        <f>Data!$M3843-5%</f>
        <v>0.2</v>
      </c>
    </row>
    <row r="3844" spans="1:18" ht="15.75" customHeight="1">
      <c r="A3844" s="1"/>
      <c r="B3844" s="6" t="s">
        <v>14</v>
      </c>
      <c r="C3844" s="6">
        <v>1185732</v>
      </c>
      <c r="D3844" s="7">
        <v>44307</v>
      </c>
      <c r="E3844" s="6" t="s">
        <v>15</v>
      </c>
      <c r="F3844" s="6" t="s">
        <v>129</v>
      </c>
      <c r="G3844" s="6" t="s">
        <v>130</v>
      </c>
      <c r="H3844" s="6" t="s">
        <v>21</v>
      </c>
      <c r="I3844" s="8">
        <v>0.60000000000000009</v>
      </c>
      <c r="J3844" s="9">
        <v>1500</v>
      </c>
      <c r="K3844" s="10">
        <f t="shared" si="30"/>
        <v>900.00000000000011</v>
      </c>
      <c r="L3844" s="10">
        <f t="shared" si="31"/>
        <v>225.00000000000003</v>
      </c>
      <c r="M3844" s="11">
        <v>0.25</v>
      </c>
      <c r="O3844" s="16"/>
      <c r="P3844" s="14">
        <f>Data!$I3844+0</f>
        <v>0.60000000000000009</v>
      </c>
      <c r="Q3844" s="12">
        <f>Data!$J3844-250</f>
        <v>1250</v>
      </c>
      <c r="R3844" s="13">
        <f>Data!$M3844-5%</f>
        <v>0.2</v>
      </c>
    </row>
    <row r="3845" spans="1:18" ht="15.75" customHeight="1">
      <c r="A3845" s="1"/>
      <c r="B3845" s="6" t="s">
        <v>14</v>
      </c>
      <c r="C3845" s="6">
        <v>1185732</v>
      </c>
      <c r="D3845" s="7">
        <v>44307</v>
      </c>
      <c r="E3845" s="6" t="s">
        <v>15</v>
      </c>
      <c r="F3845" s="6" t="s">
        <v>129</v>
      </c>
      <c r="G3845" s="6" t="s">
        <v>130</v>
      </c>
      <c r="H3845" s="6" t="s">
        <v>22</v>
      </c>
      <c r="I3845" s="8">
        <v>0.5</v>
      </c>
      <c r="J3845" s="9">
        <v>3000</v>
      </c>
      <c r="K3845" s="10">
        <f t="shared" si="30"/>
        <v>1500</v>
      </c>
      <c r="L3845" s="10">
        <f t="shared" si="31"/>
        <v>450</v>
      </c>
      <c r="M3845" s="11">
        <v>0.3</v>
      </c>
      <c r="O3845" s="16"/>
      <c r="P3845" s="14">
        <f>Data!$I3845+0</f>
        <v>0.5</v>
      </c>
      <c r="Q3845" s="12">
        <f>Data!$J3845-250</f>
        <v>2750</v>
      </c>
      <c r="R3845" s="13">
        <f>Data!$M3845-5%</f>
        <v>0.25</v>
      </c>
    </row>
    <row r="3846" spans="1:18" ht="15.75" customHeight="1">
      <c r="A3846" s="1"/>
      <c r="B3846" s="6" t="s">
        <v>14</v>
      </c>
      <c r="C3846" s="6">
        <v>1185732</v>
      </c>
      <c r="D3846" s="7">
        <v>44336</v>
      </c>
      <c r="E3846" s="6" t="s">
        <v>15</v>
      </c>
      <c r="F3846" s="6" t="s">
        <v>129</v>
      </c>
      <c r="G3846" s="6" t="s">
        <v>130</v>
      </c>
      <c r="H3846" s="6" t="s">
        <v>17</v>
      </c>
      <c r="I3846" s="8">
        <v>0.65</v>
      </c>
      <c r="J3846" s="9">
        <v>5700</v>
      </c>
      <c r="K3846" s="10">
        <f t="shared" si="30"/>
        <v>3705</v>
      </c>
      <c r="L3846" s="10">
        <f t="shared" si="31"/>
        <v>1296.7500000000002</v>
      </c>
      <c r="M3846" s="11">
        <v>0.35000000000000003</v>
      </c>
      <c r="O3846" s="16"/>
      <c r="P3846" s="14">
        <f>Data!$I3846+0</f>
        <v>0.65</v>
      </c>
      <c r="Q3846" s="12">
        <f>Data!$J3846-250</f>
        <v>5450</v>
      </c>
      <c r="R3846" s="13">
        <f>Data!$M3846-5%</f>
        <v>0.30000000000000004</v>
      </c>
    </row>
    <row r="3847" spans="1:18" ht="15.75" customHeight="1">
      <c r="A3847" s="1"/>
      <c r="B3847" s="6" t="s">
        <v>14</v>
      </c>
      <c r="C3847" s="6">
        <v>1185732</v>
      </c>
      <c r="D3847" s="7">
        <v>44336</v>
      </c>
      <c r="E3847" s="6" t="s">
        <v>15</v>
      </c>
      <c r="F3847" s="6" t="s">
        <v>129</v>
      </c>
      <c r="G3847" s="6" t="s">
        <v>130</v>
      </c>
      <c r="H3847" s="6" t="s">
        <v>18</v>
      </c>
      <c r="I3847" s="8">
        <v>0.60000000000000009</v>
      </c>
      <c r="J3847" s="9">
        <v>2750</v>
      </c>
      <c r="K3847" s="10">
        <f t="shared" si="30"/>
        <v>1650.0000000000002</v>
      </c>
      <c r="L3847" s="10">
        <f t="shared" si="31"/>
        <v>577.50000000000011</v>
      </c>
      <c r="M3847" s="11">
        <v>0.35000000000000003</v>
      </c>
      <c r="O3847" s="16"/>
      <c r="P3847" s="14">
        <f>Data!$I3847+0</f>
        <v>0.60000000000000009</v>
      </c>
      <c r="Q3847" s="12">
        <f>Data!$J3847-250</f>
        <v>2500</v>
      </c>
      <c r="R3847" s="13">
        <f>Data!$M3847-5%</f>
        <v>0.30000000000000004</v>
      </c>
    </row>
    <row r="3848" spans="1:18" ht="15.75" customHeight="1">
      <c r="A3848" s="1"/>
      <c r="B3848" s="6" t="s">
        <v>14</v>
      </c>
      <c r="C3848" s="6">
        <v>1185732</v>
      </c>
      <c r="D3848" s="7">
        <v>44336</v>
      </c>
      <c r="E3848" s="6" t="s">
        <v>15</v>
      </c>
      <c r="F3848" s="6" t="s">
        <v>129</v>
      </c>
      <c r="G3848" s="6" t="s">
        <v>130</v>
      </c>
      <c r="H3848" s="6" t="s">
        <v>19</v>
      </c>
      <c r="I3848" s="8">
        <v>0.55000000000000004</v>
      </c>
      <c r="J3848" s="9">
        <v>3000</v>
      </c>
      <c r="K3848" s="10">
        <f t="shared" si="30"/>
        <v>1650.0000000000002</v>
      </c>
      <c r="L3848" s="10">
        <f t="shared" si="31"/>
        <v>412.50000000000006</v>
      </c>
      <c r="M3848" s="11">
        <v>0.25</v>
      </c>
      <c r="O3848" s="16"/>
      <c r="P3848" s="14">
        <f>Data!$I3848+0</f>
        <v>0.55000000000000004</v>
      </c>
      <c r="Q3848" s="12">
        <f>Data!$J3848-250</f>
        <v>2750</v>
      </c>
      <c r="R3848" s="13">
        <f>Data!$M3848-5%</f>
        <v>0.2</v>
      </c>
    </row>
    <row r="3849" spans="1:18" ht="15.75" customHeight="1">
      <c r="A3849" s="1"/>
      <c r="B3849" s="6" t="s">
        <v>14</v>
      </c>
      <c r="C3849" s="6">
        <v>1185732</v>
      </c>
      <c r="D3849" s="7">
        <v>44336</v>
      </c>
      <c r="E3849" s="6" t="s">
        <v>15</v>
      </c>
      <c r="F3849" s="6" t="s">
        <v>129</v>
      </c>
      <c r="G3849" s="6" t="s">
        <v>130</v>
      </c>
      <c r="H3849" s="6" t="s">
        <v>20</v>
      </c>
      <c r="I3849" s="8">
        <v>0.55000000000000004</v>
      </c>
      <c r="J3849" s="9">
        <v>2500</v>
      </c>
      <c r="K3849" s="10">
        <f t="shared" si="30"/>
        <v>1375</v>
      </c>
      <c r="L3849" s="10">
        <f t="shared" si="31"/>
        <v>343.75</v>
      </c>
      <c r="M3849" s="11">
        <v>0.25</v>
      </c>
      <c r="O3849" s="16"/>
      <c r="P3849" s="14">
        <f>Data!$I3849+0</f>
        <v>0.55000000000000004</v>
      </c>
      <c r="Q3849" s="12">
        <f>Data!$J3849-250</f>
        <v>2250</v>
      </c>
      <c r="R3849" s="13">
        <f>Data!$M3849-5%</f>
        <v>0.2</v>
      </c>
    </row>
    <row r="3850" spans="1:18" ht="15.75" customHeight="1">
      <c r="A3850" s="1"/>
      <c r="B3850" s="6" t="s">
        <v>14</v>
      </c>
      <c r="C3850" s="6">
        <v>1185732</v>
      </c>
      <c r="D3850" s="7">
        <v>44336</v>
      </c>
      <c r="E3850" s="6" t="s">
        <v>15</v>
      </c>
      <c r="F3850" s="6" t="s">
        <v>129</v>
      </c>
      <c r="G3850" s="6" t="s">
        <v>130</v>
      </c>
      <c r="H3850" s="6" t="s">
        <v>21</v>
      </c>
      <c r="I3850" s="8">
        <v>0.65</v>
      </c>
      <c r="J3850" s="9">
        <v>2750</v>
      </c>
      <c r="K3850" s="10">
        <f t="shared" si="30"/>
        <v>1787.5</v>
      </c>
      <c r="L3850" s="10">
        <f t="shared" si="31"/>
        <v>446.875</v>
      </c>
      <c r="M3850" s="11">
        <v>0.25</v>
      </c>
      <c r="O3850" s="16"/>
      <c r="P3850" s="14">
        <f>Data!$I3850+0</f>
        <v>0.65</v>
      </c>
      <c r="Q3850" s="12">
        <f>Data!$J3850-250</f>
        <v>2500</v>
      </c>
      <c r="R3850" s="13">
        <f>Data!$M3850-5%</f>
        <v>0.2</v>
      </c>
    </row>
    <row r="3851" spans="1:18" ht="15.75" customHeight="1">
      <c r="A3851" s="1"/>
      <c r="B3851" s="6" t="s">
        <v>14</v>
      </c>
      <c r="C3851" s="6">
        <v>1185732</v>
      </c>
      <c r="D3851" s="7">
        <v>44336</v>
      </c>
      <c r="E3851" s="6" t="s">
        <v>15</v>
      </c>
      <c r="F3851" s="6" t="s">
        <v>129</v>
      </c>
      <c r="G3851" s="6" t="s">
        <v>130</v>
      </c>
      <c r="H3851" s="6" t="s">
        <v>22</v>
      </c>
      <c r="I3851" s="8">
        <v>0.70000000000000007</v>
      </c>
      <c r="J3851" s="9">
        <v>4000</v>
      </c>
      <c r="K3851" s="10">
        <f t="shared" si="30"/>
        <v>2800.0000000000005</v>
      </c>
      <c r="L3851" s="10">
        <f t="shared" si="31"/>
        <v>840.00000000000011</v>
      </c>
      <c r="M3851" s="11">
        <v>0.3</v>
      </c>
      <c r="O3851" s="16"/>
      <c r="P3851" s="14">
        <f>Data!$I3851+0</f>
        <v>0.70000000000000007</v>
      </c>
      <c r="Q3851" s="12">
        <f>Data!$J3851-250</f>
        <v>3750</v>
      </c>
      <c r="R3851" s="13">
        <f>Data!$M3851-5%</f>
        <v>0.25</v>
      </c>
    </row>
    <row r="3852" spans="1:18" ht="15.75" customHeight="1">
      <c r="A3852" s="1"/>
      <c r="B3852" s="6" t="s">
        <v>14</v>
      </c>
      <c r="C3852" s="6">
        <v>1185732</v>
      </c>
      <c r="D3852" s="7">
        <v>44369</v>
      </c>
      <c r="E3852" s="6" t="s">
        <v>15</v>
      </c>
      <c r="F3852" s="6" t="s">
        <v>129</v>
      </c>
      <c r="G3852" s="6" t="s">
        <v>130</v>
      </c>
      <c r="H3852" s="6" t="s">
        <v>17</v>
      </c>
      <c r="I3852" s="8">
        <v>0.65</v>
      </c>
      <c r="J3852" s="9">
        <v>6500</v>
      </c>
      <c r="K3852" s="10">
        <f t="shared" si="30"/>
        <v>4225</v>
      </c>
      <c r="L3852" s="10">
        <f t="shared" si="31"/>
        <v>1478.7500000000002</v>
      </c>
      <c r="M3852" s="11">
        <v>0.35000000000000003</v>
      </c>
      <c r="O3852" s="16"/>
      <c r="P3852" s="14">
        <f>Data!$I3852+0</f>
        <v>0.65</v>
      </c>
      <c r="Q3852" s="12">
        <f>Data!$J3852-250</f>
        <v>6250</v>
      </c>
      <c r="R3852" s="13">
        <f>Data!$M3852-5%</f>
        <v>0.30000000000000004</v>
      </c>
    </row>
    <row r="3853" spans="1:18" ht="15.75" customHeight="1">
      <c r="A3853" s="1"/>
      <c r="B3853" s="6" t="s">
        <v>14</v>
      </c>
      <c r="C3853" s="6">
        <v>1185732</v>
      </c>
      <c r="D3853" s="7">
        <v>44369</v>
      </c>
      <c r="E3853" s="6" t="s">
        <v>15</v>
      </c>
      <c r="F3853" s="6" t="s">
        <v>129</v>
      </c>
      <c r="G3853" s="6" t="s">
        <v>130</v>
      </c>
      <c r="H3853" s="6" t="s">
        <v>18</v>
      </c>
      <c r="I3853" s="8">
        <v>0.60000000000000009</v>
      </c>
      <c r="J3853" s="9">
        <v>4000</v>
      </c>
      <c r="K3853" s="10">
        <f t="shared" si="30"/>
        <v>2400.0000000000005</v>
      </c>
      <c r="L3853" s="10">
        <f t="shared" si="31"/>
        <v>840.00000000000023</v>
      </c>
      <c r="M3853" s="11">
        <v>0.35000000000000003</v>
      </c>
      <c r="O3853" s="16"/>
      <c r="P3853" s="14">
        <f>Data!$I3853+0</f>
        <v>0.60000000000000009</v>
      </c>
      <c r="Q3853" s="12">
        <f>Data!$J3853-250</f>
        <v>3750</v>
      </c>
      <c r="R3853" s="13">
        <f>Data!$M3853-5%</f>
        <v>0.30000000000000004</v>
      </c>
    </row>
    <row r="3854" spans="1:18" ht="15.75" customHeight="1">
      <c r="A3854" s="1"/>
      <c r="B3854" s="6" t="s">
        <v>14</v>
      </c>
      <c r="C3854" s="6">
        <v>1185732</v>
      </c>
      <c r="D3854" s="7">
        <v>44369</v>
      </c>
      <c r="E3854" s="6" t="s">
        <v>15</v>
      </c>
      <c r="F3854" s="6" t="s">
        <v>129</v>
      </c>
      <c r="G3854" s="6" t="s">
        <v>130</v>
      </c>
      <c r="H3854" s="6" t="s">
        <v>19</v>
      </c>
      <c r="I3854" s="8">
        <v>0.55000000000000004</v>
      </c>
      <c r="J3854" s="9">
        <v>3250</v>
      </c>
      <c r="K3854" s="10">
        <f t="shared" si="30"/>
        <v>1787.5000000000002</v>
      </c>
      <c r="L3854" s="10">
        <f t="shared" si="31"/>
        <v>446.87500000000006</v>
      </c>
      <c r="M3854" s="11">
        <v>0.25</v>
      </c>
      <c r="O3854" s="16"/>
      <c r="P3854" s="14">
        <f>Data!$I3854+0</f>
        <v>0.55000000000000004</v>
      </c>
      <c r="Q3854" s="12">
        <f>Data!$J3854-250</f>
        <v>3000</v>
      </c>
      <c r="R3854" s="13">
        <f>Data!$M3854-5%</f>
        <v>0.2</v>
      </c>
    </row>
    <row r="3855" spans="1:18" ht="15.75" customHeight="1">
      <c r="A3855" s="1"/>
      <c r="B3855" s="6" t="s">
        <v>14</v>
      </c>
      <c r="C3855" s="6">
        <v>1185732</v>
      </c>
      <c r="D3855" s="7">
        <v>44369</v>
      </c>
      <c r="E3855" s="6" t="s">
        <v>15</v>
      </c>
      <c r="F3855" s="6" t="s">
        <v>129</v>
      </c>
      <c r="G3855" s="6" t="s">
        <v>130</v>
      </c>
      <c r="H3855" s="6" t="s">
        <v>20</v>
      </c>
      <c r="I3855" s="8">
        <v>0.55000000000000004</v>
      </c>
      <c r="J3855" s="9">
        <v>3000</v>
      </c>
      <c r="K3855" s="10">
        <f t="shared" si="30"/>
        <v>1650.0000000000002</v>
      </c>
      <c r="L3855" s="10">
        <f t="shared" si="31"/>
        <v>412.50000000000006</v>
      </c>
      <c r="M3855" s="11">
        <v>0.25</v>
      </c>
      <c r="O3855" s="16"/>
      <c r="P3855" s="14">
        <f>Data!$I3855+0</f>
        <v>0.55000000000000004</v>
      </c>
      <c r="Q3855" s="12">
        <f>Data!$J3855-250</f>
        <v>2750</v>
      </c>
      <c r="R3855" s="13">
        <f>Data!$M3855-5%</f>
        <v>0.2</v>
      </c>
    </row>
    <row r="3856" spans="1:18" ht="15.75" customHeight="1">
      <c r="A3856" s="1"/>
      <c r="B3856" s="6" t="s">
        <v>14</v>
      </c>
      <c r="C3856" s="6">
        <v>1185732</v>
      </c>
      <c r="D3856" s="7">
        <v>44369</v>
      </c>
      <c r="E3856" s="6" t="s">
        <v>15</v>
      </c>
      <c r="F3856" s="6" t="s">
        <v>129</v>
      </c>
      <c r="G3856" s="6" t="s">
        <v>130</v>
      </c>
      <c r="H3856" s="6" t="s">
        <v>21</v>
      </c>
      <c r="I3856" s="8">
        <v>0.65</v>
      </c>
      <c r="J3856" s="9">
        <v>3000</v>
      </c>
      <c r="K3856" s="10">
        <f t="shared" si="30"/>
        <v>1950</v>
      </c>
      <c r="L3856" s="10">
        <f t="shared" si="31"/>
        <v>487.5</v>
      </c>
      <c r="M3856" s="11">
        <v>0.25</v>
      </c>
      <c r="O3856" s="16"/>
      <c r="P3856" s="14">
        <f>Data!$I3856+0</f>
        <v>0.65</v>
      </c>
      <c r="Q3856" s="12">
        <f>Data!$J3856-250</f>
        <v>2750</v>
      </c>
      <c r="R3856" s="13">
        <f>Data!$M3856-5%</f>
        <v>0.2</v>
      </c>
    </row>
    <row r="3857" spans="1:18" ht="15.75" customHeight="1">
      <c r="A3857" s="1"/>
      <c r="B3857" s="6" t="s">
        <v>14</v>
      </c>
      <c r="C3857" s="6">
        <v>1185732</v>
      </c>
      <c r="D3857" s="7">
        <v>44369</v>
      </c>
      <c r="E3857" s="6" t="s">
        <v>15</v>
      </c>
      <c r="F3857" s="6" t="s">
        <v>129</v>
      </c>
      <c r="G3857" s="6" t="s">
        <v>130</v>
      </c>
      <c r="H3857" s="6" t="s">
        <v>22</v>
      </c>
      <c r="I3857" s="8">
        <v>0.70000000000000007</v>
      </c>
      <c r="J3857" s="9">
        <v>4500</v>
      </c>
      <c r="K3857" s="10">
        <f t="shared" si="30"/>
        <v>3150.0000000000005</v>
      </c>
      <c r="L3857" s="10">
        <f t="shared" si="31"/>
        <v>945.00000000000011</v>
      </c>
      <c r="M3857" s="11">
        <v>0.3</v>
      </c>
      <c r="O3857" s="16"/>
      <c r="P3857" s="14">
        <f>Data!$I3857+0</f>
        <v>0.70000000000000007</v>
      </c>
      <c r="Q3857" s="12">
        <f>Data!$J3857-250</f>
        <v>4250</v>
      </c>
      <c r="R3857" s="13">
        <f>Data!$M3857-5%</f>
        <v>0.25</v>
      </c>
    </row>
    <row r="3858" spans="1:18" ht="15.75" customHeight="1">
      <c r="A3858" s="1"/>
      <c r="B3858" s="6" t="s">
        <v>14</v>
      </c>
      <c r="C3858" s="6">
        <v>1185732</v>
      </c>
      <c r="D3858" s="7">
        <v>44397</v>
      </c>
      <c r="E3858" s="6" t="s">
        <v>15</v>
      </c>
      <c r="F3858" s="6" t="s">
        <v>129</v>
      </c>
      <c r="G3858" s="6" t="s">
        <v>130</v>
      </c>
      <c r="H3858" s="6" t="s">
        <v>17</v>
      </c>
      <c r="I3858" s="8">
        <v>0.65</v>
      </c>
      <c r="J3858" s="9">
        <v>6750</v>
      </c>
      <c r="K3858" s="10">
        <f t="shared" si="30"/>
        <v>4387.5</v>
      </c>
      <c r="L3858" s="10">
        <f t="shared" si="31"/>
        <v>1535.6250000000002</v>
      </c>
      <c r="M3858" s="11">
        <v>0.35000000000000003</v>
      </c>
      <c r="O3858" s="16"/>
      <c r="P3858" s="14">
        <f>Data!$I3858+0</f>
        <v>0.65</v>
      </c>
      <c r="Q3858" s="12">
        <f>Data!$J3858-250</f>
        <v>6500</v>
      </c>
      <c r="R3858" s="13">
        <f>Data!$M3858-5%</f>
        <v>0.30000000000000004</v>
      </c>
    </row>
    <row r="3859" spans="1:18" ht="15.75" customHeight="1">
      <c r="A3859" s="1"/>
      <c r="B3859" s="6" t="s">
        <v>14</v>
      </c>
      <c r="C3859" s="6">
        <v>1185732</v>
      </c>
      <c r="D3859" s="7">
        <v>44397</v>
      </c>
      <c r="E3859" s="6" t="s">
        <v>15</v>
      </c>
      <c r="F3859" s="6" t="s">
        <v>129</v>
      </c>
      <c r="G3859" s="6" t="s">
        <v>130</v>
      </c>
      <c r="H3859" s="6" t="s">
        <v>18</v>
      </c>
      <c r="I3859" s="8">
        <v>0.60000000000000009</v>
      </c>
      <c r="J3859" s="9">
        <v>4250</v>
      </c>
      <c r="K3859" s="10">
        <f t="shared" si="30"/>
        <v>2550.0000000000005</v>
      </c>
      <c r="L3859" s="10">
        <f t="shared" si="31"/>
        <v>892.50000000000023</v>
      </c>
      <c r="M3859" s="11">
        <v>0.35000000000000003</v>
      </c>
      <c r="O3859" s="16"/>
      <c r="P3859" s="14">
        <f>Data!$I3859+0</f>
        <v>0.60000000000000009</v>
      </c>
      <c r="Q3859" s="12">
        <f>Data!$J3859-250</f>
        <v>4000</v>
      </c>
      <c r="R3859" s="13">
        <f>Data!$M3859-5%</f>
        <v>0.30000000000000004</v>
      </c>
    </row>
    <row r="3860" spans="1:18" ht="15.75" customHeight="1">
      <c r="A3860" s="1"/>
      <c r="B3860" s="6" t="s">
        <v>14</v>
      </c>
      <c r="C3860" s="6">
        <v>1185732</v>
      </c>
      <c r="D3860" s="7">
        <v>44397</v>
      </c>
      <c r="E3860" s="6" t="s">
        <v>15</v>
      </c>
      <c r="F3860" s="6" t="s">
        <v>129</v>
      </c>
      <c r="G3860" s="6" t="s">
        <v>130</v>
      </c>
      <c r="H3860" s="6" t="s">
        <v>19</v>
      </c>
      <c r="I3860" s="8">
        <v>0.55000000000000004</v>
      </c>
      <c r="J3860" s="9">
        <v>3500</v>
      </c>
      <c r="K3860" s="10">
        <f t="shared" si="30"/>
        <v>1925.0000000000002</v>
      </c>
      <c r="L3860" s="10">
        <f t="shared" si="31"/>
        <v>481.25000000000006</v>
      </c>
      <c r="M3860" s="11">
        <v>0.25</v>
      </c>
      <c r="O3860" s="16"/>
      <c r="P3860" s="14">
        <f>Data!$I3860+0</f>
        <v>0.55000000000000004</v>
      </c>
      <c r="Q3860" s="12">
        <f>Data!$J3860-250</f>
        <v>3250</v>
      </c>
      <c r="R3860" s="13">
        <f>Data!$M3860-5%</f>
        <v>0.2</v>
      </c>
    </row>
    <row r="3861" spans="1:18" ht="15.75" customHeight="1">
      <c r="A3861" s="1"/>
      <c r="B3861" s="6" t="s">
        <v>14</v>
      </c>
      <c r="C3861" s="6">
        <v>1185732</v>
      </c>
      <c r="D3861" s="7">
        <v>44397</v>
      </c>
      <c r="E3861" s="6" t="s">
        <v>15</v>
      </c>
      <c r="F3861" s="6" t="s">
        <v>129</v>
      </c>
      <c r="G3861" s="6" t="s">
        <v>130</v>
      </c>
      <c r="H3861" s="6" t="s">
        <v>20</v>
      </c>
      <c r="I3861" s="8">
        <v>0.55000000000000004</v>
      </c>
      <c r="J3861" s="9">
        <v>3000</v>
      </c>
      <c r="K3861" s="10">
        <f t="shared" si="30"/>
        <v>1650.0000000000002</v>
      </c>
      <c r="L3861" s="10">
        <f t="shared" si="31"/>
        <v>412.50000000000006</v>
      </c>
      <c r="M3861" s="11">
        <v>0.25</v>
      </c>
      <c r="O3861" s="16"/>
      <c r="P3861" s="14">
        <f>Data!$I3861+0</f>
        <v>0.55000000000000004</v>
      </c>
      <c r="Q3861" s="12">
        <f>Data!$J3861-250</f>
        <v>2750</v>
      </c>
      <c r="R3861" s="13">
        <f>Data!$M3861-5%</f>
        <v>0.2</v>
      </c>
    </row>
    <row r="3862" spans="1:18" ht="15.75" customHeight="1">
      <c r="A3862" s="1"/>
      <c r="B3862" s="6" t="s">
        <v>14</v>
      </c>
      <c r="C3862" s="6">
        <v>1185732</v>
      </c>
      <c r="D3862" s="7">
        <v>44397</v>
      </c>
      <c r="E3862" s="6" t="s">
        <v>15</v>
      </c>
      <c r="F3862" s="6" t="s">
        <v>129</v>
      </c>
      <c r="G3862" s="6" t="s">
        <v>130</v>
      </c>
      <c r="H3862" s="6" t="s">
        <v>21</v>
      </c>
      <c r="I3862" s="8">
        <v>0.65</v>
      </c>
      <c r="J3862" s="9">
        <v>3250</v>
      </c>
      <c r="K3862" s="10">
        <f t="shared" si="30"/>
        <v>2112.5</v>
      </c>
      <c r="L3862" s="10">
        <f t="shared" si="31"/>
        <v>528.125</v>
      </c>
      <c r="M3862" s="11">
        <v>0.25</v>
      </c>
      <c r="O3862" s="16"/>
      <c r="P3862" s="14">
        <f>Data!$I3862+0</f>
        <v>0.65</v>
      </c>
      <c r="Q3862" s="12">
        <f>Data!$J3862-250</f>
        <v>3000</v>
      </c>
      <c r="R3862" s="13">
        <f>Data!$M3862-5%</f>
        <v>0.2</v>
      </c>
    </row>
    <row r="3863" spans="1:18" ht="15.75" customHeight="1">
      <c r="A3863" s="1"/>
      <c r="B3863" s="6" t="s">
        <v>14</v>
      </c>
      <c r="C3863" s="6">
        <v>1185732</v>
      </c>
      <c r="D3863" s="7">
        <v>44397</v>
      </c>
      <c r="E3863" s="6" t="s">
        <v>15</v>
      </c>
      <c r="F3863" s="6" t="s">
        <v>129</v>
      </c>
      <c r="G3863" s="6" t="s">
        <v>130</v>
      </c>
      <c r="H3863" s="6" t="s">
        <v>22</v>
      </c>
      <c r="I3863" s="8">
        <v>0.70000000000000007</v>
      </c>
      <c r="J3863" s="9">
        <v>5000</v>
      </c>
      <c r="K3863" s="10">
        <f t="shared" si="30"/>
        <v>3500.0000000000005</v>
      </c>
      <c r="L3863" s="10">
        <f t="shared" si="31"/>
        <v>1050</v>
      </c>
      <c r="M3863" s="11">
        <v>0.3</v>
      </c>
      <c r="O3863" s="16"/>
      <c r="P3863" s="14">
        <f>Data!$I3863+0</f>
        <v>0.70000000000000007</v>
      </c>
      <c r="Q3863" s="12">
        <f>Data!$J3863-250</f>
        <v>4750</v>
      </c>
      <c r="R3863" s="13">
        <f>Data!$M3863-5%</f>
        <v>0.25</v>
      </c>
    </row>
    <row r="3864" spans="1:18" ht="15.75" customHeight="1">
      <c r="A3864" s="1"/>
      <c r="B3864" s="6" t="s">
        <v>14</v>
      </c>
      <c r="C3864" s="6">
        <v>1185732</v>
      </c>
      <c r="D3864" s="7">
        <v>44429</v>
      </c>
      <c r="E3864" s="6" t="s">
        <v>15</v>
      </c>
      <c r="F3864" s="6" t="s">
        <v>129</v>
      </c>
      <c r="G3864" s="6" t="s">
        <v>130</v>
      </c>
      <c r="H3864" s="6" t="s">
        <v>17</v>
      </c>
      <c r="I3864" s="8">
        <v>0.65</v>
      </c>
      <c r="J3864" s="9">
        <v>6500</v>
      </c>
      <c r="K3864" s="10">
        <f t="shared" si="30"/>
        <v>4225</v>
      </c>
      <c r="L3864" s="10">
        <f t="shared" si="31"/>
        <v>1478.7500000000002</v>
      </c>
      <c r="M3864" s="11">
        <v>0.35000000000000003</v>
      </c>
      <c r="O3864" s="16"/>
      <c r="P3864" s="14">
        <f>Data!$I3864+0</f>
        <v>0.65</v>
      </c>
      <c r="Q3864" s="12">
        <f>Data!$J3864-250</f>
        <v>6250</v>
      </c>
      <c r="R3864" s="13">
        <f>Data!$M3864-5%</f>
        <v>0.30000000000000004</v>
      </c>
    </row>
    <row r="3865" spans="1:18" ht="15.75" customHeight="1">
      <c r="A3865" s="1"/>
      <c r="B3865" s="6" t="s">
        <v>14</v>
      </c>
      <c r="C3865" s="6">
        <v>1185732</v>
      </c>
      <c r="D3865" s="7">
        <v>44429</v>
      </c>
      <c r="E3865" s="6" t="s">
        <v>15</v>
      </c>
      <c r="F3865" s="6" t="s">
        <v>129</v>
      </c>
      <c r="G3865" s="6" t="s">
        <v>130</v>
      </c>
      <c r="H3865" s="6" t="s">
        <v>18</v>
      </c>
      <c r="I3865" s="8">
        <v>0.60000000000000009</v>
      </c>
      <c r="J3865" s="9">
        <v>4250</v>
      </c>
      <c r="K3865" s="10">
        <f t="shared" si="30"/>
        <v>2550.0000000000005</v>
      </c>
      <c r="L3865" s="10">
        <f t="shared" si="31"/>
        <v>892.50000000000023</v>
      </c>
      <c r="M3865" s="11">
        <v>0.35000000000000003</v>
      </c>
      <c r="O3865" s="16"/>
      <c r="P3865" s="14">
        <f>Data!$I3865+0</f>
        <v>0.60000000000000009</v>
      </c>
      <c r="Q3865" s="12">
        <f>Data!$J3865-250</f>
        <v>4000</v>
      </c>
      <c r="R3865" s="13">
        <f>Data!$M3865-5%</f>
        <v>0.30000000000000004</v>
      </c>
    </row>
    <row r="3866" spans="1:18" ht="15.75" customHeight="1">
      <c r="A3866" s="1"/>
      <c r="B3866" s="6" t="s">
        <v>14</v>
      </c>
      <c r="C3866" s="6">
        <v>1185732</v>
      </c>
      <c r="D3866" s="7">
        <v>44429</v>
      </c>
      <c r="E3866" s="6" t="s">
        <v>15</v>
      </c>
      <c r="F3866" s="6" t="s">
        <v>129</v>
      </c>
      <c r="G3866" s="6" t="s">
        <v>130</v>
      </c>
      <c r="H3866" s="6" t="s">
        <v>19</v>
      </c>
      <c r="I3866" s="8">
        <v>0.55000000000000004</v>
      </c>
      <c r="J3866" s="9">
        <v>3500</v>
      </c>
      <c r="K3866" s="10">
        <f t="shared" si="30"/>
        <v>1925.0000000000002</v>
      </c>
      <c r="L3866" s="10">
        <f t="shared" si="31"/>
        <v>481.25000000000006</v>
      </c>
      <c r="M3866" s="11">
        <v>0.25</v>
      </c>
      <c r="O3866" s="16"/>
      <c r="P3866" s="14">
        <f>Data!$I3866+0</f>
        <v>0.55000000000000004</v>
      </c>
      <c r="Q3866" s="12">
        <f>Data!$J3866-250</f>
        <v>3250</v>
      </c>
      <c r="R3866" s="13">
        <f>Data!$M3866-5%</f>
        <v>0.2</v>
      </c>
    </row>
    <row r="3867" spans="1:18" ht="15.75" customHeight="1">
      <c r="A3867" s="1"/>
      <c r="B3867" s="6" t="s">
        <v>14</v>
      </c>
      <c r="C3867" s="6">
        <v>1185732</v>
      </c>
      <c r="D3867" s="7">
        <v>44429</v>
      </c>
      <c r="E3867" s="6" t="s">
        <v>15</v>
      </c>
      <c r="F3867" s="6" t="s">
        <v>129</v>
      </c>
      <c r="G3867" s="6" t="s">
        <v>130</v>
      </c>
      <c r="H3867" s="6" t="s">
        <v>20</v>
      </c>
      <c r="I3867" s="8">
        <v>0.55000000000000004</v>
      </c>
      <c r="J3867" s="9">
        <v>2500</v>
      </c>
      <c r="K3867" s="10">
        <f t="shared" si="30"/>
        <v>1375</v>
      </c>
      <c r="L3867" s="10">
        <f t="shared" si="31"/>
        <v>343.75</v>
      </c>
      <c r="M3867" s="11">
        <v>0.25</v>
      </c>
      <c r="O3867" s="16"/>
      <c r="P3867" s="14">
        <f>Data!$I3867+0</f>
        <v>0.55000000000000004</v>
      </c>
      <c r="Q3867" s="12">
        <f>Data!$J3867-250</f>
        <v>2250</v>
      </c>
      <c r="R3867" s="13">
        <f>Data!$M3867-5%</f>
        <v>0.2</v>
      </c>
    </row>
    <row r="3868" spans="1:18" ht="15.75" customHeight="1">
      <c r="A3868" s="1"/>
      <c r="B3868" s="6" t="s">
        <v>14</v>
      </c>
      <c r="C3868" s="6">
        <v>1185732</v>
      </c>
      <c r="D3868" s="7">
        <v>44429</v>
      </c>
      <c r="E3868" s="6" t="s">
        <v>15</v>
      </c>
      <c r="F3868" s="6" t="s">
        <v>129</v>
      </c>
      <c r="G3868" s="6" t="s">
        <v>130</v>
      </c>
      <c r="H3868" s="6" t="s">
        <v>21</v>
      </c>
      <c r="I3868" s="8">
        <v>0.65</v>
      </c>
      <c r="J3868" s="9">
        <v>2250</v>
      </c>
      <c r="K3868" s="10">
        <f t="shared" si="30"/>
        <v>1462.5</v>
      </c>
      <c r="L3868" s="10">
        <f t="shared" si="31"/>
        <v>365.625</v>
      </c>
      <c r="M3868" s="11">
        <v>0.25</v>
      </c>
      <c r="O3868" s="16"/>
      <c r="P3868" s="14">
        <f>Data!$I3868+0</f>
        <v>0.65</v>
      </c>
      <c r="Q3868" s="12">
        <f>Data!$J3868-250</f>
        <v>2000</v>
      </c>
      <c r="R3868" s="13">
        <f>Data!$M3868-5%</f>
        <v>0.2</v>
      </c>
    </row>
    <row r="3869" spans="1:18" ht="15.75" customHeight="1">
      <c r="A3869" s="1"/>
      <c r="B3869" s="6" t="s">
        <v>14</v>
      </c>
      <c r="C3869" s="6">
        <v>1185732</v>
      </c>
      <c r="D3869" s="7">
        <v>44429</v>
      </c>
      <c r="E3869" s="6" t="s">
        <v>15</v>
      </c>
      <c r="F3869" s="6" t="s">
        <v>129</v>
      </c>
      <c r="G3869" s="6" t="s">
        <v>130</v>
      </c>
      <c r="H3869" s="6" t="s">
        <v>22</v>
      </c>
      <c r="I3869" s="8">
        <v>0.70000000000000007</v>
      </c>
      <c r="J3869" s="9">
        <v>4000</v>
      </c>
      <c r="K3869" s="10">
        <f t="shared" si="30"/>
        <v>2800.0000000000005</v>
      </c>
      <c r="L3869" s="10">
        <f t="shared" si="31"/>
        <v>840.00000000000011</v>
      </c>
      <c r="M3869" s="11">
        <v>0.3</v>
      </c>
      <c r="O3869" s="16"/>
      <c r="P3869" s="14">
        <f>Data!$I3869+0</f>
        <v>0.70000000000000007</v>
      </c>
      <c r="Q3869" s="12">
        <f>Data!$J3869-250</f>
        <v>3750</v>
      </c>
      <c r="R3869" s="13">
        <f>Data!$M3869-5%</f>
        <v>0.25</v>
      </c>
    </row>
    <row r="3870" spans="1:18" ht="15.75" customHeight="1">
      <c r="A3870" s="1"/>
      <c r="B3870" s="6" t="s">
        <v>14</v>
      </c>
      <c r="C3870" s="6">
        <v>1185732</v>
      </c>
      <c r="D3870" s="7">
        <v>44459</v>
      </c>
      <c r="E3870" s="6" t="s">
        <v>15</v>
      </c>
      <c r="F3870" s="6" t="s">
        <v>129</v>
      </c>
      <c r="G3870" s="6" t="s">
        <v>130</v>
      </c>
      <c r="H3870" s="6" t="s">
        <v>17</v>
      </c>
      <c r="I3870" s="8">
        <v>0.65</v>
      </c>
      <c r="J3870" s="9">
        <v>5250</v>
      </c>
      <c r="K3870" s="10">
        <f t="shared" si="30"/>
        <v>3412.5</v>
      </c>
      <c r="L3870" s="10">
        <f t="shared" si="31"/>
        <v>1194.375</v>
      </c>
      <c r="M3870" s="11">
        <v>0.35000000000000003</v>
      </c>
      <c r="O3870" s="16"/>
      <c r="P3870" s="14">
        <f>Data!$I3870+0</f>
        <v>0.65</v>
      </c>
      <c r="Q3870" s="12">
        <f>Data!$J3870-250</f>
        <v>5000</v>
      </c>
      <c r="R3870" s="13">
        <f>Data!$M3870-5%</f>
        <v>0.30000000000000004</v>
      </c>
    </row>
    <row r="3871" spans="1:18" ht="15.75" customHeight="1">
      <c r="A3871" s="1"/>
      <c r="B3871" s="6" t="s">
        <v>14</v>
      </c>
      <c r="C3871" s="6">
        <v>1185732</v>
      </c>
      <c r="D3871" s="7">
        <v>44459</v>
      </c>
      <c r="E3871" s="6" t="s">
        <v>15</v>
      </c>
      <c r="F3871" s="6" t="s">
        <v>129</v>
      </c>
      <c r="G3871" s="6" t="s">
        <v>130</v>
      </c>
      <c r="H3871" s="6" t="s">
        <v>18</v>
      </c>
      <c r="I3871" s="8">
        <v>0.60000000000000009</v>
      </c>
      <c r="J3871" s="9">
        <v>3250</v>
      </c>
      <c r="K3871" s="10">
        <f t="shared" si="30"/>
        <v>1950.0000000000002</v>
      </c>
      <c r="L3871" s="10">
        <f t="shared" si="31"/>
        <v>682.50000000000011</v>
      </c>
      <c r="M3871" s="11">
        <v>0.35000000000000003</v>
      </c>
      <c r="O3871" s="16"/>
      <c r="P3871" s="14">
        <f>Data!$I3871+0</f>
        <v>0.60000000000000009</v>
      </c>
      <c r="Q3871" s="12">
        <f>Data!$J3871-250</f>
        <v>3000</v>
      </c>
      <c r="R3871" s="13">
        <f>Data!$M3871-5%</f>
        <v>0.30000000000000004</v>
      </c>
    </row>
    <row r="3872" spans="1:18" ht="15.75" customHeight="1">
      <c r="A3872" s="1"/>
      <c r="B3872" s="6" t="s">
        <v>14</v>
      </c>
      <c r="C3872" s="6">
        <v>1185732</v>
      </c>
      <c r="D3872" s="7">
        <v>44459</v>
      </c>
      <c r="E3872" s="6" t="s">
        <v>15</v>
      </c>
      <c r="F3872" s="6" t="s">
        <v>129</v>
      </c>
      <c r="G3872" s="6" t="s">
        <v>130</v>
      </c>
      <c r="H3872" s="6" t="s">
        <v>19</v>
      </c>
      <c r="I3872" s="8">
        <v>0.55000000000000004</v>
      </c>
      <c r="J3872" s="9">
        <v>2250</v>
      </c>
      <c r="K3872" s="10">
        <f t="shared" si="30"/>
        <v>1237.5</v>
      </c>
      <c r="L3872" s="10">
        <f t="shared" si="31"/>
        <v>309.375</v>
      </c>
      <c r="M3872" s="11">
        <v>0.25</v>
      </c>
      <c r="O3872" s="16"/>
      <c r="P3872" s="14">
        <f>Data!$I3872+0</f>
        <v>0.55000000000000004</v>
      </c>
      <c r="Q3872" s="12">
        <f>Data!$J3872-250</f>
        <v>2000</v>
      </c>
      <c r="R3872" s="13">
        <f>Data!$M3872-5%</f>
        <v>0.2</v>
      </c>
    </row>
    <row r="3873" spans="1:18" ht="15.75" customHeight="1">
      <c r="A3873" s="1"/>
      <c r="B3873" s="6" t="s">
        <v>14</v>
      </c>
      <c r="C3873" s="6">
        <v>1185732</v>
      </c>
      <c r="D3873" s="7">
        <v>44459</v>
      </c>
      <c r="E3873" s="6" t="s">
        <v>15</v>
      </c>
      <c r="F3873" s="6" t="s">
        <v>129</v>
      </c>
      <c r="G3873" s="6" t="s">
        <v>130</v>
      </c>
      <c r="H3873" s="6" t="s">
        <v>20</v>
      </c>
      <c r="I3873" s="8">
        <v>0.55000000000000004</v>
      </c>
      <c r="J3873" s="9">
        <v>2000</v>
      </c>
      <c r="K3873" s="10">
        <f t="shared" si="30"/>
        <v>1100</v>
      </c>
      <c r="L3873" s="10">
        <f t="shared" si="31"/>
        <v>275</v>
      </c>
      <c r="M3873" s="11">
        <v>0.25</v>
      </c>
      <c r="O3873" s="16"/>
      <c r="P3873" s="14">
        <f>Data!$I3873+0</f>
        <v>0.55000000000000004</v>
      </c>
      <c r="Q3873" s="12">
        <f>Data!$J3873-250</f>
        <v>1750</v>
      </c>
      <c r="R3873" s="13">
        <f>Data!$M3873-5%</f>
        <v>0.2</v>
      </c>
    </row>
    <row r="3874" spans="1:18" ht="15.75" customHeight="1">
      <c r="A3874" s="1"/>
      <c r="B3874" s="6" t="s">
        <v>14</v>
      </c>
      <c r="C3874" s="6">
        <v>1185732</v>
      </c>
      <c r="D3874" s="7">
        <v>44459</v>
      </c>
      <c r="E3874" s="6" t="s">
        <v>15</v>
      </c>
      <c r="F3874" s="6" t="s">
        <v>129</v>
      </c>
      <c r="G3874" s="6" t="s">
        <v>130</v>
      </c>
      <c r="H3874" s="6" t="s">
        <v>21</v>
      </c>
      <c r="I3874" s="8">
        <v>0.65</v>
      </c>
      <c r="J3874" s="9">
        <v>2000</v>
      </c>
      <c r="K3874" s="10">
        <f t="shared" si="30"/>
        <v>1300</v>
      </c>
      <c r="L3874" s="10">
        <f t="shared" si="31"/>
        <v>325</v>
      </c>
      <c r="M3874" s="11">
        <v>0.25</v>
      </c>
      <c r="O3874" s="16"/>
      <c r="P3874" s="14">
        <f>Data!$I3874+0</f>
        <v>0.65</v>
      </c>
      <c r="Q3874" s="12">
        <f>Data!$J3874-250</f>
        <v>1750</v>
      </c>
      <c r="R3874" s="13">
        <f>Data!$M3874-5%</f>
        <v>0.2</v>
      </c>
    </row>
    <row r="3875" spans="1:18" ht="15.75" customHeight="1">
      <c r="A3875" s="1"/>
      <c r="B3875" s="6" t="s">
        <v>14</v>
      </c>
      <c r="C3875" s="6">
        <v>1185732</v>
      </c>
      <c r="D3875" s="7">
        <v>44459</v>
      </c>
      <c r="E3875" s="6" t="s">
        <v>15</v>
      </c>
      <c r="F3875" s="6" t="s">
        <v>129</v>
      </c>
      <c r="G3875" s="6" t="s">
        <v>130</v>
      </c>
      <c r="H3875" s="6" t="s">
        <v>22</v>
      </c>
      <c r="I3875" s="8">
        <v>0.70000000000000007</v>
      </c>
      <c r="J3875" s="9">
        <v>3000</v>
      </c>
      <c r="K3875" s="10">
        <f t="shared" si="30"/>
        <v>2100</v>
      </c>
      <c r="L3875" s="10">
        <f t="shared" si="31"/>
        <v>630</v>
      </c>
      <c r="M3875" s="11">
        <v>0.3</v>
      </c>
      <c r="O3875" s="16"/>
      <c r="P3875" s="14">
        <f>Data!$I3875+0</f>
        <v>0.70000000000000007</v>
      </c>
      <c r="Q3875" s="12">
        <f>Data!$J3875-250</f>
        <v>2750</v>
      </c>
      <c r="R3875" s="13">
        <f>Data!$M3875-5%</f>
        <v>0.25</v>
      </c>
    </row>
    <row r="3876" spans="1:18" ht="15.75" customHeight="1">
      <c r="A3876" s="1"/>
      <c r="B3876" s="6" t="s">
        <v>14</v>
      </c>
      <c r="C3876" s="6">
        <v>1185732</v>
      </c>
      <c r="D3876" s="7">
        <v>44491</v>
      </c>
      <c r="E3876" s="6" t="s">
        <v>15</v>
      </c>
      <c r="F3876" s="6" t="s">
        <v>129</v>
      </c>
      <c r="G3876" s="6" t="s">
        <v>130</v>
      </c>
      <c r="H3876" s="6" t="s">
        <v>17</v>
      </c>
      <c r="I3876" s="8">
        <v>0.70000000000000007</v>
      </c>
      <c r="J3876" s="9">
        <v>4500</v>
      </c>
      <c r="K3876" s="10">
        <f t="shared" si="30"/>
        <v>3150.0000000000005</v>
      </c>
      <c r="L3876" s="10">
        <f t="shared" si="31"/>
        <v>1102.5000000000002</v>
      </c>
      <c r="M3876" s="11">
        <v>0.35000000000000003</v>
      </c>
      <c r="O3876" s="16"/>
      <c r="P3876" s="14">
        <f>Data!$I3876+0</f>
        <v>0.70000000000000007</v>
      </c>
      <c r="Q3876" s="12">
        <f>Data!$J3876-250</f>
        <v>4250</v>
      </c>
      <c r="R3876" s="13">
        <f>Data!$M3876-5%</f>
        <v>0.30000000000000004</v>
      </c>
    </row>
    <row r="3877" spans="1:18" ht="15.75" customHeight="1">
      <c r="A3877" s="1"/>
      <c r="B3877" s="6" t="s">
        <v>14</v>
      </c>
      <c r="C3877" s="6">
        <v>1185732</v>
      </c>
      <c r="D3877" s="7">
        <v>44491</v>
      </c>
      <c r="E3877" s="6" t="s">
        <v>15</v>
      </c>
      <c r="F3877" s="6" t="s">
        <v>129</v>
      </c>
      <c r="G3877" s="6" t="s">
        <v>130</v>
      </c>
      <c r="H3877" s="6" t="s">
        <v>18</v>
      </c>
      <c r="I3877" s="8">
        <v>0.65000000000000013</v>
      </c>
      <c r="J3877" s="9">
        <v>2750</v>
      </c>
      <c r="K3877" s="10">
        <f t="shared" si="30"/>
        <v>1787.5000000000005</v>
      </c>
      <c r="L3877" s="10">
        <f t="shared" si="31"/>
        <v>625.62500000000023</v>
      </c>
      <c r="M3877" s="11">
        <v>0.35000000000000003</v>
      </c>
      <c r="O3877" s="16"/>
      <c r="P3877" s="14">
        <f>Data!$I3877+0</f>
        <v>0.65000000000000013</v>
      </c>
      <c r="Q3877" s="12">
        <f>Data!$J3877-250</f>
        <v>2500</v>
      </c>
      <c r="R3877" s="13">
        <f>Data!$M3877-5%</f>
        <v>0.30000000000000004</v>
      </c>
    </row>
    <row r="3878" spans="1:18" ht="15.75" customHeight="1">
      <c r="A3878" s="1"/>
      <c r="B3878" s="6" t="s">
        <v>14</v>
      </c>
      <c r="C3878" s="6">
        <v>1185732</v>
      </c>
      <c r="D3878" s="7">
        <v>44491</v>
      </c>
      <c r="E3878" s="6" t="s">
        <v>15</v>
      </c>
      <c r="F3878" s="6" t="s">
        <v>129</v>
      </c>
      <c r="G3878" s="6" t="s">
        <v>130</v>
      </c>
      <c r="H3878" s="6" t="s">
        <v>19</v>
      </c>
      <c r="I3878" s="8">
        <v>0.65000000000000013</v>
      </c>
      <c r="J3878" s="9">
        <v>1750</v>
      </c>
      <c r="K3878" s="10">
        <f t="shared" si="30"/>
        <v>1137.5000000000002</v>
      </c>
      <c r="L3878" s="10">
        <f t="shared" si="31"/>
        <v>284.37500000000006</v>
      </c>
      <c r="M3878" s="11">
        <v>0.25</v>
      </c>
      <c r="O3878" s="16"/>
      <c r="P3878" s="14">
        <f>Data!$I3878+0</f>
        <v>0.65000000000000013</v>
      </c>
      <c r="Q3878" s="12">
        <f>Data!$J3878-250</f>
        <v>1500</v>
      </c>
      <c r="R3878" s="13">
        <f>Data!$M3878-5%</f>
        <v>0.2</v>
      </c>
    </row>
    <row r="3879" spans="1:18" ht="15.75" customHeight="1">
      <c r="A3879" s="1"/>
      <c r="B3879" s="6" t="s">
        <v>14</v>
      </c>
      <c r="C3879" s="6">
        <v>1185732</v>
      </c>
      <c r="D3879" s="7">
        <v>44491</v>
      </c>
      <c r="E3879" s="6" t="s">
        <v>15</v>
      </c>
      <c r="F3879" s="6" t="s">
        <v>129</v>
      </c>
      <c r="G3879" s="6" t="s">
        <v>130</v>
      </c>
      <c r="H3879" s="6" t="s">
        <v>20</v>
      </c>
      <c r="I3879" s="8">
        <v>0.65000000000000013</v>
      </c>
      <c r="J3879" s="9">
        <v>1500</v>
      </c>
      <c r="K3879" s="10">
        <f t="shared" si="30"/>
        <v>975.00000000000023</v>
      </c>
      <c r="L3879" s="10">
        <f t="shared" si="31"/>
        <v>243.75000000000006</v>
      </c>
      <c r="M3879" s="11">
        <v>0.25</v>
      </c>
      <c r="O3879" s="16"/>
      <c r="P3879" s="14">
        <f>Data!$I3879+0</f>
        <v>0.65000000000000013</v>
      </c>
      <c r="Q3879" s="12">
        <f>Data!$J3879-250</f>
        <v>1250</v>
      </c>
      <c r="R3879" s="13">
        <f>Data!$M3879-5%</f>
        <v>0.2</v>
      </c>
    </row>
    <row r="3880" spans="1:18" ht="15.75" customHeight="1">
      <c r="A3880" s="1"/>
      <c r="B3880" s="6" t="s">
        <v>14</v>
      </c>
      <c r="C3880" s="6">
        <v>1185732</v>
      </c>
      <c r="D3880" s="7">
        <v>44491</v>
      </c>
      <c r="E3880" s="6" t="s">
        <v>15</v>
      </c>
      <c r="F3880" s="6" t="s">
        <v>129</v>
      </c>
      <c r="G3880" s="6" t="s">
        <v>130</v>
      </c>
      <c r="H3880" s="6" t="s">
        <v>21</v>
      </c>
      <c r="I3880" s="8">
        <v>0.75000000000000011</v>
      </c>
      <c r="J3880" s="9">
        <v>1500</v>
      </c>
      <c r="K3880" s="10">
        <f t="shared" si="30"/>
        <v>1125.0000000000002</v>
      </c>
      <c r="L3880" s="10">
        <f t="shared" si="31"/>
        <v>281.25000000000006</v>
      </c>
      <c r="M3880" s="11">
        <v>0.25</v>
      </c>
      <c r="O3880" s="16"/>
      <c r="P3880" s="14">
        <f>Data!$I3880+0</f>
        <v>0.75000000000000011</v>
      </c>
      <c r="Q3880" s="12">
        <f>Data!$J3880-250</f>
        <v>1250</v>
      </c>
      <c r="R3880" s="13">
        <f>Data!$M3880-5%</f>
        <v>0.2</v>
      </c>
    </row>
    <row r="3881" spans="1:18" ht="15.75" customHeight="1">
      <c r="A3881" s="1"/>
      <c r="B3881" s="6" t="s">
        <v>14</v>
      </c>
      <c r="C3881" s="6">
        <v>1185732</v>
      </c>
      <c r="D3881" s="7">
        <v>44491</v>
      </c>
      <c r="E3881" s="6" t="s">
        <v>15</v>
      </c>
      <c r="F3881" s="6" t="s">
        <v>129</v>
      </c>
      <c r="G3881" s="6" t="s">
        <v>130</v>
      </c>
      <c r="H3881" s="6" t="s">
        <v>22</v>
      </c>
      <c r="I3881" s="8">
        <v>0.8</v>
      </c>
      <c r="J3881" s="9">
        <v>2750</v>
      </c>
      <c r="K3881" s="10">
        <f t="shared" si="30"/>
        <v>2200</v>
      </c>
      <c r="L3881" s="10">
        <f t="shared" si="31"/>
        <v>660</v>
      </c>
      <c r="M3881" s="11">
        <v>0.3</v>
      </c>
      <c r="O3881" s="16"/>
      <c r="P3881" s="14">
        <f>Data!$I3881+0</f>
        <v>0.8</v>
      </c>
      <c r="Q3881" s="12">
        <f>Data!$J3881-250</f>
        <v>2500</v>
      </c>
      <c r="R3881" s="13">
        <f>Data!$M3881-5%</f>
        <v>0.25</v>
      </c>
    </row>
    <row r="3882" spans="1:18" ht="15.75" customHeight="1">
      <c r="A3882" s="1"/>
      <c r="B3882" s="6" t="s">
        <v>14</v>
      </c>
      <c r="C3882" s="6">
        <v>1185732</v>
      </c>
      <c r="D3882" s="7">
        <v>44521</v>
      </c>
      <c r="E3882" s="6" t="s">
        <v>15</v>
      </c>
      <c r="F3882" s="6" t="s">
        <v>129</v>
      </c>
      <c r="G3882" s="6" t="s">
        <v>130</v>
      </c>
      <c r="H3882" s="6" t="s">
        <v>17</v>
      </c>
      <c r="I3882" s="8">
        <v>0.75000000000000011</v>
      </c>
      <c r="J3882" s="9">
        <v>4250</v>
      </c>
      <c r="K3882" s="10">
        <f t="shared" si="30"/>
        <v>3187.5000000000005</v>
      </c>
      <c r="L3882" s="10">
        <f t="shared" si="31"/>
        <v>1115.6250000000002</v>
      </c>
      <c r="M3882" s="11">
        <v>0.35000000000000003</v>
      </c>
      <c r="O3882" s="16"/>
      <c r="P3882" s="14">
        <f>Data!$I3882+0</f>
        <v>0.75000000000000011</v>
      </c>
      <c r="Q3882" s="12">
        <f>Data!$J3882-250</f>
        <v>4000</v>
      </c>
      <c r="R3882" s="13">
        <f>Data!$M3882-5%</f>
        <v>0.30000000000000004</v>
      </c>
    </row>
    <row r="3883" spans="1:18" ht="15.75" customHeight="1">
      <c r="A3883" s="1"/>
      <c r="B3883" s="6" t="s">
        <v>14</v>
      </c>
      <c r="C3883" s="6">
        <v>1185732</v>
      </c>
      <c r="D3883" s="7">
        <v>44521</v>
      </c>
      <c r="E3883" s="6" t="s">
        <v>15</v>
      </c>
      <c r="F3883" s="6" t="s">
        <v>129</v>
      </c>
      <c r="G3883" s="6" t="s">
        <v>130</v>
      </c>
      <c r="H3883" s="6" t="s">
        <v>18</v>
      </c>
      <c r="I3883" s="8">
        <v>0.65000000000000013</v>
      </c>
      <c r="J3883" s="9">
        <v>3000</v>
      </c>
      <c r="K3883" s="10">
        <f t="shared" si="30"/>
        <v>1950.0000000000005</v>
      </c>
      <c r="L3883" s="10">
        <f t="shared" si="31"/>
        <v>682.50000000000023</v>
      </c>
      <c r="M3883" s="11">
        <v>0.35000000000000003</v>
      </c>
      <c r="O3883" s="16"/>
      <c r="P3883" s="14">
        <f>Data!$I3883+0</f>
        <v>0.65000000000000013</v>
      </c>
      <c r="Q3883" s="12">
        <f>Data!$J3883-250</f>
        <v>2750</v>
      </c>
      <c r="R3883" s="13">
        <f>Data!$M3883-5%</f>
        <v>0.30000000000000004</v>
      </c>
    </row>
    <row r="3884" spans="1:18" ht="15.75" customHeight="1">
      <c r="A3884" s="1"/>
      <c r="B3884" s="6" t="s">
        <v>14</v>
      </c>
      <c r="C3884" s="6">
        <v>1185732</v>
      </c>
      <c r="D3884" s="7">
        <v>44521</v>
      </c>
      <c r="E3884" s="6" t="s">
        <v>15</v>
      </c>
      <c r="F3884" s="6" t="s">
        <v>129</v>
      </c>
      <c r="G3884" s="6" t="s">
        <v>130</v>
      </c>
      <c r="H3884" s="6" t="s">
        <v>19</v>
      </c>
      <c r="I3884" s="8">
        <v>0.65000000000000013</v>
      </c>
      <c r="J3884" s="9">
        <v>3200</v>
      </c>
      <c r="K3884" s="10">
        <f t="shared" si="30"/>
        <v>2080.0000000000005</v>
      </c>
      <c r="L3884" s="10">
        <f t="shared" si="31"/>
        <v>520.00000000000011</v>
      </c>
      <c r="M3884" s="11">
        <v>0.25</v>
      </c>
      <c r="O3884" s="16"/>
      <c r="P3884" s="14">
        <f>Data!$I3884+0</f>
        <v>0.65000000000000013</v>
      </c>
      <c r="Q3884" s="12">
        <f>Data!$J3884-250</f>
        <v>2950</v>
      </c>
      <c r="R3884" s="13">
        <f>Data!$M3884-5%</f>
        <v>0.2</v>
      </c>
    </row>
    <row r="3885" spans="1:18" ht="15.75" customHeight="1">
      <c r="A3885" s="1"/>
      <c r="B3885" s="6" t="s">
        <v>14</v>
      </c>
      <c r="C3885" s="6">
        <v>1185732</v>
      </c>
      <c r="D3885" s="7">
        <v>44521</v>
      </c>
      <c r="E3885" s="6" t="s">
        <v>15</v>
      </c>
      <c r="F3885" s="6" t="s">
        <v>129</v>
      </c>
      <c r="G3885" s="6" t="s">
        <v>130</v>
      </c>
      <c r="H3885" s="6" t="s">
        <v>20</v>
      </c>
      <c r="I3885" s="8">
        <v>0.65000000000000013</v>
      </c>
      <c r="J3885" s="9">
        <v>3000</v>
      </c>
      <c r="K3885" s="10">
        <f t="shared" si="30"/>
        <v>1950.0000000000005</v>
      </c>
      <c r="L3885" s="10">
        <f t="shared" si="31"/>
        <v>487.50000000000011</v>
      </c>
      <c r="M3885" s="11">
        <v>0.25</v>
      </c>
      <c r="O3885" s="16"/>
      <c r="P3885" s="14">
        <f>Data!$I3885+0</f>
        <v>0.65000000000000013</v>
      </c>
      <c r="Q3885" s="12">
        <f>Data!$J3885-250</f>
        <v>2750</v>
      </c>
      <c r="R3885" s="13">
        <f>Data!$M3885-5%</f>
        <v>0.2</v>
      </c>
    </row>
    <row r="3886" spans="1:18" ht="15.75" customHeight="1">
      <c r="A3886" s="1"/>
      <c r="B3886" s="6" t="s">
        <v>14</v>
      </c>
      <c r="C3886" s="6">
        <v>1185732</v>
      </c>
      <c r="D3886" s="7">
        <v>44521</v>
      </c>
      <c r="E3886" s="6" t="s">
        <v>15</v>
      </c>
      <c r="F3886" s="6" t="s">
        <v>129</v>
      </c>
      <c r="G3886" s="6" t="s">
        <v>130</v>
      </c>
      <c r="H3886" s="6" t="s">
        <v>21</v>
      </c>
      <c r="I3886" s="8">
        <v>0.75000000000000011</v>
      </c>
      <c r="J3886" s="9">
        <v>2750</v>
      </c>
      <c r="K3886" s="10">
        <f t="shared" si="30"/>
        <v>2062.5000000000005</v>
      </c>
      <c r="L3886" s="10">
        <f t="shared" si="31"/>
        <v>515.62500000000011</v>
      </c>
      <c r="M3886" s="11">
        <v>0.25</v>
      </c>
      <c r="O3886" s="16"/>
      <c r="P3886" s="14">
        <f>Data!$I3886+0</f>
        <v>0.75000000000000011</v>
      </c>
      <c r="Q3886" s="12">
        <f>Data!$J3886-250</f>
        <v>2500</v>
      </c>
      <c r="R3886" s="13">
        <f>Data!$M3886-5%</f>
        <v>0.2</v>
      </c>
    </row>
    <row r="3887" spans="1:18" ht="15.75" customHeight="1">
      <c r="A3887" s="1"/>
      <c r="B3887" s="6" t="s">
        <v>14</v>
      </c>
      <c r="C3887" s="6">
        <v>1185732</v>
      </c>
      <c r="D3887" s="7">
        <v>44521</v>
      </c>
      <c r="E3887" s="6" t="s">
        <v>15</v>
      </c>
      <c r="F3887" s="6" t="s">
        <v>129</v>
      </c>
      <c r="G3887" s="6" t="s">
        <v>130</v>
      </c>
      <c r="H3887" s="6" t="s">
        <v>22</v>
      </c>
      <c r="I3887" s="8">
        <v>0.8</v>
      </c>
      <c r="J3887" s="9">
        <v>3750</v>
      </c>
      <c r="K3887" s="10">
        <f t="shared" si="30"/>
        <v>3000</v>
      </c>
      <c r="L3887" s="10">
        <f t="shared" si="31"/>
        <v>900</v>
      </c>
      <c r="M3887" s="11">
        <v>0.3</v>
      </c>
      <c r="O3887" s="16"/>
      <c r="P3887" s="14">
        <f>Data!$I3887+0</f>
        <v>0.8</v>
      </c>
      <c r="Q3887" s="12">
        <f>Data!$J3887-250</f>
        <v>3500</v>
      </c>
      <c r="R3887" s="13">
        <f>Data!$M3887-5%</f>
        <v>0.25</v>
      </c>
    </row>
    <row r="3888" spans="1:18" ht="15.75" customHeight="1">
      <c r="A3888" s="1"/>
      <c r="B3888" s="6" t="s">
        <v>14</v>
      </c>
      <c r="C3888" s="6">
        <v>1185732</v>
      </c>
      <c r="D3888" s="7">
        <v>44550</v>
      </c>
      <c r="E3888" s="6" t="s">
        <v>15</v>
      </c>
      <c r="F3888" s="6" t="s">
        <v>129</v>
      </c>
      <c r="G3888" s="6" t="s">
        <v>130</v>
      </c>
      <c r="H3888" s="6" t="s">
        <v>17</v>
      </c>
      <c r="I3888" s="8">
        <v>0.75000000000000011</v>
      </c>
      <c r="J3888" s="9">
        <v>6000</v>
      </c>
      <c r="K3888" s="10">
        <f t="shared" si="30"/>
        <v>4500.0000000000009</v>
      </c>
      <c r="L3888" s="10">
        <f t="shared" si="31"/>
        <v>1575.0000000000005</v>
      </c>
      <c r="M3888" s="11">
        <v>0.35000000000000003</v>
      </c>
      <c r="O3888" s="16"/>
      <c r="P3888" s="14">
        <f>Data!$I3888+0</f>
        <v>0.75000000000000011</v>
      </c>
      <c r="Q3888" s="12">
        <f>Data!$J3888-250</f>
        <v>5750</v>
      </c>
      <c r="R3888" s="13">
        <f>Data!$M3888-5%</f>
        <v>0.30000000000000004</v>
      </c>
    </row>
    <row r="3889" spans="1:18" ht="15.75" customHeight="1">
      <c r="A3889" s="1"/>
      <c r="B3889" s="6" t="s">
        <v>14</v>
      </c>
      <c r="C3889" s="6">
        <v>1185732</v>
      </c>
      <c r="D3889" s="7">
        <v>44550</v>
      </c>
      <c r="E3889" s="6" t="s">
        <v>15</v>
      </c>
      <c r="F3889" s="6" t="s">
        <v>129</v>
      </c>
      <c r="G3889" s="6" t="s">
        <v>130</v>
      </c>
      <c r="H3889" s="6" t="s">
        <v>18</v>
      </c>
      <c r="I3889" s="8">
        <v>0.65000000000000013</v>
      </c>
      <c r="J3889" s="9">
        <v>4000</v>
      </c>
      <c r="K3889" s="10">
        <f t="shared" si="30"/>
        <v>2600.0000000000005</v>
      </c>
      <c r="L3889" s="10">
        <f t="shared" si="31"/>
        <v>910.00000000000023</v>
      </c>
      <c r="M3889" s="11">
        <v>0.35000000000000003</v>
      </c>
      <c r="O3889" s="16"/>
      <c r="P3889" s="14">
        <f>Data!$I3889+0</f>
        <v>0.65000000000000013</v>
      </c>
      <c r="Q3889" s="12">
        <f>Data!$J3889-250</f>
        <v>3750</v>
      </c>
      <c r="R3889" s="13">
        <f>Data!$M3889-5%</f>
        <v>0.30000000000000004</v>
      </c>
    </row>
    <row r="3890" spans="1:18" ht="15.75" customHeight="1">
      <c r="A3890" s="1"/>
      <c r="B3890" s="6" t="s">
        <v>14</v>
      </c>
      <c r="C3890" s="6">
        <v>1185732</v>
      </c>
      <c r="D3890" s="7">
        <v>44550</v>
      </c>
      <c r="E3890" s="6" t="s">
        <v>15</v>
      </c>
      <c r="F3890" s="6" t="s">
        <v>129</v>
      </c>
      <c r="G3890" s="6" t="s">
        <v>130</v>
      </c>
      <c r="H3890" s="6" t="s">
        <v>19</v>
      </c>
      <c r="I3890" s="8">
        <v>0.65000000000000013</v>
      </c>
      <c r="J3890" s="9">
        <v>3750</v>
      </c>
      <c r="K3890" s="10">
        <f t="shared" si="30"/>
        <v>2437.5000000000005</v>
      </c>
      <c r="L3890" s="10">
        <f t="shared" si="31"/>
        <v>609.37500000000011</v>
      </c>
      <c r="M3890" s="11">
        <v>0.25</v>
      </c>
      <c r="O3890" s="16"/>
      <c r="P3890" s="14">
        <f>Data!$I3890+0</f>
        <v>0.65000000000000013</v>
      </c>
      <c r="Q3890" s="12">
        <f>Data!$J3890-250</f>
        <v>3500</v>
      </c>
      <c r="R3890" s="13">
        <f>Data!$M3890-5%</f>
        <v>0.2</v>
      </c>
    </row>
    <row r="3891" spans="1:18" ht="15.75" customHeight="1">
      <c r="A3891" s="1"/>
      <c r="B3891" s="6" t="s">
        <v>14</v>
      </c>
      <c r="C3891" s="6">
        <v>1185732</v>
      </c>
      <c r="D3891" s="7">
        <v>44550</v>
      </c>
      <c r="E3891" s="6" t="s">
        <v>15</v>
      </c>
      <c r="F3891" s="6" t="s">
        <v>129</v>
      </c>
      <c r="G3891" s="6" t="s">
        <v>130</v>
      </c>
      <c r="H3891" s="6" t="s">
        <v>20</v>
      </c>
      <c r="I3891" s="8">
        <v>0.65000000000000013</v>
      </c>
      <c r="J3891" s="9">
        <v>3250</v>
      </c>
      <c r="K3891" s="10">
        <f t="shared" si="30"/>
        <v>2112.5000000000005</v>
      </c>
      <c r="L3891" s="10">
        <f t="shared" si="31"/>
        <v>528.12500000000011</v>
      </c>
      <c r="M3891" s="11">
        <v>0.25</v>
      </c>
      <c r="O3891" s="16"/>
      <c r="P3891" s="14">
        <f>Data!$I3891+0</f>
        <v>0.65000000000000013</v>
      </c>
      <c r="Q3891" s="12">
        <f>Data!$J3891-250</f>
        <v>3000</v>
      </c>
      <c r="R3891" s="13">
        <f>Data!$M3891-5%</f>
        <v>0.2</v>
      </c>
    </row>
    <row r="3892" spans="1:18" ht="15.75" customHeight="1">
      <c r="A3892" s="1"/>
      <c r="B3892" s="6" t="s">
        <v>14</v>
      </c>
      <c r="C3892" s="6">
        <v>1185732</v>
      </c>
      <c r="D3892" s="7">
        <v>44550</v>
      </c>
      <c r="E3892" s="6" t="s">
        <v>15</v>
      </c>
      <c r="F3892" s="6" t="s">
        <v>129</v>
      </c>
      <c r="G3892" s="6" t="s">
        <v>130</v>
      </c>
      <c r="H3892" s="6" t="s">
        <v>21</v>
      </c>
      <c r="I3892" s="8">
        <v>0.75000000000000011</v>
      </c>
      <c r="J3892" s="9">
        <v>3250</v>
      </c>
      <c r="K3892" s="10">
        <f t="shared" si="30"/>
        <v>2437.5000000000005</v>
      </c>
      <c r="L3892" s="10">
        <f t="shared" si="31"/>
        <v>609.37500000000011</v>
      </c>
      <c r="M3892" s="11">
        <v>0.25</v>
      </c>
      <c r="O3892" s="16"/>
      <c r="P3892" s="14">
        <f>Data!$I3892+0</f>
        <v>0.75000000000000011</v>
      </c>
      <c r="Q3892" s="12">
        <f>Data!$J3892-250</f>
        <v>3000</v>
      </c>
      <c r="R3892" s="13">
        <f>Data!$M3892-5%</f>
        <v>0.2</v>
      </c>
    </row>
    <row r="3893" spans="1:18" ht="15.75" customHeight="1">
      <c r="A3893" s="1"/>
      <c r="B3893" s="6" t="s">
        <v>14</v>
      </c>
      <c r="C3893" s="6">
        <v>1185732</v>
      </c>
      <c r="D3893" s="7">
        <v>44550</v>
      </c>
      <c r="E3893" s="6" t="s">
        <v>15</v>
      </c>
      <c r="F3893" s="6" t="s">
        <v>129</v>
      </c>
      <c r="G3893" s="6" t="s">
        <v>130</v>
      </c>
      <c r="H3893" s="6" t="s">
        <v>22</v>
      </c>
      <c r="I3893" s="8">
        <v>0.8</v>
      </c>
      <c r="J3893" s="9">
        <v>4250</v>
      </c>
      <c r="K3893" s="10">
        <f t="shared" si="30"/>
        <v>3400</v>
      </c>
      <c r="L3893" s="10">
        <f t="shared" si="31"/>
        <v>1020</v>
      </c>
      <c r="M3893" s="11">
        <v>0.3</v>
      </c>
      <c r="O3893" s="16"/>
      <c r="P3893" s="14">
        <f>Data!$I3893+0</f>
        <v>0.8</v>
      </c>
      <c r="Q3893" s="12">
        <f>Data!$J3893-250</f>
        <v>4000</v>
      </c>
      <c r="R3893" s="13">
        <f>Data!$M3893-5%</f>
        <v>0.25</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20901-4B2F-4982-B69E-C74F94671019}">
  <dimension ref="A3:E74"/>
  <sheetViews>
    <sheetView workbookViewId="0"/>
  </sheetViews>
  <sheetFormatPr defaultRowHeight="15"/>
  <cols>
    <col min="1" max="1" width="15.28515625" bestFit="1" customWidth="1"/>
    <col min="2" max="2" width="16.7109375" bestFit="1" customWidth="1"/>
    <col min="3" max="3" width="22.28515625" bestFit="1" customWidth="1"/>
    <col min="4" max="4" width="27.140625" bestFit="1" customWidth="1"/>
    <col min="5" max="5" width="13.28515625" bestFit="1" customWidth="1"/>
  </cols>
  <sheetData>
    <row r="3" spans="1:4">
      <c r="A3" t="s">
        <v>132</v>
      </c>
      <c r="B3" t="s">
        <v>133</v>
      </c>
      <c r="C3" t="s">
        <v>134</v>
      </c>
      <c r="D3" t="s">
        <v>135</v>
      </c>
    </row>
    <row r="4" spans="1:4">
      <c r="A4" s="36">
        <v>8684027.5</v>
      </c>
      <c r="B4" s="36">
        <v>17148250</v>
      </c>
      <c r="C4" s="36">
        <v>3173631.875</v>
      </c>
      <c r="D4" s="36">
        <v>0.36310442386830921</v>
      </c>
    </row>
    <row r="7" spans="1:4">
      <c r="A7" s="38" t="s">
        <v>139</v>
      </c>
      <c r="B7" t="s">
        <v>132</v>
      </c>
    </row>
    <row r="8" spans="1:4">
      <c r="A8" s="39" t="s">
        <v>141</v>
      </c>
      <c r="B8" s="40">
        <v>510750</v>
      </c>
    </row>
    <row r="9" spans="1:4">
      <c r="A9" s="39" t="s">
        <v>142</v>
      </c>
      <c r="B9" s="40">
        <v>484975</v>
      </c>
    </row>
    <row r="10" spans="1:4">
      <c r="A10" s="39" t="s">
        <v>143</v>
      </c>
      <c r="B10" s="40">
        <v>483530</v>
      </c>
    </row>
    <row r="11" spans="1:4">
      <c r="A11" s="39" t="s">
        <v>144</v>
      </c>
      <c r="B11" s="40">
        <v>494887.5</v>
      </c>
    </row>
    <row r="12" spans="1:4">
      <c r="A12" s="39" t="s">
        <v>145</v>
      </c>
      <c r="B12" s="40">
        <v>673572.5</v>
      </c>
    </row>
    <row r="13" spans="1:4">
      <c r="A13" s="39" t="s">
        <v>146</v>
      </c>
      <c r="B13" s="40">
        <v>903837.5</v>
      </c>
    </row>
    <row r="14" spans="1:4">
      <c r="A14" s="39" t="s">
        <v>147</v>
      </c>
      <c r="B14" s="40">
        <v>1041437.5</v>
      </c>
    </row>
    <row r="15" spans="1:4">
      <c r="A15" s="39" t="s">
        <v>148</v>
      </c>
      <c r="B15" s="40">
        <v>945275</v>
      </c>
    </row>
    <row r="16" spans="1:4">
      <c r="A16" s="39" t="s">
        <v>149</v>
      </c>
      <c r="B16" s="40">
        <v>681000</v>
      </c>
    </row>
    <row r="17" spans="1:5">
      <c r="A17" s="39" t="s">
        <v>150</v>
      </c>
      <c r="B17" s="40">
        <v>623375</v>
      </c>
    </row>
    <row r="18" spans="1:5">
      <c r="A18" s="39" t="s">
        <v>151</v>
      </c>
      <c r="B18" s="40">
        <v>795612.5</v>
      </c>
    </row>
    <row r="19" spans="1:5">
      <c r="A19" s="39" t="s">
        <v>152</v>
      </c>
      <c r="B19" s="40">
        <v>1045775</v>
      </c>
    </row>
    <row r="20" spans="1:5">
      <c r="A20" s="39" t="s">
        <v>140</v>
      </c>
      <c r="B20" s="40">
        <v>8684027.5</v>
      </c>
    </row>
    <row r="23" spans="1:5">
      <c r="A23" s="38" t="s">
        <v>139</v>
      </c>
      <c r="B23" t="s">
        <v>133</v>
      </c>
      <c r="D23" s="42" t="s">
        <v>6</v>
      </c>
      <c r="E23" s="42" t="s">
        <v>10</v>
      </c>
    </row>
    <row r="24" spans="1:5">
      <c r="A24" s="39" t="s">
        <v>57</v>
      </c>
      <c r="B24" s="36">
        <v>408500</v>
      </c>
      <c r="D24" t="str">
        <f>A24</f>
        <v>Alabama</v>
      </c>
      <c r="E24" s="41">
        <f>B24</f>
        <v>408500</v>
      </c>
    </row>
    <row r="25" spans="1:5">
      <c r="A25" s="39" t="s">
        <v>61</v>
      </c>
      <c r="B25" s="36">
        <v>312250</v>
      </c>
      <c r="D25" t="str">
        <f t="shared" ref="D25:E73" si="0">A25</f>
        <v>Alaska</v>
      </c>
      <c r="E25" s="41">
        <f t="shared" si="0"/>
        <v>312250</v>
      </c>
    </row>
    <row r="26" spans="1:5">
      <c r="A26" s="39" t="s">
        <v>82</v>
      </c>
      <c r="B26" s="36">
        <v>331500</v>
      </c>
      <c r="D26" t="str">
        <f t="shared" si="0"/>
        <v>Arizona</v>
      </c>
      <c r="E26" s="41">
        <f t="shared" si="0"/>
        <v>331500</v>
      </c>
    </row>
    <row r="27" spans="1:5">
      <c r="A27" s="39" t="s">
        <v>98</v>
      </c>
      <c r="B27" s="36">
        <v>255350</v>
      </c>
      <c r="D27" t="str">
        <f t="shared" si="0"/>
        <v>Arkansas</v>
      </c>
      <c r="E27" s="41">
        <f t="shared" si="0"/>
        <v>255350</v>
      </c>
    </row>
    <row r="28" spans="1:5">
      <c r="A28" s="39" t="s">
        <v>29</v>
      </c>
      <c r="B28" s="36">
        <v>1037250</v>
      </c>
      <c r="D28" t="str">
        <f t="shared" si="0"/>
        <v>California</v>
      </c>
      <c r="E28" s="41">
        <f t="shared" si="0"/>
        <v>1037250</v>
      </c>
    </row>
    <row r="29" spans="1:5">
      <c r="A29" s="39" t="s">
        <v>42</v>
      </c>
      <c r="B29" s="36">
        <v>324250</v>
      </c>
      <c r="D29" t="str">
        <f t="shared" si="0"/>
        <v>Colorado</v>
      </c>
      <c r="E29" s="41">
        <f t="shared" si="0"/>
        <v>324250</v>
      </c>
    </row>
    <row r="30" spans="1:5">
      <c r="A30" s="39" t="s">
        <v>121</v>
      </c>
      <c r="B30" s="36">
        <v>169600</v>
      </c>
      <c r="D30" t="str">
        <f t="shared" si="0"/>
        <v>Connecticut</v>
      </c>
      <c r="E30" s="41">
        <f t="shared" si="0"/>
        <v>169600</v>
      </c>
    </row>
    <row r="31" spans="1:5">
      <c r="A31" s="39" t="s">
        <v>117</v>
      </c>
      <c r="B31" s="36">
        <v>205600</v>
      </c>
      <c r="D31" t="str">
        <f t="shared" si="0"/>
        <v>Delaware</v>
      </c>
      <c r="E31" s="41">
        <f t="shared" si="0"/>
        <v>205600</v>
      </c>
    </row>
    <row r="32" spans="1:5">
      <c r="A32" s="39" t="s">
        <v>47</v>
      </c>
      <c r="B32" s="36">
        <v>1051700</v>
      </c>
      <c r="D32" t="str">
        <f t="shared" si="0"/>
        <v>Florida</v>
      </c>
      <c r="E32" s="41">
        <f t="shared" si="0"/>
        <v>1051700</v>
      </c>
    </row>
    <row r="33" spans="1:5">
      <c r="A33" s="39" t="s">
        <v>86</v>
      </c>
      <c r="B33" s="36">
        <v>579350</v>
      </c>
      <c r="D33" t="str">
        <f t="shared" si="0"/>
        <v>Georgia</v>
      </c>
      <c r="E33" s="41">
        <f t="shared" si="0"/>
        <v>579350</v>
      </c>
    </row>
    <row r="34" spans="1:5">
      <c r="A34" s="39" t="s">
        <v>63</v>
      </c>
      <c r="B34" s="36">
        <v>353500</v>
      </c>
      <c r="D34" t="str">
        <f t="shared" si="0"/>
        <v>Hawaii</v>
      </c>
      <c r="E34" s="41">
        <f t="shared" si="0"/>
        <v>353500</v>
      </c>
    </row>
    <row r="35" spans="1:5">
      <c r="A35" s="39" t="s">
        <v>80</v>
      </c>
      <c r="B35" s="36">
        <v>288250</v>
      </c>
      <c r="D35" t="str">
        <f t="shared" si="0"/>
        <v>Idaho</v>
      </c>
      <c r="E35" s="41">
        <f t="shared" si="0"/>
        <v>288250</v>
      </c>
    </row>
    <row r="36" spans="1:5">
      <c r="A36" s="39" t="s">
        <v>34</v>
      </c>
      <c r="B36" s="36">
        <v>185600</v>
      </c>
      <c r="D36" t="str">
        <f t="shared" si="0"/>
        <v>Illinois</v>
      </c>
      <c r="E36" s="41">
        <f t="shared" si="0"/>
        <v>185600</v>
      </c>
    </row>
    <row r="37" spans="1:5">
      <c r="A37" s="39" t="s">
        <v>112</v>
      </c>
      <c r="B37" s="36">
        <v>241600</v>
      </c>
      <c r="D37" t="str">
        <f t="shared" si="0"/>
        <v>Indiana</v>
      </c>
      <c r="E37" s="41">
        <f t="shared" si="0"/>
        <v>241600</v>
      </c>
    </row>
    <row r="38" spans="1:5">
      <c r="A38" s="39" t="s">
        <v>108</v>
      </c>
      <c r="B38" s="36">
        <v>183100</v>
      </c>
      <c r="D38" t="str">
        <f t="shared" si="0"/>
        <v>Iowa</v>
      </c>
      <c r="E38" s="41">
        <f t="shared" si="0"/>
        <v>183100</v>
      </c>
    </row>
    <row r="39" spans="1:5">
      <c r="A39" s="39" t="s">
        <v>102</v>
      </c>
      <c r="B39" s="36">
        <v>180600</v>
      </c>
      <c r="D39" t="str">
        <f t="shared" si="0"/>
        <v>Kansas</v>
      </c>
      <c r="E39" s="41">
        <f t="shared" si="0"/>
        <v>180600</v>
      </c>
    </row>
    <row r="40" spans="1:5">
      <c r="A40" s="39" t="s">
        <v>94</v>
      </c>
      <c r="B40" s="36">
        <v>363350</v>
      </c>
      <c r="D40" t="str">
        <f t="shared" si="0"/>
        <v>Kentucky</v>
      </c>
      <c r="E40" s="41">
        <f t="shared" si="0"/>
        <v>363350</v>
      </c>
    </row>
    <row r="41" spans="1:5">
      <c r="A41" s="39" t="s">
        <v>78</v>
      </c>
      <c r="B41" s="36">
        <v>412250</v>
      </c>
      <c r="D41" t="str">
        <f t="shared" si="0"/>
        <v>Louisiana</v>
      </c>
      <c r="E41" s="41">
        <f t="shared" si="0"/>
        <v>412250</v>
      </c>
    </row>
    <row r="42" spans="1:5">
      <c r="A42" s="39" t="s">
        <v>59</v>
      </c>
      <c r="B42" s="36">
        <v>172600</v>
      </c>
      <c r="D42" t="str">
        <f t="shared" si="0"/>
        <v>Maine</v>
      </c>
      <c r="E42" s="41">
        <f t="shared" si="0"/>
        <v>172600</v>
      </c>
    </row>
    <row r="43" spans="1:5">
      <c r="A43" s="39" t="s">
        <v>115</v>
      </c>
      <c r="B43" s="36">
        <v>241600</v>
      </c>
      <c r="D43" t="str">
        <f t="shared" si="0"/>
        <v>Maryland</v>
      </c>
      <c r="E43" s="41">
        <f t="shared" si="0"/>
        <v>241600</v>
      </c>
    </row>
    <row r="44" spans="1:5">
      <c r="A44" s="39" t="s">
        <v>125</v>
      </c>
      <c r="B44" s="36">
        <v>241600</v>
      </c>
      <c r="D44" t="str">
        <f t="shared" si="0"/>
        <v>Massachusetts</v>
      </c>
      <c r="E44" s="41">
        <f t="shared" si="0"/>
        <v>241600</v>
      </c>
    </row>
    <row r="45" spans="1:5">
      <c r="A45" s="39" t="s">
        <v>71</v>
      </c>
      <c r="B45" s="36">
        <v>280350</v>
      </c>
      <c r="D45" t="str">
        <f t="shared" si="0"/>
        <v>Michigan</v>
      </c>
      <c r="E45" s="41">
        <f t="shared" si="0"/>
        <v>280350</v>
      </c>
    </row>
    <row r="46" spans="1:5">
      <c r="A46" s="39" t="s">
        <v>49</v>
      </c>
      <c r="B46" s="36">
        <v>156850</v>
      </c>
      <c r="D46" t="str">
        <f t="shared" si="0"/>
        <v>Minnesota</v>
      </c>
      <c r="E46" s="41">
        <f t="shared" si="0"/>
        <v>156850</v>
      </c>
    </row>
    <row r="47" spans="1:5">
      <c r="A47" s="39" t="s">
        <v>96</v>
      </c>
      <c r="B47" s="36">
        <v>309350</v>
      </c>
      <c r="D47" t="str">
        <f t="shared" si="0"/>
        <v>Mississippi</v>
      </c>
      <c r="E47" s="41">
        <f t="shared" si="0"/>
        <v>309350</v>
      </c>
    </row>
    <row r="48" spans="1:5">
      <c r="A48" s="39" t="s">
        <v>73</v>
      </c>
      <c r="B48" s="36">
        <v>316350</v>
      </c>
      <c r="D48" t="str">
        <f t="shared" si="0"/>
        <v>Missouri</v>
      </c>
      <c r="E48" s="41">
        <f t="shared" si="0"/>
        <v>316350</v>
      </c>
    </row>
    <row r="49" spans="1:5">
      <c r="A49" s="39" t="s">
        <v>51</v>
      </c>
      <c r="B49" s="36">
        <v>328000</v>
      </c>
      <c r="D49" t="str">
        <f t="shared" si="0"/>
        <v>Montana</v>
      </c>
      <c r="E49" s="41">
        <f t="shared" si="0"/>
        <v>328000</v>
      </c>
    </row>
    <row r="50" spans="1:5">
      <c r="A50" s="39" t="s">
        <v>55</v>
      </c>
      <c r="B50" s="36">
        <v>136350</v>
      </c>
      <c r="D50" t="str">
        <f t="shared" si="0"/>
        <v>Nebraska</v>
      </c>
      <c r="E50" s="41">
        <f t="shared" si="0"/>
        <v>136350</v>
      </c>
    </row>
    <row r="51" spans="1:5">
      <c r="A51" s="39" t="s">
        <v>40</v>
      </c>
      <c r="B51" s="36">
        <v>324000</v>
      </c>
      <c r="D51" t="str">
        <f t="shared" si="0"/>
        <v>Nevada</v>
      </c>
      <c r="E51" s="41">
        <f t="shared" si="0"/>
        <v>324000</v>
      </c>
    </row>
    <row r="52" spans="1:5">
      <c r="A52" s="39" t="s">
        <v>129</v>
      </c>
      <c r="B52" s="36">
        <v>238850</v>
      </c>
      <c r="D52" t="str">
        <f t="shared" si="0"/>
        <v>New Hampshire</v>
      </c>
      <c r="E52" s="41">
        <f t="shared" si="0"/>
        <v>238850</v>
      </c>
    </row>
    <row r="53" spans="1:5">
      <c r="A53" s="39" t="s">
        <v>119</v>
      </c>
      <c r="B53" s="36">
        <v>223600</v>
      </c>
      <c r="D53" t="str">
        <f t="shared" si="0"/>
        <v>New Jersey</v>
      </c>
      <c r="E53" s="41">
        <f t="shared" si="0"/>
        <v>223600</v>
      </c>
    </row>
    <row r="54" spans="1:5">
      <c r="A54" s="39" t="s">
        <v>84</v>
      </c>
      <c r="B54" s="36">
        <v>313500</v>
      </c>
      <c r="D54" t="str">
        <f t="shared" si="0"/>
        <v>New Mexico</v>
      </c>
      <c r="E54" s="41">
        <f t="shared" si="0"/>
        <v>313500</v>
      </c>
    </row>
    <row r="55" spans="1:5">
      <c r="A55" s="39" t="s">
        <v>16</v>
      </c>
      <c r="B55" s="36">
        <v>1125200</v>
      </c>
      <c r="D55" t="str">
        <f t="shared" si="0"/>
        <v>New York</v>
      </c>
      <c r="E55" s="41">
        <f t="shared" si="0"/>
        <v>1125200</v>
      </c>
    </row>
    <row r="56" spans="1:5">
      <c r="A56" s="39" t="s">
        <v>90</v>
      </c>
      <c r="B56" s="36">
        <v>399350</v>
      </c>
      <c r="D56" t="str">
        <f t="shared" si="0"/>
        <v>North Carolina</v>
      </c>
      <c r="E56" s="41">
        <f t="shared" si="0"/>
        <v>399350</v>
      </c>
    </row>
    <row r="57" spans="1:5">
      <c r="A57" s="39" t="s">
        <v>106</v>
      </c>
      <c r="B57" s="36">
        <v>184100</v>
      </c>
      <c r="D57" t="str">
        <f t="shared" si="0"/>
        <v>North Dakota</v>
      </c>
      <c r="E57" s="41">
        <f t="shared" si="0"/>
        <v>184100</v>
      </c>
    </row>
    <row r="58" spans="1:5">
      <c r="A58" s="39" t="s">
        <v>92</v>
      </c>
      <c r="B58" s="36">
        <v>203600</v>
      </c>
      <c r="D58" t="str">
        <f t="shared" si="0"/>
        <v>Ohio</v>
      </c>
      <c r="E58" s="41">
        <f t="shared" si="0"/>
        <v>203600</v>
      </c>
    </row>
    <row r="59" spans="1:5">
      <c r="A59" s="39" t="s">
        <v>100</v>
      </c>
      <c r="B59" s="36">
        <v>237350</v>
      </c>
      <c r="D59" t="str">
        <f t="shared" si="0"/>
        <v>Oklahoma</v>
      </c>
      <c r="E59" s="41">
        <f t="shared" si="0"/>
        <v>237350</v>
      </c>
    </row>
    <row r="60" spans="1:5">
      <c r="A60" s="39" t="s">
        <v>77</v>
      </c>
      <c r="B60" s="36">
        <v>346750</v>
      </c>
      <c r="D60" t="str">
        <f t="shared" si="0"/>
        <v>Oregon</v>
      </c>
      <c r="E60" s="41">
        <f t="shared" si="0"/>
        <v>346750</v>
      </c>
    </row>
    <row r="61" spans="1:5">
      <c r="A61" s="39" t="s">
        <v>37</v>
      </c>
      <c r="B61" s="36">
        <v>165600</v>
      </c>
      <c r="D61" t="str">
        <f t="shared" si="0"/>
        <v>Pennsylvania</v>
      </c>
      <c r="E61" s="41">
        <f t="shared" si="0"/>
        <v>165600</v>
      </c>
    </row>
    <row r="62" spans="1:5">
      <c r="A62" s="39" t="s">
        <v>123</v>
      </c>
      <c r="B62" s="36">
        <v>198850</v>
      </c>
      <c r="D62" t="str">
        <f t="shared" si="0"/>
        <v>Rhode Island</v>
      </c>
      <c r="E62" s="41">
        <f t="shared" si="0"/>
        <v>198850</v>
      </c>
    </row>
    <row r="63" spans="1:5">
      <c r="A63" s="39" t="s">
        <v>88</v>
      </c>
      <c r="B63" s="36">
        <v>507350</v>
      </c>
      <c r="D63" t="str">
        <f t="shared" si="0"/>
        <v>South Carolina</v>
      </c>
      <c r="E63" s="41">
        <f t="shared" si="0"/>
        <v>507350</v>
      </c>
    </row>
    <row r="64" spans="1:5">
      <c r="A64" s="39" t="s">
        <v>104</v>
      </c>
      <c r="B64" s="36">
        <v>180600</v>
      </c>
      <c r="D64" t="str">
        <f t="shared" si="0"/>
        <v>South Dakota</v>
      </c>
      <c r="E64" s="41">
        <f t="shared" si="0"/>
        <v>180600</v>
      </c>
    </row>
    <row r="65" spans="1:5">
      <c r="A65" s="39" t="s">
        <v>53</v>
      </c>
      <c r="B65" s="36">
        <v>427750</v>
      </c>
      <c r="D65" t="str">
        <f t="shared" si="0"/>
        <v>Tennessee</v>
      </c>
      <c r="E65" s="41">
        <f t="shared" si="0"/>
        <v>427750</v>
      </c>
    </row>
    <row r="66" spans="1:5">
      <c r="A66" s="39" t="s">
        <v>25</v>
      </c>
      <c r="B66" s="36">
        <v>1014250</v>
      </c>
      <c r="D66" t="str">
        <f t="shared" si="0"/>
        <v>Texas</v>
      </c>
      <c r="E66" s="41">
        <f t="shared" si="0"/>
        <v>1014250</v>
      </c>
    </row>
    <row r="67" spans="1:5">
      <c r="A67" s="39" t="s">
        <v>75</v>
      </c>
      <c r="B67" s="36">
        <v>310750</v>
      </c>
      <c r="D67" t="str">
        <f t="shared" si="0"/>
        <v>Utah</v>
      </c>
      <c r="E67" s="41">
        <f t="shared" si="0"/>
        <v>310750</v>
      </c>
    </row>
    <row r="68" spans="1:5">
      <c r="A68" s="39" t="s">
        <v>127</v>
      </c>
      <c r="B68" s="36">
        <v>256850</v>
      </c>
      <c r="D68" t="str">
        <f t="shared" si="0"/>
        <v>Vermont</v>
      </c>
      <c r="E68" s="41">
        <f t="shared" si="0"/>
        <v>256850</v>
      </c>
    </row>
    <row r="69" spans="1:5">
      <c r="A69" s="39" t="s">
        <v>69</v>
      </c>
      <c r="B69" s="36">
        <v>403350</v>
      </c>
      <c r="D69" t="str">
        <f t="shared" si="0"/>
        <v>Virginia</v>
      </c>
      <c r="E69" s="41">
        <f t="shared" si="0"/>
        <v>403350</v>
      </c>
    </row>
    <row r="70" spans="1:5">
      <c r="A70" s="39" t="s">
        <v>44</v>
      </c>
      <c r="B70" s="36">
        <v>348750</v>
      </c>
      <c r="D70" t="str">
        <f t="shared" si="0"/>
        <v>Washington</v>
      </c>
      <c r="E70" s="41">
        <f t="shared" si="0"/>
        <v>348750</v>
      </c>
    </row>
    <row r="71" spans="1:5">
      <c r="A71" s="39" t="s">
        <v>114</v>
      </c>
      <c r="B71" s="36">
        <v>154600</v>
      </c>
      <c r="D71" t="str">
        <f t="shared" si="0"/>
        <v>West Virginia</v>
      </c>
      <c r="E71" s="41">
        <f t="shared" si="0"/>
        <v>154600</v>
      </c>
    </row>
    <row r="72" spans="1:5">
      <c r="A72" s="39" t="s">
        <v>110</v>
      </c>
      <c r="B72" s="36">
        <v>205850</v>
      </c>
      <c r="D72" t="str">
        <f t="shared" si="0"/>
        <v>Wisconsin</v>
      </c>
      <c r="E72" s="41">
        <f t="shared" si="0"/>
        <v>205850</v>
      </c>
    </row>
    <row r="73" spans="1:5">
      <c r="A73" s="39" t="s">
        <v>67</v>
      </c>
      <c r="B73" s="36">
        <v>310750</v>
      </c>
      <c r="D73" t="str">
        <f t="shared" si="0"/>
        <v>Wyoming</v>
      </c>
      <c r="E73" s="41">
        <f t="shared" si="0"/>
        <v>310750</v>
      </c>
    </row>
    <row r="74" spans="1:5">
      <c r="A74" s="39" t="s">
        <v>140</v>
      </c>
      <c r="B74" s="36">
        <v>17148250</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Aravind Bala</cp:lastModifiedBy>
  <dcterms:created xsi:type="dcterms:W3CDTF">2022-04-21T14:05:43Z</dcterms:created>
  <dcterms:modified xsi:type="dcterms:W3CDTF">2023-08-22T08:52:26Z</dcterms:modified>
</cp:coreProperties>
</file>